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icto\Desktop\контр сп\"/>
    </mc:Choice>
  </mc:AlternateContent>
  <bookViews>
    <workbookView xWindow="0" yWindow="0" windowWidth="23040" windowHeight="9060" activeTab="1"/>
  </bookViews>
  <sheets>
    <sheet name="СВОД (защита)" sheetId="3" r:id="rId1"/>
    <sheet name="Список" sheetId="1" r:id="rId2"/>
    <sheet name="Подстановка" sheetId="2" r:id="rId3"/>
    <sheet name="Технический лист" sheetId="4" r:id="rId4"/>
  </sheets>
  <definedNames>
    <definedName name="_xlnm._FilterDatabase" localSheetId="1" hidden="1">Список!$A$7:$AH$3923</definedName>
    <definedName name="_xlnm.Print_Titles" localSheetId="1">Список!$4:$7</definedName>
    <definedName name="_xlnm.Print_Area" localSheetId="0">'СВОД (защита)'!$A$1:$T$70</definedName>
    <definedName name="_xlnm.Print_Area" localSheetId="1">Список!$H$1:$AG$3923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F164" i="1" l="1"/>
  <c r="AF160" i="1"/>
  <c r="AF155" i="1"/>
  <c r="AF156" i="1"/>
  <c r="AF157" i="1"/>
  <c r="AF154" i="1"/>
  <c r="AF148" i="1"/>
  <c r="AF142" i="1"/>
  <c r="AF143" i="1"/>
  <c r="AF141" i="1"/>
  <c r="AF136" i="1"/>
  <c r="AF137" i="1"/>
  <c r="AF138" i="1"/>
  <c r="AF139" i="1"/>
  <c r="AF135" i="1"/>
  <c r="AF131" i="1"/>
  <c r="AF107" i="1"/>
  <c r="AF99" i="1"/>
  <c r="AF94" i="1"/>
  <c r="AF95" i="1"/>
  <c r="AF93" i="1"/>
  <c r="AF86" i="1"/>
  <c r="AF82" i="1"/>
  <c r="AF83" i="1"/>
  <c r="AF84" i="1"/>
  <c r="AF81" i="1"/>
  <c r="AF76" i="1"/>
  <c r="AF69" i="1"/>
  <c r="AF61" i="1"/>
  <c r="AF55" i="1" l="1"/>
  <c r="AF43" i="1"/>
  <c r="AF42" i="1"/>
  <c r="AF39" i="1"/>
  <c r="AF40" i="1"/>
  <c r="AF38" i="1"/>
  <c r="AF34" i="1"/>
  <c r="A32" i="1"/>
  <c r="E32" i="1"/>
  <c r="AF30" i="1"/>
  <c r="AF25" i="1"/>
  <c r="AF22" i="1"/>
  <c r="AF23" i="1"/>
  <c r="AF24" i="1"/>
  <c r="AF21" i="1"/>
  <c r="AF16" i="1"/>
  <c r="AF13" i="1"/>
  <c r="AF12" i="1"/>
  <c r="AF11" i="1"/>
  <c r="R3923" i="1" l="1"/>
  <c r="F3923" i="1" s="1"/>
  <c r="R3906" i="1"/>
  <c r="F3906" i="1" s="1"/>
  <c r="R3889" i="1"/>
  <c r="F3889" i="1" s="1"/>
  <c r="R3872" i="1"/>
  <c r="F3872" i="1" s="1"/>
  <c r="R3855" i="1"/>
  <c r="F3855" i="1" s="1"/>
  <c r="R3838" i="1"/>
  <c r="F3838" i="1" s="1"/>
  <c r="R3821" i="1"/>
  <c r="F3821" i="1" s="1"/>
  <c r="R3804" i="1"/>
  <c r="F3804" i="1" s="1"/>
  <c r="R3787" i="1"/>
  <c r="F3787" i="1" s="1"/>
  <c r="R3770" i="1"/>
  <c r="F3770" i="1" s="1"/>
  <c r="R3753" i="1"/>
  <c r="F3753" i="1" s="1"/>
  <c r="R3736" i="1"/>
  <c r="F3736" i="1" s="1"/>
  <c r="R3719" i="1"/>
  <c r="F3719" i="1" s="1"/>
  <c r="R3702" i="1"/>
  <c r="F3702" i="1" s="1"/>
  <c r="R3685" i="1"/>
  <c r="F3685" i="1" s="1"/>
  <c r="R3668" i="1"/>
  <c r="F3668" i="1" s="1"/>
  <c r="R3651" i="1"/>
  <c r="F3651" i="1" s="1"/>
  <c r="R3634" i="1"/>
  <c r="F3634" i="1" s="1"/>
  <c r="R3617" i="1"/>
  <c r="F3617" i="1" s="1"/>
  <c r="R3600" i="1"/>
  <c r="F3600" i="1" s="1"/>
  <c r="R3583" i="1"/>
  <c r="F3583" i="1" s="1"/>
  <c r="R3566" i="1"/>
  <c r="F3566" i="1" s="1"/>
  <c r="R3549" i="1"/>
  <c r="F3549" i="1" s="1"/>
  <c r="R3532" i="1"/>
  <c r="F3532" i="1" s="1"/>
  <c r="R3515" i="1"/>
  <c r="F3515" i="1" s="1"/>
  <c r="R3498" i="1"/>
  <c r="F3498" i="1" s="1"/>
  <c r="R3481" i="1"/>
  <c r="F3481" i="1" s="1"/>
  <c r="R3464" i="1"/>
  <c r="F3464" i="1" s="1"/>
  <c r="R3447" i="1"/>
  <c r="F3447" i="1" s="1"/>
  <c r="R3430" i="1"/>
  <c r="F3430" i="1" s="1"/>
  <c r="R3413" i="1"/>
  <c r="F3413" i="1" s="1"/>
  <c r="R3396" i="1"/>
  <c r="F3396" i="1" s="1"/>
  <c r="R3379" i="1"/>
  <c r="F3379" i="1" s="1"/>
  <c r="R3362" i="1"/>
  <c r="F3362" i="1" s="1"/>
  <c r="R3345" i="1"/>
  <c r="F3345" i="1" s="1"/>
  <c r="R3328" i="1"/>
  <c r="F3328" i="1" s="1"/>
  <c r="R3311" i="1"/>
  <c r="F3311" i="1" s="1"/>
  <c r="R3294" i="1"/>
  <c r="F3294" i="1" s="1"/>
  <c r="R3277" i="1"/>
  <c r="F3277" i="1" s="1"/>
  <c r="R3260" i="1"/>
  <c r="F3260" i="1" s="1"/>
  <c r="R3243" i="1"/>
  <c r="F3243" i="1" s="1"/>
  <c r="R3226" i="1"/>
  <c r="F3226" i="1" s="1"/>
  <c r="R3209" i="1"/>
  <c r="F3209" i="1" s="1"/>
  <c r="R3192" i="1"/>
  <c r="F3192" i="1" s="1"/>
  <c r="R3175" i="1"/>
  <c r="F3175" i="1" s="1"/>
  <c r="R3158" i="1"/>
  <c r="F3158" i="1" s="1"/>
  <c r="R3141" i="1"/>
  <c r="F3141" i="1" s="1"/>
  <c r="R3124" i="1"/>
  <c r="F3124" i="1" s="1"/>
  <c r="R3107" i="1"/>
  <c r="F3107" i="1" s="1"/>
  <c r="R3090" i="1"/>
  <c r="F3090" i="1" s="1"/>
  <c r="R3073" i="1"/>
  <c r="F3073" i="1" s="1"/>
  <c r="R3056" i="1"/>
  <c r="F3056" i="1" s="1"/>
  <c r="R3039" i="1"/>
  <c r="F3039" i="1" s="1"/>
  <c r="R3022" i="1"/>
  <c r="F3022" i="1" s="1"/>
  <c r="R3005" i="1"/>
  <c r="F3005" i="1" s="1"/>
  <c r="R2988" i="1"/>
  <c r="F2988" i="1" s="1"/>
  <c r="R2971" i="1"/>
  <c r="F2971" i="1" s="1"/>
  <c r="R2954" i="1"/>
  <c r="F2954" i="1" s="1"/>
  <c r="R2937" i="1"/>
  <c r="F2937" i="1" s="1"/>
  <c r="R2920" i="1"/>
  <c r="F2920" i="1" s="1"/>
  <c r="R2903" i="1"/>
  <c r="F2903" i="1" s="1"/>
  <c r="R2886" i="1"/>
  <c r="F2886" i="1" s="1"/>
  <c r="R2869" i="1"/>
  <c r="F2869" i="1" s="1"/>
  <c r="R2852" i="1"/>
  <c r="F2852" i="1" s="1"/>
  <c r="R2835" i="1"/>
  <c r="F2835" i="1" s="1"/>
  <c r="R2818" i="1"/>
  <c r="F2818" i="1" s="1"/>
  <c r="R2801" i="1"/>
  <c r="F2801" i="1" s="1"/>
  <c r="R2784" i="1"/>
  <c r="F2784" i="1" s="1"/>
  <c r="R2767" i="1"/>
  <c r="F2767" i="1" s="1"/>
  <c r="R2750" i="1"/>
  <c r="F2750" i="1" s="1"/>
  <c r="R2733" i="1"/>
  <c r="F2733" i="1" s="1"/>
  <c r="R2716" i="1"/>
  <c r="F2716" i="1" s="1"/>
  <c r="R2699" i="1"/>
  <c r="F2699" i="1" s="1"/>
  <c r="R2682" i="1"/>
  <c r="F2682" i="1" s="1"/>
  <c r="R2665" i="1"/>
  <c r="F2665" i="1" s="1"/>
  <c r="R2648" i="1"/>
  <c r="F2648" i="1" s="1"/>
  <c r="R2631" i="1"/>
  <c r="F2631" i="1" s="1"/>
  <c r="R2614" i="1"/>
  <c r="F2614" i="1" s="1"/>
  <c r="R2597" i="1"/>
  <c r="F2597" i="1" s="1"/>
  <c r="R2580" i="1"/>
  <c r="F2580" i="1" s="1"/>
  <c r="R2563" i="1"/>
  <c r="F2563" i="1" s="1"/>
  <c r="R2546" i="1"/>
  <c r="F2546" i="1" s="1"/>
  <c r="R2529" i="1"/>
  <c r="F2529" i="1" s="1"/>
  <c r="R2512" i="1"/>
  <c r="F2512" i="1" s="1"/>
  <c r="R2495" i="1"/>
  <c r="F2495" i="1" s="1"/>
  <c r="R2478" i="1"/>
  <c r="F2478" i="1" s="1"/>
  <c r="R2461" i="1"/>
  <c r="F2461" i="1" s="1"/>
  <c r="R2444" i="1"/>
  <c r="F2444" i="1" s="1"/>
  <c r="R2427" i="1"/>
  <c r="F2427" i="1" s="1"/>
  <c r="R2410" i="1"/>
  <c r="F2410" i="1" s="1"/>
  <c r="R2393" i="1"/>
  <c r="F2393" i="1" s="1"/>
  <c r="R2376" i="1"/>
  <c r="F2376" i="1" s="1"/>
  <c r="R2359" i="1"/>
  <c r="F2359" i="1" s="1"/>
  <c r="R2342" i="1"/>
  <c r="F2342" i="1" s="1"/>
  <c r="R2325" i="1"/>
  <c r="F2325" i="1" s="1"/>
  <c r="R2308" i="1"/>
  <c r="F2308" i="1" s="1"/>
  <c r="R2291" i="1"/>
  <c r="F2291" i="1" s="1"/>
  <c r="R2274" i="1"/>
  <c r="F2274" i="1" s="1"/>
  <c r="R2257" i="1"/>
  <c r="F2257" i="1" s="1"/>
  <c r="R2240" i="1"/>
  <c r="F2240" i="1" s="1"/>
  <c r="R2223" i="1"/>
  <c r="F2223" i="1" s="1"/>
  <c r="R2206" i="1"/>
  <c r="F2206" i="1" s="1"/>
  <c r="R2189" i="1"/>
  <c r="F2189" i="1" s="1"/>
  <c r="R2172" i="1"/>
  <c r="F2172" i="1" s="1"/>
  <c r="R2155" i="1"/>
  <c r="F2155" i="1" s="1"/>
  <c r="R2138" i="1"/>
  <c r="F2138" i="1" s="1"/>
  <c r="R2121" i="1"/>
  <c r="F2121" i="1" s="1"/>
  <c r="R2104" i="1"/>
  <c r="F2104" i="1" s="1"/>
  <c r="R2087" i="1"/>
  <c r="F2087" i="1" s="1"/>
  <c r="R2070" i="1"/>
  <c r="F2070" i="1" s="1"/>
  <c r="R2053" i="1"/>
  <c r="F2053" i="1" s="1"/>
  <c r="R2036" i="1"/>
  <c r="F2036" i="1" s="1"/>
  <c r="R2019" i="1"/>
  <c r="F2019" i="1" s="1"/>
  <c r="R2002" i="1"/>
  <c r="F2002" i="1" s="1"/>
  <c r="R1985" i="1"/>
  <c r="F1985" i="1" s="1"/>
  <c r="R1968" i="1"/>
  <c r="F1968" i="1" s="1"/>
  <c r="R1951" i="1"/>
  <c r="F1951" i="1" s="1"/>
  <c r="R1934" i="1"/>
  <c r="F1934" i="1" s="1"/>
  <c r="R1917" i="1"/>
  <c r="F1917" i="1" s="1"/>
  <c r="R1900" i="1"/>
  <c r="F1900" i="1" s="1"/>
  <c r="R1883" i="1"/>
  <c r="F1883" i="1" s="1"/>
  <c r="R1866" i="1"/>
  <c r="F1866" i="1" s="1"/>
  <c r="R1849" i="1"/>
  <c r="F1849" i="1" s="1"/>
  <c r="R1832" i="1"/>
  <c r="F1832" i="1" s="1"/>
  <c r="R1815" i="1"/>
  <c r="F1815" i="1" s="1"/>
  <c r="R1798" i="1"/>
  <c r="F1798" i="1" s="1"/>
  <c r="R1781" i="1"/>
  <c r="F1781" i="1" s="1"/>
  <c r="R1764" i="1"/>
  <c r="F1764" i="1" s="1"/>
  <c r="R1747" i="1"/>
  <c r="F1747" i="1" s="1"/>
  <c r="R1730" i="1"/>
  <c r="F1730" i="1" s="1"/>
  <c r="R1713" i="1"/>
  <c r="F1713" i="1" s="1"/>
  <c r="R1696" i="1"/>
  <c r="F1696" i="1" s="1"/>
  <c r="R1679" i="1"/>
  <c r="F1679" i="1" s="1"/>
  <c r="R1662" i="1"/>
  <c r="F1662" i="1" s="1"/>
  <c r="R1645" i="1"/>
  <c r="F1645" i="1" s="1"/>
  <c r="R1628" i="1"/>
  <c r="F1628" i="1" s="1"/>
  <c r="R1611" i="1"/>
  <c r="F1611" i="1" s="1"/>
  <c r="R1594" i="1"/>
  <c r="F1594" i="1" s="1"/>
  <c r="R1577" i="1"/>
  <c r="F1577" i="1" s="1"/>
  <c r="R1560" i="1"/>
  <c r="F1560" i="1" s="1"/>
  <c r="R1543" i="1"/>
  <c r="F1543" i="1" s="1"/>
  <c r="R1526" i="1"/>
  <c r="F1526" i="1" s="1"/>
  <c r="R1509" i="1"/>
  <c r="F1509" i="1" s="1"/>
  <c r="R1492" i="1"/>
  <c r="F1492" i="1" s="1"/>
  <c r="R1475" i="1"/>
  <c r="F1475" i="1" s="1"/>
  <c r="R1458" i="1"/>
  <c r="F1458" i="1" s="1"/>
  <c r="R1441" i="1"/>
  <c r="F1441" i="1" s="1"/>
  <c r="R1424" i="1"/>
  <c r="F1424" i="1" s="1"/>
  <c r="R1407" i="1"/>
  <c r="F1407" i="1" s="1"/>
  <c r="R1390" i="1"/>
  <c r="F1390" i="1" s="1"/>
  <c r="R1373" i="1"/>
  <c r="F1373" i="1" s="1"/>
  <c r="R1356" i="1"/>
  <c r="F1356" i="1" s="1"/>
  <c r="R1339" i="1"/>
  <c r="F1339" i="1" s="1"/>
  <c r="R1322" i="1"/>
  <c r="F1322" i="1" s="1"/>
  <c r="R1305" i="1"/>
  <c r="F1305" i="1" s="1"/>
  <c r="R1288" i="1"/>
  <c r="F1288" i="1" s="1"/>
  <c r="R1271" i="1"/>
  <c r="F1271" i="1" s="1"/>
  <c r="R1254" i="1"/>
  <c r="F1254" i="1" s="1"/>
  <c r="R1237" i="1"/>
  <c r="F1237" i="1" s="1"/>
  <c r="R1220" i="1"/>
  <c r="F1220" i="1" s="1"/>
  <c r="R1203" i="1"/>
  <c r="F1203" i="1" s="1"/>
  <c r="R1186" i="1"/>
  <c r="F1186" i="1" s="1"/>
  <c r="R1169" i="1"/>
  <c r="F1169" i="1" s="1"/>
  <c r="R1152" i="1"/>
  <c r="F1152" i="1" s="1"/>
  <c r="R1135" i="1"/>
  <c r="F1135" i="1" s="1"/>
  <c r="R1118" i="1"/>
  <c r="F1118" i="1" s="1"/>
  <c r="R1101" i="1"/>
  <c r="F1101" i="1" s="1"/>
  <c r="R1084" i="1"/>
  <c r="F1084" i="1" s="1"/>
  <c r="R1067" i="1"/>
  <c r="F1067" i="1" s="1"/>
  <c r="R1050" i="1"/>
  <c r="F1050" i="1" s="1"/>
  <c r="R1033" i="1"/>
  <c r="F1033" i="1" s="1"/>
  <c r="R1016" i="1"/>
  <c r="F1016" i="1" s="1"/>
  <c r="R999" i="1"/>
  <c r="F999" i="1" s="1"/>
  <c r="R982" i="1"/>
  <c r="F982" i="1" s="1"/>
  <c r="R965" i="1"/>
  <c r="F965" i="1" s="1"/>
  <c r="R948" i="1"/>
  <c r="F948" i="1" s="1"/>
  <c r="R931" i="1"/>
  <c r="F931" i="1" s="1"/>
  <c r="R914" i="1"/>
  <c r="F914" i="1" s="1"/>
  <c r="R897" i="1"/>
  <c r="F897" i="1" s="1"/>
  <c r="R880" i="1"/>
  <c r="F880" i="1" s="1"/>
  <c r="R863" i="1"/>
  <c r="F863" i="1" s="1"/>
  <c r="R846" i="1"/>
  <c r="F846" i="1" s="1"/>
  <c r="R829" i="1"/>
  <c r="F829" i="1" s="1"/>
  <c r="R812" i="1"/>
  <c r="F812" i="1" s="1"/>
  <c r="R795" i="1"/>
  <c r="F795" i="1" s="1"/>
  <c r="R778" i="1"/>
  <c r="F778" i="1" s="1"/>
  <c r="R761" i="1"/>
  <c r="F761" i="1" s="1"/>
  <c r="R744" i="1"/>
  <c r="F744" i="1" s="1"/>
  <c r="R727" i="1"/>
  <c r="F727" i="1" s="1"/>
  <c r="R710" i="1"/>
  <c r="F710" i="1" s="1"/>
  <c r="R693" i="1"/>
  <c r="F693" i="1" s="1"/>
  <c r="R676" i="1"/>
  <c r="F676" i="1" s="1"/>
  <c r="R659" i="1"/>
  <c r="F659" i="1" s="1"/>
  <c r="R642" i="1"/>
  <c r="F642" i="1" s="1"/>
  <c r="R625" i="1"/>
  <c r="F625" i="1" s="1"/>
  <c r="R608" i="1"/>
  <c r="F608" i="1" s="1"/>
  <c r="R591" i="1"/>
  <c r="F591" i="1" s="1"/>
  <c r="R574" i="1"/>
  <c r="F574" i="1" s="1"/>
  <c r="R557" i="1"/>
  <c r="F557" i="1" s="1"/>
  <c r="R540" i="1"/>
  <c r="F540" i="1" s="1"/>
  <c r="R523" i="1"/>
  <c r="F523" i="1" s="1"/>
  <c r="R506" i="1"/>
  <c r="F506" i="1" s="1"/>
  <c r="R489" i="1"/>
  <c r="F489" i="1" s="1"/>
  <c r="R472" i="1"/>
  <c r="F472" i="1" s="1"/>
  <c r="R455" i="1"/>
  <c r="F455" i="1" s="1"/>
  <c r="R438" i="1"/>
  <c r="F438" i="1" s="1"/>
  <c r="R421" i="1"/>
  <c r="F421" i="1" s="1"/>
  <c r="R404" i="1"/>
  <c r="F404" i="1" s="1"/>
  <c r="R387" i="1"/>
  <c r="F387" i="1" s="1"/>
  <c r="R370" i="1"/>
  <c r="F370" i="1" s="1"/>
  <c r="R353" i="1"/>
  <c r="F353" i="1" s="1"/>
  <c r="R336" i="1"/>
  <c r="F336" i="1" s="1"/>
  <c r="R319" i="1"/>
  <c r="F319" i="1" s="1"/>
  <c r="R302" i="1"/>
  <c r="F302" i="1" s="1"/>
  <c r="R285" i="1"/>
  <c r="F285" i="1" s="1"/>
  <c r="R268" i="1"/>
  <c r="F268" i="1" s="1"/>
  <c r="R251" i="1"/>
  <c r="F251" i="1" s="1"/>
  <c r="R234" i="1"/>
  <c r="F234" i="1" s="1"/>
  <c r="R217" i="1"/>
  <c r="F217" i="1" s="1"/>
  <c r="R200" i="1"/>
  <c r="F200" i="1" s="1"/>
  <c r="R183" i="1"/>
  <c r="F183" i="1" s="1"/>
  <c r="R166" i="1"/>
  <c r="F166" i="1" s="1"/>
  <c r="R163" i="1"/>
  <c r="F163" i="1" s="1"/>
  <c r="R159" i="1"/>
  <c r="F159" i="1" s="1"/>
  <c r="R153" i="1"/>
  <c r="F153" i="1" s="1"/>
  <c r="R147" i="1"/>
  <c r="F147" i="1" s="1"/>
  <c r="R140" i="1"/>
  <c r="F140" i="1" s="1"/>
  <c r="R134" i="1"/>
  <c r="F134" i="1" s="1"/>
  <c r="R130" i="1"/>
  <c r="F130" i="1" s="1"/>
  <c r="R119" i="1"/>
  <c r="F119" i="1" s="1"/>
  <c r="R113" i="1"/>
  <c r="F113" i="1" s="1"/>
  <c r="R109" i="1"/>
  <c r="F109" i="1" s="1"/>
  <c r="R106" i="1"/>
  <c r="F106" i="1" s="1"/>
  <c r="R98" i="1"/>
  <c r="F98" i="1" s="1"/>
  <c r="R92" i="1"/>
  <c r="F92" i="1" s="1"/>
  <c r="R85" i="1"/>
  <c r="F85" i="1" s="1"/>
  <c r="R80" i="1"/>
  <c r="F80" i="1" s="1"/>
  <c r="R75" i="1"/>
  <c r="F75" i="1" s="1"/>
  <c r="R68" i="1"/>
  <c r="F68" i="1" s="1"/>
  <c r="R59" i="1"/>
  <c r="F59" i="1" s="1"/>
  <c r="R53" i="1"/>
  <c r="F53" i="1" s="1"/>
  <c r="R46" i="1"/>
  <c r="F46" i="1" s="1"/>
  <c r="R41" i="1"/>
  <c r="F41" i="1" s="1"/>
  <c r="R37" i="1"/>
  <c r="F37" i="1" s="1"/>
  <c r="R33" i="1"/>
  <c r="F33" i="1" s="1"/>
  <c r="R29" i="1"/>
  <c r="F29" i="1" s="1"/>
  <c r="R20" i="1"/>
  <c r="F20" i="1" s="1"/>
  <c r="R15" i="1"/>
  <c r="F15" i="1" s="1"/>
  <c r="R10" i="1"/>
  <c r="F10" i="1" s="1"/>
  <c r="A3922" i="1"/>
  <c r="A3921" i="1"/>
  <c r="A3920" i="1"/>
  <c r="A3919" i="1"/>
  <c r="A3918" i="1"/>
  <c r="A3917" i="1"/>
  <c r="A3916" i="1"/>
  <c r="A3915" i="1"/>
  <c r="A3914" i="1"/>
  <c r="A3913" i="1"/>
  <c r="A3912" i="1"/>
  <c r="A3911" i="1"/>
  <c r="A3910" i="1"/>
  <c r="A3909" i="1"/>
  <c r="A3908" i="1"/>
  <c r="A3905" i="1"/>
  <c r="A3904" i="1"/>
  <c r="A3903" i="1"/>
  <c r="A3902" i="1"/>
  <c r="A3901" i="1"/>
  <c r="A3900" i="1"/>
  <c r="A3899" i="1"/>
  <c r="A3898" i="1"/>
  <c r="A3897" i="1"/>
  <c r="A3896" i="1"/>
  <c r="A3895" i="1"/>
  <c r="A3894" i="1"/>
  <c r="A3893" i="1"/>
  <c r="A3892" i="1"/>
  <c r="A3891" i="1"/>
  <c r="A3888" i="1"/>
  <c r="A3887" i="1"/>
  <c r="A3886" i="1"/>
  <c r="A3885" i="1"/>
  <c r="A3884" i="1"/>
  <c r="A3883" i="1"/>
  <c r="A3882" i="1"/>
  <c r="A3881" i="1"/>
  <c r="A3880" i="1"/>
  <c r="A3879" i="1"/>
  <c r="A3878" i="1"/>
  <c r="A3877" i="1"/>
  <c r="A3876" i="1"/>
  <c r="A3875" i="1"/>
  <c r="A3874" i="1"/>
  <c r="A3871" i="1"/>
  <c r="A3870" i="1"/>
  <c r="A3869" i="1"/>
  <c r="A3868" i="1"/>
  <c r="A3867" i="1"/>
  <c r="A3866" i="1"/>
  <c r="A3865" i="1"/>
  <c r="A3864" i="1"/>
  <c r="A3863" i="1"/>
  <c r="A3862" i="1"/>
  <c r="A3861" i="1"/>
  <c r="A3860" i="1"/>
  <c r="A3859" i="1"/>
  <c r="A3858" i="1"/>
  <c r="A3857" i="1"/>
  <c r="A3854" i="1"/>
  <c r="A3853" i="1"/>
  <c r="A3852" i="1"/>
  <c r="A3851" i="1"/>
  <c r="A3850" i="1"/>
  <c r="A3849" i="1"/>
  <c r="A3848" i="1"/>
  <c r="A3847" i="1"/>
  <c r="A3846" i="1"/>
  <c r="A3845" i="1"/>
  <c r="A3844" i="1"/>
  <c r="A3843" i="1"/>
  <c r="A3842" i="1"/>
  <c r="A3841" i="1"/>
  <c r="A3840" i="1"/>
  <c r="A3837" i="1"/>
  <c r="A3836" i="1"/>
  <c r="A3835" i="1"/>
  <c r="A3834" i="1"/>
  <c r="A3833" i="1"/>
  <c r="A3832" i="1"/>
  <c r="A3831" i="1"/>
  <c r="A3830" i="1"/>
  <c r="A3829" i="1"/>
  <c r="A3828" i="1"/>
  <c r="A3827" i="1"/>
  <c r="A3826" i="1"/>
  <c r="A3825" i="1"/>
  <c r="A3824" i="1"/>
  <c r="A3823" i="1"/>
  <c r="A3820" i="1"/>
  <c r="A3819" i="1"/>
  <c r="A3818" i="1"/>
  <c r="A3817" i="1"/>
  <c r="A3816" i="1"/>
  <c r="A3815" i="1"/>
  <c r="A3814" i="1"/>
  <c r="A3813" i="1"/>
  <c r="A3812" i="1"/>
  <c r="A3811" i="1"/>
  <c r="A3810" i="1"/>
  <c r="A3809" i="1"/>
  <c r="A3808" i="1"/>
  <c r="A3807" i="1"/>
  <c r="A3806" i="1"/>
  <c r="A3803" i="1"/>
  <c r="A3802" i="1"/>
  <c r="A3801" i="1"/>
  <c r="A3800" i="1"/>
  <c r="A3799" i="1"/>
  <c r="A3798" i="1"/>
  <c r="A3797" i="1"/>
  <c r="A3796" i="1"/>
  <c r="A3795" i="1"/>
  <c r="A3794" i="1"/>
  <c r="A3793" i="1"/>
  <c r="A3792" i="1"/>
  <c r="A3791" i="1"/>
  <c r="A3790" i="1"/>
  <c r="A3789" i="1"/>
  <c r="A3786" i="1"/>
  <c r="A3785" i="1"/>
  <c r="A3784" i="1"/>
  <c r="A3783" i="1"/>
  <c r="A3782" i="1"/>
  <c r="A3781" i="1"/>
  <c r="A3780" i="1"/>
  <c r="A3779" i="1"/>
  <c r="A3778" i="1"/>
  <c r="A3777" i="1"/>
  <c r="A3776" i="1"/>
  <c r="A3775" i="1"/>
  <c r="A3774" i="1"/>
  <c r="A3773" i="1"/>
  <c r="A3772" i="1"/>
  <c r="A3769" i="1"/>
  <c r="A3768" i="1"/>
  <c r="A3767" i="1"/>
  <c r="A3766" i="1"/>
  <c r="A3765" i="1"/>
  <c r="A3764" i="1"/>
  <c r="A3763" i="1"/>
  <c r="A3762" i="1"/>
  <c r="A3761" i="1"/>
  <c r="A3760" i="1"/>
  <c r="A3759" i="1"/>
  <c r="A3758" i="1"/>
  <c r="A3757" i="1"/>
  <c r="A3756" i="1"/>
  <c r="A3755" i="1"/>
  <c r="A3752" i="1"/>
  <c r="A3751" i="1"/>
  <c r="A3750" i="1"/>
  <c r="A3749" i="1"/>
  <c r="A3748" i="1"/>
  <c r="A3747" i="1"/>
  <c r="A3746" i="1"/>
  <c r="A3745" i="1"/>
  <c r="A3744" i="1"/>
  <c r="A3743" i="1"/>
  <c r="A3742" i="1"/>
  <c r="A3741" i="1"/>
  <c r="A3740" i="1"/>
  <c r="A3739" i="1"/>
  <c r="A3738" i="1"/>
  <c r="A3735" i="1"/>
  <c r="A3734" i="1"/>
  <c r="A3733" i="1"/>
  <c r="A3732" i="1"/>
  <c r="A3731" i="1"/>
  <c r="A3730" i="1"/>
  <c r="A3729" i="1"/>
  <c r="A3728" i="1"/>
  <c r="A3727" i="1"/>
  <c r="A3726" i="1"/>
  <c r="A3725" i="1"/>
  <c r="A3724" i="1"/>
  <c r="A3723" i="1"/>
  <c r="A3722" i="1"/>
  <c r="A3721" i="1"/>
  <c r="A3718" i="1"/>
  <c r="A3717" i="1"/>
  <c r="A3716" i="1"/>
  <c r="A3715" i="1"/>
  <c r="A3714" i="1"/>
  <c r="A3713" i="1"/>
  <c r="A3712" i="1"/>
  <c r="A3711" i="1"/>
  <c r="A3710" i="1"/>
  <c r="A3709" i="1"/>
  <c r="A3708" i="1"/>
  <c r="A3707" i="1"/>
  <c r="A3706" i="1"/>
  <c r="A3705" i="1"/>
  <c r="A3704" i="1"/>
  <c r="A3701" i="1"/>
  <c r="A3700" i="1"/>
  <c r="A3699" i="1"/>
  <c r="A3698" i="1"/>
  <c r="A3697" i="1"/>
  <c r="A3696" i="1"/>
  <c r="A3695" i="1"/>
  <c r="A3694" i="1"/>
  <c r="A3693" i="1"/>
  <c r="A3692" i="1"/>
  <c r="A3691" i="1"/>
  <c r="A3690" i="1"/>
  <c r="A3689" i="1"/>
  <c r="A3688" i="1"/>
  <c r="A3687" i="1"/>
  <c r="A3684" i="1"/>
  <c r="A3683" i="1"/>
  <c r="A3682" i="1"/>
  <c r="A3681" i="1"/>
  <c r="A3680" i="1"/>
  <c r="A3679" i="1"/>
  <c r="A3678" i="1"/>
  <c r="A3677" i="1"/>
  <c r="A3676" i="1"/>
  <c r="A3675" i="1"/>
  <c r="A3674" i="1"/>
  <c r="A3673" i="1"/>
  <c r="A3672" i="1"/>
  <c r="A3671" i="1"/>
  <c r="A3670" i="1"/>
  <c r="A3667" i="1"/>
  <c r="A3666" i="1"/>
  <c r="A3665" i="1"/>
  <c r="A3664" i="1"/>
  <c r="A3663" i="1"/>
  <c r="A3662" i="1"/>
  <c r="A3661" i="1"/>
  <c r="A3660" i="1"/>
  <c r="A3659" i="1"/>
  <c r="A3658" i="1"/>
  <c r="A3657" i="1"/>
  <c r="A3656" i="1"/>
  <c r="A3655" i="1"/>
  <c r="A3654" i="1"/>
  <c r="A3653" i="1"/>
  <c r="A3650" i="1"/>
  <c r="A3649" i="1"/>
  <c r="A3648" i="1"/>
  <c r="A3647" i="1"/>
  <c r="A3646" i="1"/>
  <c r="A3645" i="1"/>
  <c r="A3644" i="1"/>
  <c r="A3643" i="1"/>
  <c r="A3642" i="1"/>
  <c r="A3641" i="1"/>
  <c r="A3640" i="1"/>
  <c r="A3639" i="1"/>
  <c r="A3638" i="1"/>
  <c r="A3637" i="1"/>
  <c r="A3636" i="1"/>
  <c r="A3633" i="1"/>
  <c r="A3632" i="1"/>
  <c r="A3631" i="1"/>
  <c r="A3630" i="1"/>
  <c r="A3629" i="1"/>
  <c r="A3628" i="1"/>
  <c r="A3627" i="1"/>
  <c r="A3626" i="1"/>
  <c r="A3625" i="1"/>
  <c r="A3624" i="1"/>
  <c r="A3623" i="1"/>
  <c r="A3622" i="1"/>
  <c r="A3621" i="1"/>
  <c r="A3620" i="1"/>
  <c r="A3619" i="1"/>
  <c r="A3616" i="1"/>
  <c r="A3615" i="1"/>
  <c r="A3614" i="1"/>
  <c r="A3613" i="1"/>
  <c r="A3612" i="1"/>
  <c r="A3611" i="1"/>
  <c r="A3610" i="1"/>
  <c r="A3609" i="1"/>
  <c r="A3608" i="1"/>
  <c r="A3607" i="1"/>
  <c r="A3606" i="1"/>
  <c r="A3605" i="1"/>
  <c r="A3604" i="1"/>
  <c r="A3603" i="1"/>
  <c r="A3602" i="1"/>
  <c r="A3599" i="1"/>
  <c r="A3598" i="1"/>
  <c r="A3597" i="1"/>
  <c r="A3596" i="1"/>
  <c r="A3595" i="1"/>
  <c r="A3594" i="1"/>
  <c r="A3593" i="1"/>
  <c r="A3592" i="1"/>
  <c r="A3591" i="1"/>
  <c r="A3590" i="1"/>
  <c r="A3589" i="1"/>
  <c r="A3588" i="1"/>
  <c r="A3587" i="1"/>
  <c r="A3586" i="1"/>
  <c r="A3585" i="1"/>
  <c r="A3582" i="1"/>
  <c r="A3581" i="1"/>
  <c r="A3580" i="1"/>
  <c r="A3579" i="1"/>
  <c r="A3578" i="1"/>
  <c r="A3577" i="1"/>
  <c r="A3576" i="1"/>
  <c r="A3575" i="1"/>
  <c r="A3574" i="1"/>
  <c r="A3573" i="1"/>
  <c r="A3572" i="1"/>
  <c r="A3571" i="1"/>
  <c r="A3570" i="1"/>
  <c r="A3569" i="1"/>
  <c r="A3568" i="1"/>
  <c r="A3565" i="1"/>
  <c r="A3564" i="1"/>
  <c r="A3563" i="1"/>
  <c r="A3562" i="1"/>
  <c r="A3561" i="1"/>
  <c r="A3560" i="1"/>
  <c r="A3559" i="1"/>
  <c r="A3558" i="1"/>
  <c r="A3557" i="1"/>
  <c r="A3556" i="1"/>
  <c r="A3555" i="1"/>
  <c r="A3554" i="1"/>
  <c r="A3553" i="1"/>
  <c r="A3552" i="1"/>
  <c r="A3551" i="1"/>
  <c r="A3548" i="1"/>
  <c r="A3547" i="1"/>
  <c r="A3546" i="1"/>
  <c r="A3545" i="1"/>
  <c r="A3544" i="1"/>
  <c r="A3543" i="1"/>
  <c r="A3542" i="1"/>
  <c r="A3541" i="1"/>
  <c r="A3540" i="1"/>
  <c r="A3539" i="1"/>
  <c r="A3538" i="1"/>
  <c r="A3537" i="1"/>
  <c r="A3536" i="1"/>
  <c r="A3535" i="1"/>
  <c r="A3534" i="1"/>
  <c r="A3531" i="1"/>
  <c r="A3530" i="1"/>
  <c r="A3529" i="1"/>
  <c r="A3528" i="1"/>
  <c r="A3527" i="1"/>
  <c r="A3526" i="1"/>
  <c r="A3525" i="1"/>
  <c r="A3524" i="1"/>
  <c r="A3523" i="1"/>
  <c r="A3522" i="1"/>
  <c r="A3521" i="1"/>
  <c r="A3520" i="1"/>
  <c r="A3519" i="1"/>
  <c r="A3518" i="1"/>
  <c r="A3517" i="1"/>
  <c r="A3514" i="1"/>
  <c r="A3513" i="1"/>
  <c r="A3512" i="1"/>
  <c r="A3511" i="1"/>
  <c r="A3510" i="1"/>
  <c r="A3509" i="1"/>
  <c r="A3508" i="1"/>
  <c r="A3507" i="1"/>
  <c r="A3506" i="1"/>
  <c r="A3505" i="1"/>
  <c r="A3504" i="1"/>
  <c r="A3503" i="1"/>
  <c r="A3502" i="1"/>
  <c r="A3501" i="1"/>
  <c r="A3500" i="1"/>
  <c r="A3497" i="1"/>
  <c r="A3496" i="1"/>
  <c r="A3495" i="1"/>
  <c r="A3494" i="1"/>
  <c r="A3493" i="1"/>
  <c r="A3492" i="1"/>
  <c r="A3491" i="1"/>
  <c r="A3490" i="1"/>
  <c r="A3489" i="1"/>
  <c r="A3488" i="1"/>
  <c r="A3487" i="1"/>
  <c r="A3486" i="1"/>
  <c r="A3485" i="1"/>
  <c r="A3484" i="1"/>
  <c r="A3483" i="1"/>
  <c r="A3480" i="1"/>
  <c r="A3479" i="1"/>
  <c r="A3478" i="1"/>
  <c r="A3477" i="1"/>
  <c r="A3476" i="1"/>
  <c r="A3475" i="1"/>
  <c r="A3474" i="1"/>
  <c r="A3473" i="1"/>
  <c r="A3472" i="1"/>
  <c r="A3471" i="1"/>
  <c r="A3470" i="1"/>
  <c r="A3469" i="1"/>
  <c r="A3468" i="1"/>
  <c r="A3467" i="1"/>
  <c r="A3466" i="1"/>
  <c r="A3463" i="1"/>
  <c r="A3462" i="1"/>
  <c r="A3461" i="1"/>
  <c r="A3460" i="1"/>
  <c r="A3459" i="1"/>
  <c r="A3458" i="1"/>
  <c r="A3457" i="1"/>
  <c r="A3456" i="1"/>
  <c r="A3455" i="1"/>
  <c r="A3454" i="1"/>
  <c r="A3453" i="1"/>
  <c r="A3452" i="1"/>
  <c r="A3451" i="1"/>
  <c r="A3450" i="1"/>
  <c r="A3449" i="1"/>
  <c r="A3446" i="1"/>
  <c r="A3445" i="1"/>
  <c r="A3444" i="1"/>
  <c r="A3443" i="1"/>
  <c r="A3442" i="1"/>
  <c r="A3441" i="1"/>
  <c r="A3440" i="1"/>
  <c r="A3439" i="1"/>
  <c r="A3438" i="1"/>
  <c r="A3437" i="1"/>
  <c r="A3436" i="1"/>
  <c r="A3435" i="1"/>
  <c r="A3434" i="1"/>
  <c r="A3433" i="1"/>
  <c r="A3432" i="1"/>
  <c r="A3429" i="1"/>
  <c r="A3428" i="1"/>
  <c r="A3427" i="1"/>
  <c r="A3426" i="1"/>
  <c r="A3425" i="1"/>
  <c r="A3424" i="1"/>
  <c r="A3423" i="1"/>
  <c r="A3422" i="1"/>
  <c r="A3421" i="1"/>
  <c r="A3420" i="1"/>
  <c r="A3419" i="1"/>
  <c r="A3418" i="1"/>
  <c r="A3417" i="1"/>
  <c r="A3416" i="1"/>
  <c r="A3415" i="1"/>
  <c r="A3412" i="1"/>
  <c r="A3411" i="1"/>
  <c r="A3410" i="1"/>
  <c r="A3409" i="1"/>
  <c r="A3408" i="1"/>
  <c r="A3407" i="1"/>
  <c r="A3406" i="1"/>
  <c r="A3405" i="1"/>
  <c r="A3404" i="1"/>
  <c r="A3403" i="1"/>
  <c r="A3402" i="1"/>
  <c r="A3401" i="1"/>
  <c r="A3400" i="1"/>
  <c r="A3399" i="1"/>
  <c r="A3398" i="1"/>
  <c r="A3395" i="1"/>
  <c r="A3394" i="1"/>
  <c r="A3393" i="1"/>
  <c r="A3392" i="1"/>
  <c r="A3391" i="1"/>
  <c r="A3390" i="1"/>
  <c r="A3389" i="1"/>
  <c r="A3388" i="1"/>
  <c r="A3387" i="1"/>
  <c r="A3386" i="1"/>
  <c r="A3385" i="1"/>
  <c r="A3384" i="1"/>
  <c r="A3383" i="1"/>
  <c r="A3382" i="1"/>
  <c r="A3381" i="1"/>
  <c r="A3378" i="1"/>
  <c r="A3377" i="1"/>
  <c r="A3376" i="1"/>
  <c r="A3375" i="1"/>
  <c r="A3374" i="1"/>
  <c r="A3373" i="1"/>
  <c r="A3372" i="1"/>
  <c r="A3371" i="1"/>
  <c r="A3370" i="1"/>
  <c r="A3369" i="1"/>
  <c r="A3368" i="1"/>
  <c r="A3367" i="1"/>
  <c r="A3366" i="1"/>
  <c r="A3365" i="1"/>
  <c r="A3364" i="1"/>
  <c r="A3361" i="1"/>
  <c r="A3360" i="1"/>
  <c r="A3359" i="1"/>
  <c r="A3358" i="1"/>
  <c r="A3357" i="1"/>
  <c r="A3356" i="1"/>
  <c r="A3355" i="1"/>
  <c r="A3354" i="1"/>
  <c r="A3353" i="1"/>
  <c r="A3352" i="1"/>
  <c r="A3351" i="1"/>
  <c r="A3350" i="1"/>
  <c r="A3349" i="1"/>
  <c r="A3348" i="1"/>
  <c r="A3347" i="1"/>
  <c r="A3344" i="1"/>
  <c r="A3343" i="1"/>
  <c r="A3342" i="1"/>
  <c r="A3341" i="1"/>
  <c r="A3340" i="1"/>
  <c r="A3339" i="1"/>
  <c r="A3338" i="1"/>
  <c r="A3337" i="1"/>
  <c r="A3336" i="1"/>
  <c r="A3335" i="1"/>
  <c r="A3334" i="1"/>
  <c r="A3333" i="1"/>
  <c r="A3332" i="1"/>
  <c r="A3331" i="1"/>
  <c r="A3330" i="1"/>
  <c r="A3327" i="1"/>
  <c r="A3326" i="1"/>
  <c r="A3325" i="1"/>
  <c r="A3324" i="1"/>
  <c r="A3323" i="1"/>
  <c r="A3322" i="1"/>
  <c r="A3321" i="1"/>
  <c r="A3320" i="1"/>
  <c r="A3319" i="1"/>
  <c r="A3318" i="1"/>
  <c r="A3317" i="1"/>
  <c r="A3316" i="1"/>
  <c r="A3315" i="1"/>
  <c r="A3314" i="1"/>
  <c r="A3313" i="1"/>
  <c r="A3310" i="1"/>
  <c r="A3309" i="1"/>
  <c r="A3308" i="1"/>
  <c r="A3307" i="1"/>
  <c r="A3306" i="1"/>
  <c r="A3305" i="1"/>
  <c r="A3304" i="1"/>
  <c r="A3303" i="1"/>
  <c r="A3302" i="1"/>
  <c r="A3301" i="1"/>
  <c r="A3300" i="1"/>
  <c r="A3299" i="1"/>
  <c r="A3298" i="1"/>
  <c r="A3297" i="1"/>
  <c r="A3296" i="1"/>
  <c r="A3293" i="1"/>
  <c r="A3292" i="1"/>
  <c r="A3291" i="1"/>
  <c r="A3290" i="1"/>
  <c r="A3289" i="1"/>
  <c r="A3288" i="1"/>
  <c r="A3287" i="1"/>
  <c r="A3286" i="1"/>
  <c r="A3285" i="1"/>
  <c r="A3284" i="1"/>
  <c r="A3283" i="1"/>
  <c r="A3282" i="1"/>
  <c r="A3281" i="1"/>
  <c r="A3280" i="1"/>
  <c r="A3279" i="1"/>
  <c r="A3276" i="1"/>
  <c r="A3275" i="1"/>
  <c r="A3274" i="1"/>
  <c r="A3273" i="1"/>
  <c r="A3272" i="1"/>
  <c r="A3271" i="1"/>
  <c r="A3270" i="1"/>
  <c r="A3269" i="1"/>
  <c r="A3268" i="1"/>
  <c r="A3267" i="1"/>
  <c r="A3266" i="1"/>
  <c r="A3265" i="1"/>
  <c r="A3264" i="1"/>
  <c r="A3263" i="1"/>
  <c r="A3262" i="1"/>
  <c r="A3259" i="1"/>
  <c r="A3258" i="1"/>
  <c r="A3257" i="1"/>
  <c r="A3256" i="1"/>
  <c r="A3255" i="1"/>
  <c r="A3254" i="1"/>
  <c r="A3253" i="1"/>
  <c r="A3252" i="1"/>
  <c r="A3251" i="1"/>
  <c r="A3250" i="1"/>
  <c r="A3249" i="1"/>
  <c r="A3248" i="1"/>
  <c r="A3247" i="1"/>
  <c r="A3246" i="1"/>
  <c r="A3245" i="1"/>
  <c r="A3242" i="1"/>
  <c r="A3241" i="1"/>
  <c r="A3240" i="1"/>
  <c r="A3239" i="1"/>
  <c r="A3238" i="1"/>
  <c r="A3237" i="1"/>
  <c r="A3236" i="1"/>
  <c r="A3235" i="1"/>
  <c r="A3234" i="1"/>
  <c r="A3233" i="1"/>
  <c r="A3232" i="1"/>
  <c r="A3231" i="1"/>
  <c r="A3230" i="1"/>
  <c r="A3229" i="1"/>
  <c r="A3228" i="1"/>
  <c r="A3225" i="1"/>
  <c r="A3224" i="1"/>
  <c r="A3223" i="1"/>
  <c r="A3222" i="1"/>
  <c r="A3221" i="1"/>
  <c r="A3220" i="1"/>
  <c r="A3219" i="1"/>
  <c r="A3218" i="1"/>
  <c r="A3217" i="1"/>
  <c r="A3216" i="1"/>
  <c r="A3215" i="1"/>
  <c r="A3214" i="1"/>
  <c r="A3213" i="1"/>
  <c r="A3212" i="1"/>
  <c r="A3211" i="1"/>
  <c r="A3208" i="1"/>
  <c r="A3207" i="1"/>
  <c r="A3206" i="1"/>
  <c r="A3205" i="1"/>
  <c r="A3204" i="1"/>
  <c r="A3203" i="1"/>
  <c r="A3202" i="1"/>
  <c r="A3201" i="1"/>
  <c r="A3200" i="1"/>
  <c r="A3199" i="1"/>
  <c r="A3198" i="1"/>
  <c r="A3197" i="1"/>
  <c r="A3196" i="1"/>
  <c r="A3195" i="1"/>
  <c r="A3194" i="1"/>
  <c r="A3191" i="1"/>
  <c r="A3190" i="1"/>
  <c r="A3189" i="1"/>
  <c r="A3188" i="1"/>
  <c r="A3187" i="1"/>
  <c r="A3186" i="1"/>
  <c r="A3185" i="1"/>
  <c r="A3184" i="1"/>
  <c r="A3183" i="1"/>
  <c r="A3182" i="1"/>
  <c r="A3181" i="1"/>
  <c r="A3180" i="1"/>
  <c r="A3179" i="1"/>
  <c r="A3178" i="1"/>
  <c r="A3177" i="1"/>
  <c r="A3174" i="1"/>
  <c r="A3173" i="1"/>
  <c r="A3172" i="1"/>
  <c r="A3171" i="1"/>
  <c r="A3170" i="1"/>
  <c r="A3169" i="1"/>
  <c r="A3168" i="1"/>
  <c r="A3167" i="1"/>
  <c r="A3166" i="1"/>
  <c r="A3165" i="1"/>
  <c r="A3164" i="1"/>
  <c r="A3163" i="1"/>
  <c r="A3162" i="1"/>
  <c r="A3161" i="1"/>
  <c r="A3160" i="1"/>
  <c r="A3157" i="1"/>
  <c r="A3156" i="1"/>
  <c r="A3155" i="1"/>
  <c r="A3154" i="1"/>
  <c r="A3153" i="1"/>
  <c r="A3152" i="1"/>
  <c r="A3151" i="1"/>
  <c r="A3150" i="1"/>
  <c r="A3149" i="1"/>
  <c r="A3148" i="1"/>
  <c r="A3147" i="1"/>
  <c r="A3146" i="1"/>
  <c r="A3145" i="1"/>
  <c r="A3144" i="1"/>
  <c r="A3143" i="1"/>
  <c r="A3140" i="1"/>
  <c r="A3139" i="1"/>
  <c r="A3138" i="1"/>
  <c r="A3137" i="1"/>
  <c r="A3136" i="1"/>
  <c r="A3135" i="1"/>
  <c r="A3134" i="1"/>
  <c r="A3133" i="1"/>
  <c r="A3132" i="1"/>
  <c r="A3131" i="1"/>
  <c r="A3130" i="1"/>
  <c r="A3129" i="1"/>
  <c r="A3128" i="1"/>
  <c r="A3127" i="1"/>
  <c r="A3126" i="1"/>
  <c r="A3123" i="1"/>
  <c r="A3122" i="1"/>
  <c r="A3121" i="1"/>
  <c r="A3120" i="1"/>
  <c r="A3119" i="1"/>
  <c r="A3118" i="1"/>
  <c r="A3117" i="1"/>
  <c r="A3116" i="1"/>
  <c r="A3115" i="1"/>
  <c r="A3114" i="1"/>
  <c r="A3113" i="1"/>
  <c r="A3112" i="1"/>
  <c r="A3111" i="1"/>
  <c r="A3110" i="1"/>
  <c r="A3109" i="1"/>
  <c r="A3106" i="1"/>
  <c r="A3105" i="1"/>
  <c r="A3104" i="1"/>
  <c r="A3103" i="1"/>
  <c r="A3102" i="1"/>
  <c r="A3101" i="1"/>
  <c r="A3100" i="1"/>
  <c r="A3099" i="1"/>
  <c r="A3098" i="1"/>
  <c r="A3097" i="1"/>
  <c r="A3096" i="1"/>
  <c r="A3095" i="1"/>
  <c r="A3094" i="1"/>
  <c r="A3093" i="1"/>
  <c r="A3092" i="1"/>
  <c r="A3089" i="1"/>
  <c r="A3088" i="1"/>
  <c r="A3087" i="1"/>
  <c r="A3086" i="1"/>
  <c r="A3085" i="1"/>
  <c r="A3084" i="1"/>
  <c r="A3083" i="1"/>
  <c r="A3082" i="1"/>
  <c r="A3081" i="1"/>
  <c r="A3080" i="1"/>
  <c r="A3079" i="1"/>
  <c r="A3078" i="1"/>
  <c r="A3077" i="1"/>
  <c r="A3076" i="1"/>
  <c r="A3075" i="1"/>
  <c r="A3072" i="1"/>
  <c r="A3071" i="1"/>
  <c r="A3070" i="1"/>
  <c r="A3069" i="1"/>
  <c r="A3068" i="1"/>
  <c r="A3067" i="1"/>
  <c r="A3066" i="1"/>
  <c r="A3065" i="1"/>
  <c r="A3064" i="1"/>
  <c r="A3063" i="1"/>
  <c r="A3062" i="1"/>
  <c r="A3061" i="1"/>
  <c r="A3060" i="1"/>
  <c r="A3059" i="1"/>
  <c r="A3058" i="1"/>
  <c r="A3055" i="1"/>
  <c r="A3054" i="1"/>
  <c r="A3053" i="1"/>
  <c r="A3052" i="1"/>
  <c r="A3051" i="1"/>
  <c r="A3050" i="1"/>
  <c r="A3049" i="1"/>
  <c r="A3048" i="1"/>
  <c r="A3047" i="1"/>
  <c r="A3046" i="1"/>
  <c r="A3045" i="1"/>
  <c r="A3044" i="1"/>
  <c r="A3043" i="1"/>
  <c r="A3042" i="1"/>
  <c r="A3041" i="1"/>
  <c r="A3038" i="1"/>
  <c r="A3037" i="1"/>
  <c r="A3036" i="1"/>
  <c r="A3035" i="1"/>
  <c r="A3034" i="1"/>
  <c r="A3033" i="1"/>
  <c r="A3032" i="1"/>
  <c r="A3031" i="1"/>
  <c r="A3030" i="1"/>
  <c r="A3029" i="1"/>
  <c r="A3028" i="1"/>
  <c r="A3027" i="1"/>
  <c r="A3026" i="1"/>
  <c r="A3025" i="1"/>
  <c r="A3024" i="1"/>
  <c r="A3021" i="1"/>
  <c r="A3020" i="1"/>
  <c r="A3019" i="1"/>
  <c r="A3018" i="1"/>
  <c r="A3017" i="1"/>
  <c r="A3016" i="1"/>
  <c r="A3015" i="1"/>
  <c r="A3014" i="1"/>
  <c r="A3013" i="1"/>
  <c r="A3012" i="1"/>
  <c r="A3011" i="1"/>
  <c r="A3010" i="1"/>
  <c r="A3009" i="1"/>
  <c r="A3008" i="1"/>
  <c r="A3007" i="1"/>
  <c r="A3004" i="1"/>
  <c r="A3003" i="1"/>
  <c r="A3002" i="1"/>
  <c r="A3001" i="1"/>
  <c r="A3000" i="1"/>
  <c r="A2999" i="1"/>
  <c r="A2998" i="1"/>
  <c r="A2997" i="1"/>
  <c r="A2996" i="1"/>
  <c r="A2995" i="1"/>
  <c r="A2994" i="1"/>
  <c r="A2993" i="1"/>
  <c r="A2992" i="1"/>
  <c r="A2991" i="1"/>
  <c r="A2990" i="1"/>
  <c r="A2987" i="1"/>
  <c r="A2986" i="1"/>
  <c r="A2985" i="1"/>
  <c r="A2984" i="1"/>
  <c r="A2983" i="1"/>
  <c r="A2982" i="1"/>
  <c r="A2981" i="1"/>
  <c r="A2980" i="1"/>
  <c r="A2979" i="1"/>
  <c r="A2978" i="1"/>
  <c r="A2977" i="1"/>
  <c r="A2976" i="1"/>
  <c r="A2975" i="1"/>
  <c r="A2974" i="1"/>
  <c r="A2973" i="1"/>
  <c r="A2970" i="1"/>
  <c r="A2969" i="1"/>
  <c r="A2968" i="1"/>
  <c r="A2967" i="1"/>
  <c r="A2966" i="1"/>
  <c r="A2965" i="1"/>
  <c r="A2964" i="1"/>
  <c r="A2963" i="1"/>
  <c r="A2962" i="1"/>
  <c r="A2961" i="1"/>
  <c r="A2960" i="1"/>
  <c r="A2959" i="1"/>
  <c r="A2958" i="1"/>
  <c r="A2957" i="1"/>
  <c r="A2956" i="1"/>
  <c r="A2953" i="1"/>
  <c r="A2952" i="1"/>
  <c r="A2951" i="1"/>
  <c r="A2950" i="1"/>
  <c r="A2949" i="1"/>
  <c r="A2948" i="1"/>
  <c r="A2947" i="1"/>
  <c r="A2946" i="1"/>
  <c r="A2945" i="1"/>
  <c r="A2944" i="1"/>
  <c r="A2943" i="1"/>
  <c r="A2942" i="1"/>
  <c r="A2941" i="1"/>
  <c r="A2940" i="1"/>
  <c r="A2939" i="1"/>
  <c r="A2936" i="1"/>
  <c r="A2935" i="1"/>
  <c r="A2934" i="1"/>
  <c r="A2933" i="1"/>
  <c r="A2932" i="1"/>
  <c r="A2931" i="1"/>
  <c r="A2930" i="1"/>
  <c r="A2929" i="1"/>
  <c r="A2928" i="1"/>
  <c r="A2927" i="1"/>
  <c r="A2926" i="1"/>
  <c r="A2925" i="1"/>
  <c r="A2924" i="1"/>
  <c r="A2923" i="1"/>
  <c r="A2922" i="1"/>
  <c r="A2919" i="1"/>
  <c r="A2918" i="1"/>
  <c r="A2917" i="1"/>
  <c r="A2916" i="1"/>
  <c r="A2915" i="1"/>
  <c r="A2914" i="1"/>
  <c r="A2913" i="1"/>
  <c r="A2912" i="1"/>
  <c r="A2911" i="1"/>
  <c r="A2910" i="1"/>
  <c r="A2909" i="1"/>
  <c r="A2908" i="1"/>
  <c r="A2907" i="1"/>
  <c r="A2906" i="1"/>
  <c r="A2905" i="1"/>
  <c r="A2902" i="1"/>
  <c r="A2901" i="1"/>
  <c r="A2900" i="1"/>
  <c r="A2899" i="1"/>
  <c r="A2898" i="1"/>
  <c r="A2897" i="1"/>
  <c r="A2896" i="1"/>
  <c r="A2895" i="1"/>
  <c r="A2894" i="1"/>
  <c r="A2893" i="1"/>
  <c r="A2892" i="1"/>
  <c r="A2891" i="1"/>
  <c r="A2890" i="1"/>
  <c r="A2889" i="1"/>
  <c r="A2888" i="1"/>
  <c r="A2885" i="1"/>
  <c r="A2884" i="1"/>
  <c r="A2883" i="1"/>
  <c r="A2882" i="1"/>
  <c r="A2881" i="1"/>
  <c r="A2880" i="1"/>
  <c r="A2879" i="1"/>
  <c r="A2878" i="1"/>
  <c r="A2877" i="1"/>
  <c r="A2876" i="1"/>
  <c r="A2875" i="1"/>
  <c r="A2874" i="1"/>
  <c r="A2873" i="1"/>
  <c r="A2872" i="1"/>
  <c r="A2871" i="1"/>
  <c r="A2868" i="1"/>
  <c r="A2867" i="1"/>
  <c r="A2866" i="1"/>
  <c r="A2865" i="1"/>
  <c r="A2864" i="1"/>
  <c r="A2863" i="1"/>
  <c r="A2862" i="1"/>
  <c r="A2861" i="1"/>
  <c r="A2860" i="1"/>
  <c r="A2859" i="1"/>
  <c r="A2858" i="1"/>
  <c r="A2857" i="1"/>
  <c r="A2856" i="1"/>
  <c r="A2855" i="1"/>
  <c r="A2854" i="1"/>
  <c r="A2851" i="1"/>
  <c r="A2850" i="1"/>
  <c r="A2849" i="1"/>
  <c r="A2848" i="1"/>
  <c r="A2847" i="1"/>
  <c r="A2846" i="1"/>
  <c r="A2845" i="1"/>
  <c r="A2844" i="1"/>
  <c r="A2843" i="1"/>
  <c r="A2842" i="1"/>
  <c r="A2841" i="1"/>
  <c r="A2840" i="1"/>
  <c r="A2839" i="1"/>
  <c r="A2838" i="1"/>
  <c r="A2837" i="1"/>
  <c r="A2834" i="1"/>
  <c r="A2833" i="1"/>
  <c r="A2832" i="1"/>
  <c r="A2831" i="1"/>
  <c r="A2830" i="1"/>
  <c r="A2829" i="1"/>
  <c r="A2828" i="1"/>
  <c r="A2827" i="1"/>
  <c r="A2826" i="1"/>
  <c r="A2825" i="1"/>
  <c r="A2824" i="1"/>
  <c r="A2823" i="1"/>
  <c r="A2822" i="1"/>
  <c r="A2821" i="1"/>
  <c r="A2820" i="1"/>
  <c r="A2817" i="1"/>
  <c r="A2816" i="1"/>
  <c r="A2815" i="1"/>
  <c r="A2814" i="1"/>
  <c r="A2813" i="1"/>
  <c r="A2812" i="1"/>
  <c r="A2811" i="1"/>
  <c r="A2810" i="1"/>
  <c r="A2809" i="1"/>
  <c r="A2808" i="1"/>
  <c r="A2807" i="1"/>
  <c r="A2806" i="1"/>
  <c r="A2805" i="1"/>
  <c r="A2804" i="1"/>
  <c r="A2803" i="1"/>
  <c r="A2800" i="1"/>
  <c r="A2799" i="1"/>
  <c r="A2798" i="1"/>
  <c r="A2797" i="1"/>
  <c r="A2796" i="1"/>
  <c r="A2795" i="1"/>
  <c r="A2794" i="1"/>
  <c r="A2793" i="1"/>
  <c r="A2792" i="1"/>
  <c r="A2791" i="1"/>
  <c r="A2790" i="1"/>
  <c r="A2789" i="1"/>
  <c r="A2788" i="1"/>
  <c r="A2787" i="1"/>
  <c r="A2786" i="1"/>
  <c r="A2783" i="1"/>
  <c r="A2782" i="1"/>
  <c r="A2781" i="1"/>
  <c r="A2780" i="1"/>
  <c r="A2779" i="1"/>
  <c r="A2778" i="1"/>
  <c r="A2777" i="1"/>
  <c r="A2776" i="1"/>
  <c r="A2775" i="1"/>
  <c r="A2774" i="1"/>
  <c r="A2773" i="1"/>
  <c r="A2772" i="1"/>
  <c r="A2771" i="1"/>
  <c r="A2770" i="1"/>
  <c r="A2769" i="1"/>
  <c r="A2766" i="1"/>
  <c r="A2765" i="1"/>
  <c r="A2764" i="1"/>
  <c r="A2763" i="1"/>
  <c r="A2762" i="1"/>
  <c r="A2761" i="1"/>
  <c r="A2760" i="1"/>
  <c r="A2759" i="1"/>
  <c r="A2758" i="1"/>
  <c r="A2757" i="1"/>
  <c r="A2756" i="1"/>
  <c r="A2755" i="1"/>
  <c r="A2754" i="1"/>
  <c r="A2753" i="1"/>
  <c r="A2752" i="1"/>
  <c r="A2749" i="1"/>
  <c r="A2748" i="1"/>
  <c r="A2747" i="1"/>
  <c r="A2746" i="1"/>
  <c r="A2745" i="1"/>
  <c r="A2744" i="1"/>
  <c r="A2743" i="1"/>
  <c r="A2742" i="1"/>
  <c r="A2741" i="1"/>
  <c r="A2740" i="1"/>
  <c r="A2739" i="1"/>
  <c r="A2738" i="1"/>
  <c r="A2737" i="1"/>
  <c r="A2736" i="1"/>
  <c r="A2735" i="1"/>
  <c r="A2732" i="1"/>
  <c r="A2731" i="1"/>
  <c r="A2730" i="1"/>
  <c r="A2729" i="1"/>
  <c r="A2728" i="1"/>
  <c r="A2727" i="1"/>
  <c r="A2726" i="1"/>
  <c r="A2725" i="1"/>
  <c r="A2724" i="1"/>
  <c r="A2723" i="1"/>
  <c r="A2722" i="1"/>
  <c r="A2721" i="1"/>
  <c r="A2720" i="1"/>
  <c r="A2719" i="1"/>
  <c r="A2718" i="1"/>
  <c r="A2715" i="1"/>
  <c r="A2714" i="1"/>
  <c r="A2713" i="1"/>
  <c r="A2712" i="1"/>
  <c r="A2711" i="1"/>
  <c r="A2710" i="1"/>
  <c r="A2709" i="1"/>
  <c r="A2708" i="1"/>
  <c r="A2707" i="1"/>
  <c r="A2706" i="1"/>
  <c r="A2705" i="1"/>
  <c r="A2704" i="1"/>
  <c r="A2703" i="1"/>
  <c r="A2702" i="1"/>
  <c r="A2701" i="1"/>
  <c r="A2698" i="1"/>
  <c r="A2697" i="1"/>
  <c r="A2696" i="1"/>
  <c r="A2695" i="1"/>
  <c r="A2694" i="1"/>
  <c r="A2693" i="1"/>
  <c r="A2692" i="1"/>
  <c r="A2691" i="1"/>
  <c r="A2690" i="1"/>
  <c r="A2689" i="1"/>
  <c r="A2688" i="1"/>
  <c r="A2687" i="1"/>
  <c r="A2686" i="1"/>
  <c r="A2685" i="1"/>
  <c r="A2684" i="1"/>
  <c r="A2681" i="1"/>
  <c r="A2680" i="1"/>
  <c r="A2679" i="1"/>
  <c r="A2678" i="1"/>
  <c r="A2677" i="1"/>
  <c r="A2676" i="1"/>
  <c r="A2675" i="1"/>
  <c r="A2674" i="1"/>
  <c r="A2673" i="1"/>
  <c r="A2672" i="1"/>
  <c r="A2671" i="1"/>
  <c r="A2670" i="1"/>
  <c r="A2669" i="1"/>
  <c r="A2668" i="1"/>
  <c r="A2667" i="1"/>
  <c r="A2664" i="1"/>
  <c r="A2663" i="1"/>
  <c r="A2662" i="1"/>
  <c r="A2661" i="1"/>
  <c r="A2660" i="1"/>
  <c r="A2659" i="1"/>
  <c r="A2658" i="1"/>
  <c r="A2657" i="1"/>
  <c r="A2656" i="1"/>
  <c r="A2655" i="1"/>
  <c r="A2654" i="1"/>
  <c r="A2653" i="1"/>
  <c r="A2652" i="1"/>
  <c r="A2651" i="1"/>
  <c r="A2650" i="1"/>
  <c r="A2647" i="1"/>
  <c r="A2646" i="1"/>
  <c r="A2645" i="1"/>
  <c r="A2644" i="1"/>
  <c r="A2643" i="1"/>
  <c r="A2642" i="1"/>
  <c r="A2641" i="1"/>
  <c r="A2640" i="1"/>
  <c r="A2639" i="1"/>
  <c r="A2638" i="1"/>
  <c r="A2637" i="1"/>
  <c r="A2636" i="1"/>
  <c r="A2635" i="1"/>
  <c r="A2634" i="1"/>
  <c r="A2633" i="1"/>
  <c r="A2630" i="1"/>
  <c r="A2629" i="1"/>
  <c r="A2628" i="1"/>
  <c r="A2627" i="1"/>
  <c r="A2626" i="1"/>
  <c r="A2625" i="1"/>
  <c r="A2624" i="1"/>
  <c r="A2623" i="1"/>
  <c r="A2622" i="1"/>
  <c r="A2621" i="1"/>
  <c r="A2620" i="1"/>
  <c r="A2619" i="1"/>
  <c r="A2618" i="1"/>
  <c r="A2617" i="1"/>
  <c r="A2616" i="1"/>
  <c r="A2613" i="1"/>
  <c r="A2612" i="1"/>
  <c r="A2611" i="1"/>
  <c r="A2610" i="1"/>
  <c r="A2609" i="1"/>
  <c r="A2608" i="1"/>
  <c r="A2607" i="1"/>
  <c r="A2606" i="1"/>
  <c r="A2605" i="1"/>
  <c r="A2604" i="1"/>
  <c r="A2603" i="1"/>
  <c r="A2602" i="1"/>
  <c r="A2601" i="1"/>
  <c r="A2600" i="1"/>
  <c r="A2599" i="1"/>
  <c r="A2596" i="1"/>
  <c r="A2595" i="1"/>
  <c r="A2594" i="1"/>
  <c r="A2593" i="1"/>
  <c r="A2592" i="1"/>
  <c r="A2591" i="1"/>
  <c r="A2590" i="1"/>
  <c r="A2589" i="1"/>
  <c r="A2588" i="1"/>
  <c r="A2587" i="1"/>
  <c r="A2586" i="1"/>
  <c r="A2585" i="1"/>
  <c r="A2584" i="1"/>
  <c r="A2583" i="1"/>
  <c r="A2582" i="1"/>
  <c r="A2579" i="1"/>
  <c r="A2578" i="1"/>
  <c r="A2577" i="1"/>
  <c r="A2576" i="1"/>
  <c r="A2575" i="1"/>
  <c r="A2574" i="1"/>
  <c r="A2573" i="1"/>
  <c r="A2572" i="1"/>
  <c r="A2571" i="1"/>
  <c r="A2570" i="1"/>
  <c r="A2569" i="1"/>
  <c r="A2568" i="1"/>
  <c r="A2567" i="1"/>
  <c r="A2566" i="1"/>
  <c r="A2565" i="1"/>
  <c r="A2562" i="1"/>
  <c r="A2561" i="1"/>
  <c r="A2560" i="1"/>
  <c r="A2559" i="1"/>
  <c r="A2558" i="1"/>
  <c r="A2557" i="1"/>
  <c r="A2556" i="1"/>
  <c r="A2555" i="1"/>
  <c r="A2554" i="1"/>
  <c r="A2553" i="1"/>
  <c r="A2552" i="1"/>
  <c r="A2551" i="1"/>
  <c r="A2550" i="1"/>
  <c r="A2549" i="1"/>
  <c r="A2548" i="1"/>
  <c r="A2545" i="1"/>
  <c r="A2544" i="1"/>
  <c r="A2543" i="1"/>
  <c r="A2542" i="1"/>
  <c r="A2541" i="1"/>
  <c r="A2540" i="1"/>
  <c r="A2539" i="1"/>
  <c r="A2538" i="1"/>
  <c r="A2537" i="1"/>
  <c r="A2536" i="1"/>
  <c r="A2535" i="1"/>
  <c r="A2534" i="1"/>
  <c r="A2533" i="1"/>
  <c r="A2532" i="1"/>
  <c r="A2531" i="1"/>
  <c r="A2528" i="1"/>
  <c r="A2527" i="1"/>
  <c r="A2526" i="1"/>
  <c r="A2525" i="1"/>
  <c r="A2524" i="1"/>
  <c r="A2523" i="1"/>
  <c r="A2522" i="1"/>
  <c r="A2521" i="1"/>
  <c r="A2520" i="1"/>
  <c r="A2519" i="1"/>
  <c r="A2518" i="1"/>
  <c r="A2517" i="1"/>
  <c r="A2516" i="1"/>
  <c r="A2515" i="1"/>
  <c r="A2514" i="1"/>
  <c r="A2511" i="1"/>
  <c r="A2510" i="1"/>
  <c r="A2509" i="1"/>
  <c r="A2508" i="1"/>
  <c r="A2507" i="1"/>
  <c r="A2506" i="1"/>
  <c r="A2505" i="1"/>
  <c r="A2504" i="1"/>
  <c r="A2503" i="1"/>
  <c r="A2502" i="1"/>
  <c r="A2501" i="1"/>
  <c r="A2500" i="1"/>
  <c r="A2499" i="1"/>
  <c r="A2498" i="1"/>
  <c r="A2497" i="1"/>
  <c r="A2494" i="1"/>
  <c r="A2493" i="1"/>
  <c r="A2492" i="1"/>
  <c r="A2491" i="1"/>
  <c r="A2490" i="1"/>
  <c r="A2489" i="1"/>
  <c r="A2488" i="1"/>
  <c r="A2487" i="1"/>
  <c r="A2486" i="1"/>
  <c r="A2485" i="1"/>
  <c r="A2484" i="1"/>
  <c r="A2483" i="1"/>
  <c r="A2482" i="1"/>
  <c r="A2481" i="1"/>
  <c r="A2480" i="1"/>
  <c r="A2477" i="1"/>
  <c r="A2476" i="1"/>
  <c r="A2475" i="1"/>
  <c r="A2474" i="1"/>
  <c r="A2473" i="1"/>
  <c r="A2472" i="1"/>
  <c r="A2471" i="1"/>
  <c r="A2470" i="1"/>
  <c r="A2469" i="1"/>
  <c r="A2468" i="1"/>
  <c r="A2467" i="1"/>
  <c r="A2466" i="1"/>
  <c r="A2465" i="1"/>
  <c r="A2464" i="1"/>
  <c r="A2463" i="1"/>
  <c r="A2460" i="1"/>
  <c r="A2459" i="1"/>
  <c r="A2458" i="1"/>
  <c r="A2457" i="1"/>
  <c r="A2456" i="1"/>
  <c r="A2455" i="1"/>
  <c r="A2454" i="1"/>
  <c r="A2453" i="1"/>
  <c r="A2452" i="1"/>
  <c r="A2451" i="1"/>
  <c r="A2450" i="1"/>
  <c r="A2449" i="1"/>
  <c r="A2448" i="1"/>
  <c r="A2447" i="1"/>
  <c r="A2446" i="1"/>
  <c r="A2443" i="1"/>
  <c r="A2442" i="1"/>
  <c r="A2441" i="1"/>
  <c r="A2440" i="1"/>
  <c r="A2439" i="1"/>
  <c r="A2438" i="1"/>
  <c r="A2437" i="1"/>
  <c r="A2436" i="1"/>
  <c r="A2435" i="1"/>
  <c r="A2434" i="1"/>
  <c r="A2433" i="1"/>
  <c r="A2432" i="1"/>
  <c r="A2431" i="1"/>
  <c r="A2430" i="1"/>
  <c r="A2429" i="1"/>
  <c r="A2426" i="1"/>
  <c r="A2425" i="1"/>
  <c r="A2424" i="1"/>
  <c r="A2423" i="1"/>
  <c r="A2422" i="1"/>
  <c r="A2421" i="1"/>
  <c r="A2420" i="1"/>
  <c r="A2419" i="1"/>
  <c r="A2418" i="1"/>
  <c r="A2417" i="1"/>
  <c r="A2416" i="1"/>
  <c r="A2415" i="1"/>
  <c r="A2414" i="1"/>
  <c r="A2413" i="1"/>
  <c r="A2412" i="1"/>
  <c r="A2409" i="1"/>
  <c r="A2408" i="1"/>
  <c r="A2407" i="1"/>
  <c r="A2406" i="1"/>
  <c r="A2405" i="1"/>
  <c r="A2404" i="1"/>
  <c r="A2403" i="1"/>
  <c r="A2402" i="1"/>
  <c r="A2401" i="1"/>
  <c r="A2400" i="1"/>
  <c r="A2399" i="1"/>
  <c r="A2398" i="1"/>
  <c r="A2397" i="1"/>
  <c r="A2396" i="1"/>
  <c r="A2395" i="1"/>
  <c r="A2392" i="1"/>
  <c r="A2391" i="1"/>
  <c r="A2390" i="1"/>
  <c r="A2389" i="1"/>
  <c r="A2388" i="1"/>
  <c r="A2387" i="1"/>
  <c r="A2386" i="1"/>
  <c r="A2385" i="1"/>
  <c r="A2384" i="1"/>
  <c r="A2383" i="1"/>
  <c r="A2382" i="1"/>
  <c r="A2381" i="1"/>
  <c r="A2380" i="1"/>
  <c r="A2379" i="1"/>
  <c r="A2378" i="1"/>
  <c r="A2375" i="1"/>
  <c r="A2374" i="1"/>
  <c r="A2373" i="1"/>
  <c r="A2372" i="1"/>
  <c r="A2371" i="1"/>
  <c r="A2370" i="1"/>
  <c r="A2369" i="1"/>
  <c r="A2368" i="1"/>
  <c r="A2367" i="1"/>
  <c r="A2366" i="1"/>
  <c r="A2365" i="1"/>
  <c r="A2364" i="1"/>
  <c r="A2363" i="1"/>
  <c r="A2362" i="1"/>
  <c r="A2361" i="1"/>
  <c r="A2358" i="1"/>
  <c r="A2357" i="1"/>
  <c r="A2356" i="1"/>
  <c r="A2355" i="1"/>
  <c r="A2354" i="1"/>
  <c r="A2353" i="1"/>
  <c r="A2352" i="1"/>
  <c r="A2351" i="1"/>
  <c r="A2350" i="1"/>
  <c r="A2349" i="1"/>
  <c r="A2348" i="1"/>
  <c r="A2347" i="1"/>
  <c r="A2346" i="1"/>
  <c r="A2345" i="1"/>
  <c r="A2344" i="1"/>
  <c r="A2341" i="1"/>
  <c r="A2340" i="1"/>
  <c r="A2339" i="1"/>
  <c r="A2338" i="1"/>
  <c r="A2337" i="1"/>
  <c r="A2336" i="1"/>
  <c r="A2335" i="1"/>
  <c r="A2334" i="1"/>
  <c r="A2333" i="1"/>
  <c r="A2332" i="1"/>
  <c r="A2331" i="1"/>
  <c r="A2330" i="1"/>
  <c r="A2329" i="1"/>
  <c r="A2328" i="1"/>
  <c r="A2327" i="1"/>
  <c r="A2324" i="1"/>
  <c r="A2323" i="1"/>
  <c r="A2322" i="1"/>
  <c r="A2321" i="1"/>
  <c r="A2320" i="1"/>
  <c r="A2319" i="1"/>
  <c r="A2318" i="1"/>
  <c r="A2317" i="1"/>
  <c r="A2316" i="1"/>
  <c r="A2315" i="1"/>
  <c r="A2314" i="1"/>
  <c r="A2313" i="1"/>
  <c r="A2312" i="1"/>
  <c r="A2311" i="1"/>
  <c r="A2310" i="1"/>
  <c r="A2307" i="1"/>
  <c r="A2306" i="1"/>
  <c r="A2305" i="1"/>
  <c r="A2304" i="1"/>
  <c r="A2303" i="1"/>
  <c r="A2302" i="1"/>
  <c r="A2301" i="1"/>
  <c r="A2300" i="1"/>
  <c r="A2299" i="1"/>
  <c r="A2298" i="1"/>
  <c r="A2297" i="1"/>
  <c r="A2296" i="1"/>
  <c r="A2295" i="1"/>
  <c r="A2294" i="1"/>
  <c r="A2293" i="1"/>
  <c r="A2290" i="1"/>
  <c r="A2289" i="1"/>
  <c r="A2288" i="1"/>
  <c r="A2287" i="1"/>
  <c r="A2286" i="1"/>
  <c r="A2285" i="1"/>
  <c r="A2284" i="1"/>
  <c r="A2283" i="1"/>
  <c r="A2282" i="1"/>
  <c r="A2281" i="1"/>
  <c r="A2280" i="1"/>
  <c r="A2279" i="1"/>
  <c r="A2278" i="1"/>
  <c r="A2277" i="1"/>
  <c r="A2276" i="1"/>
  <c r="A2273" i="1"/>
  <c r="A2272" i="1"/>
  <c r="A2271" i="1"/>
  <c r="A2270" i="1"/>
  <c r="A2269" i="1"/>
  <c r="A2268" i="1"/>
  <c r="A2267" i="1"/>
  <c r="A2266" i="1"/>
  <c r="A2265" i="1"/>
  <c r="A2264" i="1"/>
  <c r="A2263" i="1"/>
  <c r="A2262" i="1"/>
  <c r="A2261" i="1"/>
  <c r="A2260" i="1"/>
  <c r="A2259" i="1"/>
  <c r="A2256" i="1"/>
  <c r="A2255" i="1"/>
  <c r="A2254" i="1"/>
  <c r="A2253" i="1"/>
  <c r="A2252" i="1"/>
  <c r="A2251" i="1"/>
  <c r="A2250" i="1"/>
  <c r="A2249" i="1"/>
  <c r="A2248" i="1"/>
  <c r="A2247" i="1"/>
  <c r="A2246" i="1"/>
  <c r="A2245" i="1"/>
  <c r="A2244" i="1"/>
  <c r="A2243" i="1"/>
  <c r="A2242" i="1"/>
  <c r="A2239" i="1"/>
  <c r="A2238" i="1"/>
  <c r="A2237" i="1"/>
  <c r="A2236" i="1"/>
  <c r="A2235" i="1"/>
  <c r="A2234" i="1"/>
  <c r="A2233" i="1"/>
  <c r="A2232" i="1"/>
  <c r="A2231" i="1"/>
  <c r="A2230" i="1"/>
  <c r="A2229" i="1"/>
  <c r="A2228" i="1"/>
  <c r="A2227" i="1"/>
  <c r="A2226" i="1"/>
  <c r="A2225" i="1"/>
  <c r="A2222" i="1"/>
  <c r="A2221" i="1"/>
  <c r="A2220" i="1"/>
  <c r="A2219" i="1"/>
  <c r="A2218" i="1"/>
  <c r="A2217" i="1"/>
  <c r="A2216" i="1"/>
  <c r="A2215" i="1"/>
  <c r="A2214" i="1"/>
  <c r="A2213" i="1"/>
  <c r="A2212" i="1"/>
  <c r="A2211" i="1"/>
  <c r="A2210" i="1"/>
  <c r="A2209" i="1"/>
  <c r="A2208" i="1"/>
  <c r="A2205" i="1"/>
  <c r="A2204" i="1"/>
  <c r="A2203" i="1"/>
  <c r="A2202" i="1"/>
  <c r="A2201" i="1"/>
  <c r="A2200" i="1"/>
  <c r="A2199" i="1"/>
  <c r="A2198" i="1"/>
  <c r="A2197" i="1"/>
  <c r="A2196" i="1"/>
  <c r="A2195" i="1"/>
  <c r="A2194" i="1"/>
  <c r="A2193" i="1"/>
  <c r="A2192" i="1"/>
  <c r="A2191" i="1"/>
  <c r="A2188" i="1"/>
  <c r="A2187" i="1"/>
  <c r="A2186" i="1"/>
  <c r="A2185" i="1"/>
  <c r="A2184" i="1"/>
  <c r="A2183" i="1"/>
  <c r="A2182" i="1"/>
  <c r="A2181" i="1"/>
  <c r="A2180" i="1"/>
  <c r="A2179" i="1"/>
  <c r="A2178" i="1"/>
  <c r="A2177" i="1"/>
  <c r="A2176" i="1"/>
  <c r="A2175" i="1"/>
  <c r="A2174" i="1"/>
  <c r="A2171" i="1"/>
  <c r="A2170" i="1"/>
  <c r="A2169" i="1"/>
  <c r="A2168" i="1"/>
  <c r="A2167" i="1"/>
  <c r="A2166" i="1"/>
  <c r="A2165" i="1"/>
  <c r="A2164" i="1"/>
  <c r="A2163" i="1"/>
  <c r="A2162" i="1"/>
  <c r="A2161" i="1"/>
  <c r="A2160" i="1"/>
  <c r="A2159" i="1"/>
  <c r="A2158" i="1"/>
  <c r="A2157" i="1"/>
  <c r="A2154" i="1"/>
  <c r="A2153" i="1"/>
  <c r="A2152" i="1"/>
  <c r="A2151" i="1"/>
  <c r="A2150" i="1"/>
  <c r="A2149" i="1"/>
  <c r="A2148" i="1"/>
  <c r="A2147" i="1"/>
  <c r="A2146" i="1"/>
  <c r="A2145" i="1"/>
  <c r="A2144" i="1"/>
  <c r="A2143" i="1"/>
  <c r="A2142" i="1"/>
  <c r="A2141" i="1"/>
  <c r="A2140" i="1"/>
  <c r="A2137" i="1"/>
  <c r="A2136" i="1"/>
  <c r="A2135" i="1"/>
  <c r="A2134" i="1"/>
  <c r="A2133" i="1"/>
  <c r="A2132" i="1"/>
  <c r="A2131" i="1"/>
  <c r="A2130" i="1"/>
  <c r="A2129" i="1"/>
  <c r="A2128" i="1"/>
  <c r="A2127" i="1"/>
  <c r="A2126" i="1"/>
  <c r="A2125" i="1"/>
  <c r="A2124" i="1"/>
  <c r="A2123" i="1"/>
  <c r="A2120" i="1"/>
  <c r="A2119" i="1"/>
  <c r="A2118" i="1"/>
  <c r="A2117" i="1"/>
  <c r="A2116" i="1"/>
  <c r="A2115" i="1"/>
  <c r="A2114" i="1"/>
  <c r="A2113" i="1"/>
  <c r="A2112" i="1"/>
  <c r="A2111" i="1"/>
  <c r="A2110" i="1"/>
  <c r="A2109" i="1"/>
  <c r="A2108" i="1"/>
  <c r="A2107" i="1"/>
  <c r="A2106" i="1"/>
  <c r="A2103" i="1"/>
  <c r="A2102" i="1"/>
  <c r="A2101" i="1"/>
  <c r="A2100" i="1"/>
  <c r="A2099" i="1"/>
  <c r="A2098" i="1"/>
  <c r="A2097" i="1"/>
  <c r="A2096" i="1"/>
  <c r="A2095" i="1"/>
  <c r="A2094" i="1"/>
  <c r="A2093" i="1"/>
  <c r="A2092" i="1"/>
  <c r="A2091" i="1"/>
  <c r="A2090" i="1"/>
  <c r="A2089" i="1"/>
  <c r="A2086" i="1"/>
  <c r="A2085" i="1"/>
  <c r="A2084" i="1"/>
  <c r="A2083" i="1"/>
  <c r="A2082" i="1"/>
  <c r="A2081" i="1"/>
  <c r="A2080" i="1"/>
  <c r="A2079" i="1"/>
  <c r="A2078" i="1"/>
  <c r="A2077" i="1"/>
  <c r="A2076" i="1"/>
  <c r="A2075" i="1"/>
  <c r="A2074" i="1"/>
  <c r="A2073" i="1"/>
  <c r="A2072" i="1"/>
  <c r="A2069" i="1"/>
  <c r="A2068" i="1"/>
  <c r="A2067" i="1"/>
  <c r="A2066" i="1"/>
  <c r="A2065" i="1"/>
  <c r="A2064" i="1"/>
  <c r="A2063" i="1"/>
  <c r="A2062" i="1"/>
  <c r="A2061" i="1"/>
  <c r="A2060" i="1"/>
  <c r="A2059" i="1"/>
  <c r="A2058" i="1"/>
  <c r="A2057" i="1"/>
  <c r="A2056" i="1"/>
  <c r="A2055" i="1"/>
  <c r="A2052" i="1"/>
  <c r="A2051" i="1"/>
  <c r="A2050" i="1"/>
  <c r="A2049" i="1"/>
  <c r="A2048" i="1"/>
  <c r="A2047" i="1"/>
  <c r="A2046" i="1"/>
  <c r="A2045" i="1"/>
  <c r="A2044" i="1"/>
  <c r="A2043" i="1"/>
  <c r="A2042" i="1"/>
  <c r="A2041" i="1"/>
  <c r="A2040" i="1"/>
  <c r="A2039" i="1"/>
  <c r="A2038" i="1"/>
  <c r="A2035" i="1"/>
  <c r="A2034" i="1"/>
  <c r="A2033" i="1"/>
  <c r="A2032" i="1"/>
  <c r="A2031" i="1"/>
  <c r="A2030" i="1"/>
  <c r="A2029" i="1"/>
  <c r="A2028" i="1"/>
  <c r="A2027" i="1"/>
  <c r="A2026" i="1"/>
  <c r="A2025" i="1"/>
  <c r="A2024" i="1"/>
  <c r="A2023" i="1"/>
  <c r="A2022" i="1"/>
  <c r="A2021" i="1"/>
  <c r="A2018" i="1"/>
  <c r="A2017" i="1"/>
  <c r="A2016" i="1"/>
  <c r="A2015" i="1"/>
  <c r="A2014" i="1"/>
  <c r="A2013" i="1"/>
  <c r="A2012" i="1"/>
  <c r="A2011" i="1"/>
  <c r="A2010" i="1"/>
  <c r="A2009" i="1"/>
  <c r="A2008" i="1"/>
  <c r="A2007" i="1"/>
  <c r="A2006" i="1"/>
  <c r="A2005" i="1"/>
  <c r="A2004" i="1"/>
  <c r="A2001" i="1"/>
  <c r="A2000" i="1"/>
  <c r="A1999" i="1"/>
  <c r="A1998" i="1"/>
  <c r="A1997" i="1"/>
  <c r="A1996" i="1"/>
  <c r="A1995" i="1"/>
  <c r="A1994" i="1"/>
  <c r="A1993" i="1"/>
  <c r="A1992" i="1"/>
  <c r="A1991" i="1"/>
  <c r="A1990" i="1"/>
  <c r="A1989" i="1"/>
  <c r="A1988" i="1"/>
  <c r="A1987" i="1"/>
  <c r="A1984" i="1"/>
  <c r="A1983" i="1"/>
  <c r="A1982" i="1"/>
  <c r="A1981" i="1"/>
  <c r="A1980" i="1"/>
  <c r="A1979" i="1"/>
  <c r="A1978" i="1"/>
  <c r="A1977" i="1"/>
  <c r="A1976" i="1"/>
  <c r="A1975" i="1"/>
  <c r="A1974" i="1"/>
  <c r="A1973" i="1"/>
  <c r="A1972" i="1"/>
  <c r="A1971" i="1"/>
  <c r="A1970" i="1"/>
  <c r="A1967" i="1"/>
  <c r="A1966" i="1"/>
  <c r="A1965" i="1"/>
  <c r="A1964" i="1"/>
  <c r="A1963" i="1"/>
  <c r="A1962" i="1"/>
  <c r="A1961" i="1"/>
  <c r="A1960" i="1"/>
  <c r="A1959" i="1"/>
  <c r="A1958" i="1"/>
  <c r="A1957" i="1"/>
  <c r="A1956" i="1"/>
  <c r="A1955" i="1"/>
  <c r="A1954" i="1"/>
  <c r="A1953" i="1"/>
  <c r="A1950" i="1"/>
  <c r="A1949" i="1"/>
  <c r="A1948" i="1"/>
  <c r="A1947" i="1"/>
  <c r="A1946" i="1"/>
  <c r="A1945" i="1"/>
  <c r="A1944" i="1"/>
  <c r="A1943" i="1"/>
  <c r="A1942" i="1"/>
  <c r="A1941" i="1"/>
  <c r="A1940" i="1"/>
  <c r="A1939" i="1"/>
  <c r="A1938" i="1"/>
  <c r="A1937" i="1"/>
  <c r="A1936" i="1"/>
  <c r="A1933" i="1"/>
  <c r="A1932" i="1"/>
  <c r="A1931" i="1"/>
  <c r="A1930" i="1"/>
  <c r="A1929" i="1"/>
  <c r="A1928" i="1"/>
  <c r="A1927" i="1"/>
  <c r="A1926" i="1"/>
  <c r="A1925" i="1"/>
  <c r="A1924" i="1"/>
  <c r="A1923" i="1"/>
  <c r="A1922" i="1"/>
  <c r="A1921" i="1"/>
  <c r="A1920" i="1"/>
  <c r="A1919" i="1"/>
  <c r="A1916" i="1"/>
  <c r="A1915" i="1"/>
  <c r="A1914" i="1"/>
  <c r="A1913" i="1"/>
  <c r="A1912" i="1"/>
  <c r="A1911" i="1"/>
  <c r="A1910" i="1"/>
  <c r="A1909" i="1"/>
  <c r="A1908" i="1"/>
  <c r="A1907" i="1"/>
  <c r="A1906" i="1"/>
  <c r="A1905" i="1"/>
  <c r="A1904" i="1"/>
  <c r="A1903" i="1"/>
  <c r="A1902" i="1"/>
  <c r="A1899" i="1"/>
  <c r="A1898" i="1"/>
  <c r="A1897" i="1"/>
  <c r="A1896" i="1"/>
  <c r="A1895" i="1"/>
  <c r="A1894" i="1"/>
  <c r="A1893" i="1"/>
  <c r="A1892" i="1"/>
  <c r="A1891" i="1"/>
  <c r="A1890" i="1"/>
  <c r="A1889" i="1"/>
  <c r="A1888" i="1"/>
  <c r="A1887" i="1"/>
  <c r="A1886" i="1"/>
  <c r="A1885" i="1"/>
  <c r="A1882" i="1"/>
  <c r="A1881" i="1"/>
  <c r="A1880" i="1"/>
  <c r="A1879" i="1"/>
  <c r="A1878" i="1"/>
  <c r="A1877" i="1"/>
  <c r="A1876" i="1"/>
  <c r="A1875" i="1"/>
  <c r="A1874" i="1"/>
  <c r="A1873" i="1"/>
  <c r="A1872" i="1"/>
  <c r="A1871" i="1"/>
  <c r="A1870" i="1"/>
  <c r="A1869" i="1"/>
  <c r="A1868" i="1"/>
  <c r="A1865" i="1"/>
  <c r="A1864" i="1"/>
  <c r="A1863" i="1"/>
  <c r="A1862" i="1"/>
  <c r="A1861" i="1"/>
  <c r="A1860" i="1"/>
  <c r="A1859" i="1"/>
  <c r="A1858" i="1"/>
  <c r="A1857" i="1"/>
  <c r="A1856" i="1"/>
  <c r="A1855" i="1"/>
  <c r="A1854" i="1"/>
  <c r="A1853" i="1"/>
  <c r="A1852" i="1"/>
  <c r="A1851" i="1"/>
  <c r="A1848" i="1"/>
  <c r="A1847" i="1"/>
  <c r="A1846" i="1"/>
  <c r="A1845" i="1"/>
  <c r="A1844" i="1"/>
  <c r="A1843" i="1"/>
  <c r="A1842" i="1"/>
  <c r="A1841" i="1"/>
  <c r="A1840" i="1"/>
  <c r="A1839" i="1"/>
  <c r="A1838" i="1"/>
  <c r="A1837" i="1"/>
  <c r="A1836" i="1"/>
  <c r="A1835" i="1"/>
  <c r="A1834" i="1"/>
  <c r="A1831" i="1"/>
  <c r="A1830" i="1"/>
  <c r="A1829" i="1"/>
  <c r="A1828" i="1"/>
  <c r="A1827" i="1"/>
  <c r="A1826" i="1"/>
  <c r="A1825" i="1"/>
  <c r="A1824" i="1"/>
  <c r="A1823" i="1"/>
  <c r="A1822" i="1"/>
  <c r="A1821" i="1"/>
  <c r="A1820" i="1"/>
  <c r="A1819" i="1"/>
  <c r="A1818" i="1"/>
  <c r="A1817" i="1"/>
  <c r="A1814" i="1"/>
  <c r="A1813" i="1"/>
  <c r="A1812" i="1"/>
  <c r="A1811" i="1"/>
  <c r="A1810" i="1"/>
  <c r="A1809" i="1"/>
  <c r="A1808" i="1"/>
  <c r="A1807" i="1"/>
  <c r="A1806" i="1"/>
  <c r="A1805" i="1"/>
  <c r="A1804" i="1"/>
  <c r="A1803" i="1"/>
  <c r="A1802" i="1"/>
  <c r="A1801" i="1"/>
  <c r="A1800" i="1"/>
  <c r="A1797" i="1"/>
  <c r="A1796" i="1"/>
  <c r="A1795" i="1"/>
  <c r="A1794" i="1"/>
  <c r="A1793" i="1"/>
  <c r="A1792" i="1"/>
  <c r="A1791" i="1"/>
  <c r="A1790" i="1"/>
  <c r="A1789" i="1"/>
  <c r="A1788" i="1"/>
  <c r="A1787" i="1"/>
  <c r="A1786" i="1"/>
  <c r="A1785" i="1"/>
  <c r="A1784" i="1"/>
  <c r="A1783" i="1"/>
  <c r="A1780" i="1"/>
  <c r="A1779" i="1"/>
  <c r="A1778" i="1"/>
  <c r="A1777" i="1"/>
  <c r="A1776" i="1"/>
  <c r="A1775" i="1"/>
  <c r="A1774" i="1"/>
  <c r="A1773" i="1"/>
  <c r="A1772" i="1"/>
  <c r="A1771" i="1"/>
  <c r="A1770" i="1"/>
  <c r="A1769" i="1"/>
  <c r="A1768" i="1"/>
  <c r="A1767" i="1"/>
  <c r="A1766" i="1"/>
  <c r="A1763" i="1"/>
  <c r="A1762" i="1"/>
  <c r="A1761" i="1"/>
  <c r="A1760" i="1"/>
  <c r="A1759" i="1"/>
  <c r="A1758" i="1"/>
  <c r="A1757" i="1"/>
  <c r="A1756" i="1"/>
  <c r="A1755" i="1"/>
  <c r="A1754" i="1"/>
  <c r="A1753" i="1"/>
  <c r="A1752" i="1"/>
  <c r="A1751" i="1"/>
  <c r="A1750" i="1"/>
  <c r="A1749" i="1"/>
  <c r="A1746" i="1"/>
  <c r="A1745" i="1"/>
  <c r="A1744" i="1"/>
  <c r="A1743" i="1"/>
  <c r="A1742" i="1"/>
  <c r="A1741" i="1"/>
  <c r="A1740" i="1"/>
  <c r="A1739" i="1"/>
  <c r="A1738" i="1"/>
  <c r="A1737" i="1"/>
  <c r="A1736" i="1"/>
  <c r="A1735" i="1"/>
  <c r="A1734" i="1"/>
  <c r="A1733" i="1"/>
  <c r="A1732" i="1"/>
  <c r="A1729" i="1"/>
  <c r="A1728" i="1"/>
  <c r="A1727" i="1"/>
  <c r="A1726" i="1"/>
  <c r="A1725" i="1"/>
  <c r="A1724" i="1"/>
  <c r="A1723" i="1"/>
  <c r="A1722" i="1"/>
  <c r="A1721" i="1"/>
  <c r="A1720" i="1"/>
  <c r="A1719" i="1"/>
  <c r="A1718" i="1"/>
  <c r="A1717" i="1"/>
  <c r="A1716" i="1"/>
  <c r="A1715" i="1"/>
  <c r="A1712" i="1"/>
  <c r="A1711" i="1"/>
  <c r="A1710" i="1"/>
  <c r="A1709" i="1"/>
  <c r="A1708" i="1"/>
  <c r="A1707" i="1"/>
  <c r="A1706" i="1"/>
  <c r="A1705" i="1"/>
  <c r="A1704" i="1"/>
  <c r="A1703" i="1"/>
  <c r="A1702" i="1"/>
  <c r="A1701" i="1"/>
  <c r="A1700" i="1"/>
  <c r="A1699" i="1"/>
  <c r="A1698" i="1"/>
  <c r="A1695" i="1"/>
  <c r="A1694" i="1"/>
  <c r="A1693" i="1"/>
  <c r="A1692" i="1"/>
  <c r="A1691" i="1"/>
  <c r="A1690" i="1"/>
  <c r="A1689" i="1"/>
  <c r="A1688" i="1"/>
  <c r="A1687" i="1"/>
  <c r="A1686" i="1"/>
  <c r="A1685" i="1"/>
  <c r="A1684" i="1"/>
  <c r="A1683" i="1"/>
  <c r="A1682" i="1"/>
  <c r="A1681" i="1"/>
  <c r="A1678" i="1"/>
  <c r="A1677" i="1"/>
  <c r="A1676" i="1"/>
  <c r="A1675" i="1"/>
  <c r="A1674" i="1"/>
  <c r="A1673" i="1"/>
  <c r="A1672" i="1"/>
  <c r="A1671" i="1"/>
  <c r="A1670" i="1"/>
  <c r="A1669" i="1"/>
  <c r="A1668" i="1"/>
  <c r="A1667" i="1"/>
  <c r="A1666" i="1"/>
  <c r="A1665" i="1"/>
  <c r="A1664" i="1"/>
  <c r="A1661" i="1"/>
  <c r="A1660" i="1"/>
  <c r="A1659" i="1"/>
  <c r="A1658" i="1"/>
  <c r="A1657" i="1"/>
  <c r="A1656" i="1"/>
  <c r="A1655" i="1"/>
  <c r="A1654" i="1"/>
  <c r="A1653" i="1"/>
  <c r="A1652" i="1"/>
  <c r="A1651" i="1"/>
  <c r="A1650" i="1"/>
  <c r="A1649" i="1"/>
  <c r="A1648" i="1"/>
  <c r="A1647" i="1"/>
  <c r="A1644" i="1"/>
  <c r="A1643" i="1"/>
  <c r="A1642" i="1"/>
  <c r="A1641" i="1"/>
  <c r="A1640" i="1"/>
  <c r="A1639" i="1"/>
  <c r="A1638" i="1"/>
  <c r="A1637" i="1"/>
  <c r="A1636" i="1"/>
  <c r="A1635" i="1"/>
  <c r="A1634" i="1"/>
  <c r="A1633" i="1"/>
  <c r="A1632" i="1"/>
  <c r="A1631" i="1"/>
  <c r="A1630" i="1"/>
  <c r="A1627" i="1"/>
  <c r="A1626" i="1"/>
  <c r="A1625" i="1"/>
  <c r="A1624" i="1"/>
  <c r="A1623" i="1"/>
  <c r="A1622" i="1"/>
  <c r="A1621" i="1"/>
  <c r="A1620" i="1"/>
  <c r="A1619" i="1"/>
  <c r="A1618" i="1"/>
  <c r="A1617" i="1"/>
  <c r="A1616" i="1"/>
  <c r="A1615" i="1"/>
  <c r="A1614" i="1"/>
  <c r="A1613" i="1"/>
  <c r="A1610" i="1"/>
  <c r="A1609" i="1"/>
  <c r="A1608" i="1"/>
  <c r="A1607" i="1"/>
  <c r="A1606" i="1"/>
  <c r="A1605" i="1"/>
  <c r="A1604" i="1"/>
  <c r="A1603" i="1"/>
  <c r="A1602" i="1"/>
  <c r="A1601" i="1"/>
  <c r="A1600" i="1"/>
  <c r="A1599" i="1"/>
  <c r="A1598" i="1"/>
  <c r="A1597" i="1"/>
  <c r="A1596" i="1"/>
  <c r="A1593" i="1"/>
  <c r="A1592" i="1"/>
  <c r="A1591" i="1"/>
  <c r="A1590" i="1"/>
  <c r="A1589" i="1"/>
  <c r="A1588" i="1"/>
  <c r="A1587" i="1"/>
  <c r="A1586" i="1"/>
  <c r="A1585" i="1"/>
  <c r="A1584" i="1"/>
  <c r="A1583" i="1"/>
  <c r="A1582" i="1"/>
  <c r="A1581" i="1"/>
  <c r="A1580" i="1"/>
  <c r="A1579" i="1"/>
  <c r="A1576" i="1"/>
  <c r="A1575" i="1"/>
  <c r="A1574" i="1"/>
  <c r="A1573" i="1"/>
  <c r="A1572" i="1"/>
  <c r="A1571" i="1"/>
  <c r="A1570" i="1"/>
  <c r="A1569" i="1"/>
  <c r="A1568" i="1"/>
  <c r="A1567" i="1"/>
  <c r="A1566" i="1"/>
  <c r="A1565" i="1"/>
  <c r="A1564" i="1"/>
  <c r="A1563" i="1"/>
  <c r="A1562" i="1"/>
  <c r="A1559" i="1"/>
  <c r="A1558" i="1"/>
  <c r="A1557" i="1"/>
  <c r="A1556" i="1"/>
  <c r="A1555" i="1"/>
  <c r="A1554" i="1"/>
  <c r="A1553" i="1"/>
  <c r="A1552" i="1"/>
  <c r="A1551" i="1"/>
  <c r="A1550" i="1"/>
  <c r="A1549" i="1"/>
  <c r="A1548" i="1"/>
  <c r="A1547" i="1"/>
  <c r="A1546" i="1"/>
  <c r="A1545" i="1"/>
  <c r="A1542" i="1"/>
  <c r="A1541" i="1"/>
  <c r="A1540" i="1"/>
  <c r="A1539" i="1"/>
  <c r="A1538" i="1"/>
  <c r="A1537" i="1"/>
  <c r="A1536" i="1"/>
  <c r="A1535" i="1"/>
  <c r="A1534" i="1"/>
  <c r="A1533" i="1"/>
  <c r="A1532" i="1"/>
  <c r="A1531" i="1"/>
  <c r="A1530" i="1"/>
  <c r="A1529" i="1"/>
  <c r="A1528" i="1"/>
  <c r="A1525" i="1"/>
  <c r="A1524" i="1"/>
  <c r="A1523" i="1"/>
  <c r="A1522" i="1"/>
  <c r="A1521" i="1"/>
  <c r="A1520" i="1"/>
  <c r="A1519" i="1"/>
  <c r="A1518" i="1"/>
  <c r="A1517" i="1"/>
  <c r="A1516" i="1"/>
  <c r="A1515" i="1"/>
  <c r="A1514" i="1"/>
  <c r="A1513" i="1"/>
  <c r="A1512" i="1"/>
  <c r="A1511" i="1"/>
  <c r="A1508" i="1"/>
  <c r="A1507" i="1"/>
  <c r="A1506" i="1"/>
  <c r="A1505" i="1"/>
  <c r="A1504" i="1"/>
  <c r="A1503" i="1"/>
  <c r="A1502" i="1"/>
  <c r="A1501" i="1"/>
  <c r="A1500" i="1"/>
  <c r="A1499" i="1"/>
  <c r="A1498" i="1"/>
  <c r="A1497" i="1"/>
  <c r="A1496" i="1"/>
  <c r="A1495" i="1"/>
  <c r="A1494" i="1"/>
  <c r="A1491" i="1"/>
  <c r="A1490" i="1"/>
  <c r="A1489" i="1"/>
  <c r="A1488" i="1"/>
  <c r="A1487" i="1"/>
  <c r="A1486" i="1"/>
  <c r="A1485" i="1"/>
  <c r="A1484" i="1"/>
  <c r="A1483" i="1"/>
  <c r="A1482" i="1"/>
  <c r="A1481" i="1"/>
  <c r="A1480" i="1"/>
  <c r="A1479" i="1"/>
  <c r="A1478" i="1"/>
  <c r="A1477" i="1"/>
  <c r="A1474" i="1"/>
  <c r="A1473" i="1"/>
  <c r="A1472" i="1"/>
  <c r="A1471" i="1"/>
  <c r="A1470" i="1"/>
  <c r="A1469" i="1"/>
  <c r="A1468" i="1"/>
  <c r="A1467" i="1"/>
  <c r="A1466" i="1"/>
  <c r="A1465" i="1"/>
  <c r="A1464" i="1"/>
  <c r="A1463" i="1"/>
  <c r="A1462" i="1"/>
  <c r="A1461" i="1"/>
  <c r="A1460" i="1"/>
  <c r="A1457" i="1"/>
  <c r="A1456" i="1"/>
  <c r="A1455" i="1"/>
  <c r="A1454" i="1"/>
  <c r="A1453" i="1"/>
  <c r="A1452" i="1"/>
  <c r="A1451" i="1"/>
  <c r="A1450" i="1"/>
  <c r="A1449" i="1"/>
  <c r="A1448" i="1"/>
  <c r="A1447" i="1"/>
  <c r="A1446" i="1"/>
  <c r="A1445" i="1"/>
  <c r="A1444" i="1"/>
  <c r="A1443" i="1"/>
  <c r="A1440" i="1"/>
  <c r="A1439" i="1"/>
  <c r="A1438" i="1"/>
  <c r="A1437" i="1"/>
  <c r="A1436" i="1"/>
  <c r="A1435" i="1"/>
  <c r="A1434" i="1"/>
  <c r="A1433" i="1"/>
  <c r="A1432" i="1"/>
  <c r="A1431" i="1"/>
  <c r="A1430" i="1"/>
  <c r="A1429" i="1"/>
  <c r="A1428" i="1"/>
  <c r="A1427" i="1"/>
  <c r="A1426" i="1"/>
  <c r="A1423" i="1"/>
  <c r="A1422" i="1"/>
  <c r="A1421" i="1"/>
  <c r="A1420" i="1"/>
  <c r="A1419" i="1"/>
  <c r="A1418" i="1"/>
  <c r="A1417" i="1"/>
  <c r="A1416" i="1"/>
  <c r="A1415" i="1"/>
  <c r="A1414" i="1"/>
  <c r="A1413" i="1"/>
  <c r="A1412" i="1"/>
  <c r="A1411" i="1"/>
  <c r="A1410" i="1"/>
  <c r="A1409" i="1"/>
  <c r="A1406" i="1"/>
  <c r="A1405" i="1"/>
  <c r="A1404" i="1"/>
  <c r="A1403" i="1"/>
  <c r="A1402" i="1"/>
  <c r="A1401" i="1"/>
  <c r="A1400" i="1"/>
  <c r="A1399" i="1"/>
  <c r="A1398" i="1"/>
  <c r="A1397" i="1"/>
  <c r="A1396" i="1"/>
  <c r="A1395" i="1"/>
  <c r="A1394" i="1"/>
  <c r="A1393" i="1"/>
  <c r="A1392" i="1"/>
  <c r="A1389" i="1"/>
  <c r="A1388" i="1"/>
  <c r="A1387" i="1"/>
  <c r="A1386" i="1"/>
  <c r="A1385" i="1"/>
  <c r="A1384" i="1"/>
  <c r="A1383" i="1"/>
  <c r="A1382" i="1"/>
  <c r="A1381" i="1"/>
  <c r="A1380" i="1"/>
  <c r="A1379" i="1"/>
  <c r="A1378" i="1"/>
  <c r="A1377" i="1"/>
  <c r="A1376" i="1"/>
  <c r="A1375" i="1"/>
  <c r="A1372" i="1"/>
  <c r="A1371" i="1"/>
  <c r="A1370" i="1"/>
  <c r="A1369" i="1"/>
  <c r="A1368" i="1"/>
  <c r="A1367" i="1"/>
  <c r="A1366" i="1"/>
  <c r="A1365" i="1"/>
  <c r="A1364" i="1"/>
  <c r="A1363" i="1"/>
  <c r="A1362" i="1"/>
  <c r="A1361" i="1"/>
  <c r="A1360" i="1"/>
  <c r="A1359" i="1"/>
  <c r="A1358" i="1"/>
  <c r="A1355" i="1"/>
  <c r="A1354" i="1"/>
  <c r="A1353" i="1"/>
  <c r="A1352" i="1"/>
  <c r="A1351" i="1"/>
  <c r="A1350" i="1"/>
  <c r="A1349" i="1"/>
  <c r="A1348" i="1"/>
  <c r="A1347" i="1"/>
  <c r="A1346" i="1"/>
  <c r="A1345" i="1"/>
  <c r="A1344" i="1"/>
  <c r="A1343" i="1"/>
  <c r="A1342" i="1"/>
  <c r="A1341" i="1"/>
  <c r="A1338" i="1"/>
  <c r="A1337" i="1"/>
  <c r="A1336" i="1"/>
  <c r="A1335" i="1"/>
  <c r="A1334" i="1"/>
  <c r="A1333" i="1"/>
  <c r="A1332" i="1"/>
  <c r="A1331" i="1"/>
  <c r="A1330" i="1"/>
  <c r="A1329" i="1"/>
  <c r="A1328" i="1"/>
  <c r="A1327" i="1"/>
  <c r="A1326" i="1"/>
  <c r="A1325" i="1"/>
  <c r="A1324" i="1"/>
  <c r="A1321" i="1"/>
  <c r="A1320" i="1"/>
  <c r="A1319" i="1"/>
  <c r="A1318" i="1"/>
  <c r="A1317" i="1"/>
  <c r="A1316" i="1"/>
  <c r="A1315" i="1"/>
  <c r="A1314" i="1"/>
  <c r="A1313" i="1"/>
  <c r="A1312" i="1"/>
  <c r="A1311" i="1"/>
  <c r="A1310" i="1"/>
  <c r="A1309" i="1"/>
  <c r="A1308" i="1"/>
  <c r="A1307" i="1"/>
  <c r="A1304" i="1"/>
  <c r="A1303" i="1"/>
  <c r="A1302" i="1"/>
  <c r="A1301" i="1"/>
  <c r="A1300" i="1"/>
  <c r="A1299" i="1"/>
  <c r="A1298" i="1"/>
  <c r="A1297" i="1"/>
  <c r="A1296" i="1"/>
  <c r="A1295" i="1"/>
  <c r="A1294" i="1"/>
  <c r="A1293" i="1"/>
  <c r="A1292" i="1"/>
  <c r="A1291" i="1"/>
  <c r="A1290" i="1"/>
  <c r="A1287" i="1"/>
  <c r="A1286" i="1"/>
  <c r="A1285" i="1"/>
  <c r="A1284" i="1"/>
  <c r="A1283" i="1"/>
  <c r="A1282" i="1"/>
  <c r="A1281" i="1"/>
  <c r="A1280" i="1"/>
  <c r="A1279" i="1"/>
  <c r="A1278" i="1"/>
  <c r="A1277" i="1"/>
  <c r="A1276" i="1"/>
  <c r="A1275" i="1"/>
  <c r="A1274" i="1"/>
  <c r="A1273" i="1"/>
  <c r="A1270" i="1"/>
  <c r="A1269" i="1"/>
  <c r="A1268" i="1"/>
  <c r="A1267" i="1"/>
  <c r="A1266" i="1"/>
  <c r="A1265" i="1"/>
  <c r="A1264" i="1"/>
  <c r="A1263" i="1"/>
  <c r="A1262" i="1"/>
  <c r="A1261" i="1"/>
  <c r="A1260" i="1"/>
  <c r="A1259" i="1"/>
  <c r="A1258" i="1"/>
  <c r="A1257" i="1"/>
  <c r="A1256" i="1"/>
  <c r="A1253" i="1"/>
  <c r="A1252" i="1"/>
  <c r="A1251" i="1"/>
  <c r="A1250" i="1"/>
  <c r="A1249" i="1"/>
  <c r="A1248" i="1"/>
  <c r="A1247" i="1"/>
  <c r="A1246" i="1"/>
  <c r="A1245" i="1"/>
  <c r="A1244" i="1"/>
  <c r="A1243" i="1"/>
  <c r="A1242" i="1"/>
  <c r="A1241" i="1"/>
  <c r="A1240" i="1"/>
  <c r="A1239" i="1"/>
  <c r="A1236" i="1"/>
  <c r="A1235" i="1"/>
  <c r="A1234" i="1"/>
  <c r="A1233" i="1"/>
  <c r="A1232" i="1"/>
  <c r="A1231" i="1"/>
  <c r="A1230" i="1"/>
  <c r="A1229" i="1"/>
  <c r="A1228" i="1"/>
  <c r="A1227" i="1"/>
  <c r="A1226" i="1"/>
  <c r="A1225" i="1"/>
  <c r="A1224" i="1"/>
  <c r="A1223" i="1"/>
  <c r="A1222" i="1"/>
  <c r="A1219" i="1"/>
  <c r="A1218" i="1"/>
  <c r="A1217" i="1"/>
  <c r="A1216" i="1"/>
  <c r="A1215" i="1"/>
  <c r="A1214" i="1"/>
  <c r="A1213" i="1"/>
  <c r="A1212" i="1"/>
  <c r="A1211" i="1"/>
  <c r="A1210" i="1"/>
  <c r="A1209" i="1"/>
  <c r="A1208" i="1"/>
  <c r="A1207" i="1"/>
  <c r="A1206" i="1"/>
  <c r="A1205" i="1"/>
  <c r="A1202" i="1"/>
  <c r="A1201" i="1"/>
  <c r="A1200" i="1"/>
  <c r="A1199" i="1"/>
  <c r="A1198" i="1"/>
  <c r="A1197" i="1"/>
  <c r="A1196" i="1"/>
  <c r="A1195" i="1"/>
  <c r="A1194" i="1"/>
  <c r="A1193" i="1"/>
  <c r="A1192" i="1"/>
  <c r="A1191" i="1"/>
  <c r="A1190" i="1"/>
  <c r="A1189" i="1"/>
  <c r="A1188" i="1"/>
  <c r="A1185" i="1"/>
  <c r="A1184" i="1"/>
  <c r="A1183" i="1"/>
  <c r="A1182" i="1"/>
  <c r="A1181" i="1"/>
  <c r="A1180" i="1"/>
  <c r="A1179" i="1"/>
  <c r="A1178" i="1"/>
  <c r="A1177" i="1"/>
  <c r="A1176" i="1"/>
  <c r="A1175" i="1"/>
  <c r="A1174" i="1"/>
  <c r="A1173" i="1"/>
  <c r="A1172" i="1"/>
  <c r="A1171" i="1"/>
  <c r="A1168" i="1"/>
  <c r="A1167" i="1"/>
  <c r="A1166" i="1"/>
  <c r="A1165" i="1"/>
  <c r="A1164" i="1"/>
  <c r="A1163" i="1"/>
  <c r="A1162" i="1"/>
  <c r="A1161" i="1"/>
  <c r="A1160" i="1"/>
  <c r="A1159" i="1"/>
  <c r="A1158" i="1"/>
  <c r="A1157" i="1"/>
  <c r="A1156" i="1"/>
  <c r="A1155" i="1"/>
  <c r="A1154" i="1"/>
  <c r="A1151" i="1"/>
  <c r="A1150" i="1"/>
  <c r="A1149" i="1"/>
  <c r="A1148" i="1"/>
  <c r="A1147" i="1"/>
  <c r="A1146" i="1"/>
  <c r="A1145" i="1"/>
  <c r="A1144" i="1"/>
  <c r="A1143" i="1"/>
  <c r="A1142" i="1"/>
  <c r="A1141" i="1"/>
  <c r="A1140" i="1"/>
  <c r="A1139" i="1"/>
  <c r="A1138" i="1"/>
  <c r="A1137" i="1"/>
  <c r="A1134" i="1"/>
  <c r="A1133" i="1"/>
  <c r="A1132" i="1"/>
  <c r="A1131" i="1"/>
  <c r="A1130" i="1"/>
  <c r="A1129" i="1"/>
  <c r="A1128" i="1"/>
  <c r="A1127" i="1"/>
  <c r="A1126" i="1"/>
  <c r="A1125" i="1"/>
  <c r="A1124" i="1"/>
  <c r="A1123" i="1"/>
  <c r="A1122" i="1"/>
  <c r="A1121" i="1"/>
  <c r="A1120" i="1"/>
  <c r="A1117" i="1"/>
  <c r="A1116" i="1"/>
  <c r="A1115" i="1"/>
  <c r="A1114" i="1"/>
  <c r="A1113" i="1"/>
  <c r="A1112" i="1"/>
  <c r="A1111" i="1"/>
  <c r="A1110" i="1"/>
  <c r="A1109" i="1"/>
  <c r="A1108" i="1"/>
  <c r="A1107" i="1"/>
  <c r="A1106" i="1"/>
  <c r="A1105" i="1"/>
  <c r="A1104" i="1"/>
  <c r="A1103" i="1"/>
  <c r="A1100" i="1"/>
  <c r="A1099" i="1"/>
  <c r="A1098" i="1"/>
  <c r="A1097" i="1"/>
  <c r="A1096" i="1"/>
  <c r="A1095" i="1"/>
  <c r="A1094" i="1"/>
  <c r="A1093" i="1"/>
  <c r="A1092" i="1"/>
  <c r="A1091" i="1"/>
  <c r="A1090" i="1"/>
  <c r="A1089" i="1"/>
  <c r="A1088" i="1"/>
  <c r="A1087" i="1"/>
  <c r="A1086" i="1"/>
  <c r="A1083" i="1"/>
  <c r="A1082" i="1"/>
  <c r="A1081" i="1"/>
  <c r="A1080" i="1"/>
  <c r="A1079" i="1"/>
  <c r="A1078" i="1"/>
  <c r="A1077" i="1"/>
  <c r="A1076" i="1"/>
  <c r="A1075" i="1"/>
  <c r="A1074" i="1"/>
  <c r="A1073" i="1"/>
  <c r="A1072" i="1"/>
  <c r="A1071" i="1"/>
  <c r="A1070" i="1"/>
  <c r="A1069" i="1"/>
  <c r="A1066" i="1"/>
  <c r="A1065" i="1"/>
  <c r="A1064" i="1"/>
  <c r="A1063" i="1"/>
  <c r="A1062" i="1"/>
  <c r="A1061" i="1"/>
  <c r="A1060" i="1"/>
  <c r="A1059" i="1"/>
  <c r="A1058" i="1"/>
  <c r="A1057" i="1"/>
  <c r="A1056" i="1"/>
  <c r="A1055" i="1"/>
  <c r="A1054" i="1"/>
  <c r="A1053" i="1"/>
  <c r="A1052" i="1"/>
  <c r="A1049" i="1"/>
  <c r="A1048" i="1"/>
  <c r="A1047" i="1"/>
  <c r="A1046" i="1"/>
  <c r="A1045" i="1"/>
  <c r="A1044" i="1"/>
  <c r="A1043" i="1"/>
  <c r="A1042" i="1"/>
  <c r="A1041" i="1"/>
  <c r="A1040" i="1"/>
  <c r="A1039" i="1"/>
  <c r="A1038" i="1"/>
  <c r="A1037" i="1"/>
  <c r="A1036" i="1"/>
  <c r="A1035" i="1"/>
  <c r="A1032" i="1"/>
  <c r="A1031" i="1"/>
  <c r="A1030" i="1"/>
  <c r="A1029" i="1"/>
  <c r="A1028" i="1"/>
  <c r="A1027" i="1"/>
  <c r="A1026" i="1"/>
  <c r="A1025" i="1"/>
  <c r="A1024" i="1"/>
  <c r="A1023" i="1"/>
  <c r="A1022" i="1"/>
  <c r="A1021" i="1"/>
  <c r="A1020" i="1"/>
  <c r="A1019" i="1"/>
  <c r="A1018" i="1"/>
  <c r="A1015" i="1"/>
  <c r="A1014" i="1"/>
  <c r="A1013" i="1"/>
  <c r="A1012" i="1"/>
  <c r="A1011" i="1"/>
  <c r="A1010" i="1"/>
  <c r="A1009" i="1"/>
  <c r="A1008" i="1"/>
  <c r="A1007" i="1"/>
  <c r="A1006" i="1"/>
  <c r="A1005" i="1"/>
  <c r="A1004" i="1"/>
  <c r="A1003" i="1"/>
  <c r="A1002" i="1"/>
  <c r="A1001" i="1"/>
  <c r="A998" i="1"/>
  <c r="A997" i="1"/>
  <c r="A996" i="1"/>
  <c r="A995" i="1"/>
  <c r="A994" i="1"/>
  <c r="A993" i="1"/>
  <c r="A992" i="1"/>
  <c r="A991" i="1"/>
  <c r="A990" i="1"/>
  <c r="A989" i="1"/>
  <c r="A988" i="1"/>
  <c r="A987" i="1"/>
  <c r="A986" i="1"/>
  <c r="A985" i="1"/>
  <c r="A984" i="1"/>
  <c r="A981" i="1"/>
  <c r="A980" i="1"/>
  <c r="A979" i="1"/>
  <c r="A978" i="1"/>
  <c r="A977" i="1"/>
  <c r="A976" i="1"/>
  <c r="A975" i="1"/>
  <c r="A974" i="1"/>
  <c r="A973" i="1"/>
  <c r="A972" i="1"/>
  <c r="A971" i="1"/>
  <c r="A970" i="1"/>
  <c r="A969" i="1"/>
  <c r="A968" i="1"/>
  <c r="A967" i="1"/>
  <c r="A964" i="1"/>
  <c r="A963" i="1"/>
  <c r="A962" i="1"/>
  <c r="A961" i="1"/>
  <c r="A960" i="1"/>
  <c r="A959" i="1"/>
  <c r="A958" i="1"/>
  <c r="A957" i="1"/>
  <c r="A956" i="1"/>
  <c r="A955" i="1"/>
  <c r="A954" i="1"/>
  <c r="A953" i="1"/>
  <c r="A952" i="1"/>
  <c r="A951" i="1"/>
  <c r="A950" i="1"/>
  <c r="A947" i="1"/>
  <c r="A946" i="1"/>
  <c r="A945" i="1"/>
  <c r="A944" i="1"/>
  <c r="A943" i="1"/>
  <c r="A942" i="1"/>
  <c r="A941" i="1"/>
  <c r="A940" i="1"/>
  <c r="A939" i="1"/>
  <c r="A938" i="1"/>
  <c r="A937" i="1"/>
  <c r="A936" i="1"/>
  <c r="A935" i="1"/>
  <c r="A934" i="1"/>
  <c r="A933" i="1"/>
  <c r="A930" i="1"/>
  <c r="A929" i="1"/>
  <c r="A928" i="1"/>
  <c r="A927" i="1"/>
  <c r="A926" i="1"/>
  <c r="A925" i="1"/>
  <c r="A924" i="1"/>
  <c r="A923" i="1"/>
  <c r="A922" i="1"/>
  <c r="A921" i="1"/>
  <c r="A920" i="1"/>
  <c r="A919" i="1"/>
  <c r="A918" i="1"/>
  <c r="A917" i="1"/>
  <c r="A916" i="1"/>
  <c r="A913" i="1"/>
  <c r="A912" i="1"/>
  <c r="A911" i="1"/>
  <c r="A910" i="1"/>
  <c r="A909" i="1"/>
  <c r="A908" i="1"/>
  <c r="A907" i="1"/>
  <c r="A906" i="1"/>
  <c r="A905" i="1"/>
  <c r="A904" i="1"/>
  <c r="A903" i="1"/>
  <c r="A902" i="1"/>
  <c r="A901" i="1"/>
  <c r="A900" i="1"/>
  <c r="A899" i="1"/>
  <c r="A896" i="1"/>
  <c r="A895" i="1"/>
  <c r="A894" i="1"/>
  <c r="A893" i="1"/>
  <c r="A892" i="1"/>
  <c r="A891" i="1"/>
  <c r="A890" i="1"/>
  <c r="A889" i="1"/>
  <c r="A888" i="1"/>
  <c r="A887" i="1"/>
  <c r="A886" i="1"/>
  <c r="A885" i="1"/>
  <c r="A884" i="1"/>
  <c r="A883" i="1"/>
  <c r="A882" i="1"/>
  <c r="A879" i="1"/>
  <c r="A878" i="1"/>
  <c r="A877" i="1"/>
  <c r="A876" i="1"/>
  <c r="A875" i="1"/>
  <c r="A874" i="1"/>
  <c r="A873" i="1"/>
  <c r="A872" i="1"/>
  <c r="A871" i="1"/>
  <c r="A870" i="1"/>
  <c r="A869" i="1"/>
  <c r="A868" i="1"/>
  <c r="A867" i="1"/>
  <c r="A866" i="1"/>
  <c r="A865" i="1"/>
  <c r="A862" i="1"/>
  <c r="A861" i="1"/>
  <c r="A860" i="1"/>
  <c r="A859" i="1"/>
  <c r="A858" i="1"/>
  <c r="A857" i="1"/>
  <c r="A856" i="1"/>
  <c r="A855" i="1"/>
  <c r="A854" i="1"/>
  <c r="A853" i="1"/>
  <c r="A852" i="1"/>
  <c r="A851" i="1"/>
  <c r="A850" i="1"/>
  <c r="A849" i="1"/>
  <c r="A848" i="1"/>
  <c r="A845" i="1"/>
  <c r="A844" i="1"/>
  <c r="A843" i="1"/>
  <c r="A842" i="1"/>
  <c r="A841" i="1"/>
  <c r="A840" i="1"/>
  <c r="A839" i="1"/>
  <c r="A838" i="1"/>
  <c r="A837" i="1"/>
  <c r="A836" i="1"/>
  <c r="A835" i="1"/>
  <c r="A834" i="1"/>
  <c r="A833" i="1"/>
  <c r="A832" i="1"/>
  <c r="A831" i="1"/>
  <c r="A828" i="1"/>
  <c r="A827" i="1"/>
  <c r="A826" i="1"/>
  <c r="A825" i="1"/>
  <c r="A824" i="1"/>
  <c r="A823" i="1"/>
  <c r="A822" i="1"/>
  <c r="A821" i="1"/>
  <c r="A820" i="1"/>
  <c r="A819" i="1"/>
  <c r="A818" i="1"/>
  <c r="A817" i="1"/>
  <c r="A816" i="1"/>
  <c r="A815" i="1"/>
  <c r="A814" i="1"/>
  <c r="A811" i="1"/>
  <c r="A810" i="1"/>
  <c r="A809" i="1"/>
  <c r="A808" i="1"/>
  <c r="A807" i="1"/>
  <c r="A806" i="1"/>
  <c r="A805" i="1"/>
  <c r="A804" i="1"/>
  <c r="A803" i="1"/>
  <c r="A802" i="1"/>
  <c r="A801" i="1"/>
  <c r="A800" i="1"/>
  <c r="A799" i="1"/>
  <c r="A798" i="1"/>
  <c r="A797" i="1"/>
  <c r="A794" i="1"/>
  <c r="A793" i="1"/>
  <c r="A792" i="1"/>
  <c r="A791" i="1"/>
  <c r="A790" i="1"/>
  <c r="A789" i="1"/>
  <c r="A788" i="1"/>
  <c r="A787" i="1"/>
  <c r="A786" i="1"/>
  <c r="A785" i="1"/>
  <c r="A784" i="1"/>
  <c r="A783" i="1"/>
  <c r="A782" i="1"/>
  <c r="A781" i="1"/>
  <c r="A780" i="1"/>
  <c r="A777" i="1"/>
  <c r="A776" i="1"/>
  <c r="A775" i="1"/>
  <c r="A774" i="1"/>
  <c r="A773" i="1"/>
  <c r="A772" i="1"/>
  <c r="A771" i="1"/>
  <c r="A770" i="1"/>
  <c r="A769" i="1"/>
  <c r="A768" i="1"/>
  <c r="A767" i="1"/>
  <c r="A766" i="1"/>
  <c r="A765" i="1"/>
  <c r="A764" i="1"/>
  <c r="A763" i="1"/>
  <c r="A760" i="1"/>
  <c r="A759" i="1"/>
  <c r="A758" i="1"/>
  <c r="A757" i="1"/>
  <c r="A756" i="1"/>
  <c r="A755" i="1"/>
  <c r="A754" i="1"/>
  <c r="A753" i="1"/>
  <c r="A752" i="1"/>
  <c r="A751" i="1"/>
  <c r="A750" i="1"/>
  <c r="A749" i="1"/>
  <c r="A748" i="1"/>
  <c r="A747" i="1"/>
  <c r="A746" i="1"/>
  <c r="A743" i="1"/>
  <c r="A742" i="1"/>
  <c r="A741" i="1"/>
  <c r="A740" i="1"/>
  <c r="A739" i="1"/>
  <c r="A738" i="1"/>
  <c r="A737" i="1"/>
  <c r="A736" i="1"/>
  <c r="A735" i="1"/>
  <c r="A734" i="1"/>
  <c r="A733" i="1"/>
  <c r="A732" i="1"/>
  <c r="A731" i="1"/>
  <c r="A730" i="1"/>
  <c r="A729" i="1"/>
  <c r="A726" i="1"/>
  <c r="A725" i="1"/>
  <c r="A724" i="1"/>
  <c r="A723" i="1"/>
  <c r="A722" i="1"/>
  <c r="A721" i="1"/>
  <c r="A720" i="1"/>
  <c r="A719" i="1"/>
  <c r="A718" i="1"/>
  <c r="A717" i="1"/>
  <c r="A716" i="1"/>
  <c r="A715" i="1"/>
  <c r="A714" i="1"/>
  <c r="A713" i="1"/>
  <c r="A712" i="1"/>
  <c r="A709" i="1"/>
  <c r="A708" i="1"/>
  <c r="A707" i="1"/>
  <c r="A706" i="1"/>
  <c r="A705" i="1"/>
  <c r="A704" i="1"/>
  <c r="A703" i="1"/>
  <c r="A702" i="1"/>
  <c r="A701" i="1"/>
  <c r="A700" i="1"/>
  <c r="A699" i="1"/>
  <c r="A698" i="1"/>
  <c r="A697" i="1"/>
  <c r="A696" i="1"/>
  <c r="A695" i="1"/>
  <c r="A692" i="1"/>
  <c r="A691" i="1"/>
  <c r="A690" i="1"/>
  <c r="A689" i="1"/>
  <c r="A688" i="1"/>
  <c r="A687" i="1"/>
  <c r="A686" i="1"/>
  <c r="A685" i="1"/>
  <c r="A684" i="1"/>
  <c r="A683" i="1"/>
  <c r="A682" i="1"/>
  <c r="A681" i="1"/>
  <c r="A680" i="1"/>
  <c r="A679" i="1"/>
  <c r="A678" i="1"/>
  <c r="A675" i="1"/>
  <c r="A674" i="1"/>
  <c r="A673" i="1"/>
  <c r="A672" i="1"/>
  <c r="A671" i="1"/>
  <c r="A670" i="1"/>
  <c r="A669" i="1"/>
  <c r="A668" i="1"/>
  <c r="A667" i="1"/>
  <c r="A666" i="1"/>
  <c r="A665" i="1"/>
  <c r="A664" i="1"/>
  <c r="A663" i="1"/>
  <c r="A662" i="1"/>
  <c r="A661" i="1"/>
  <c r="A658" i="1"/>
  <c r="A657" i="1"/>
  <c r="A656" i="1"/>
  <c r="A655" i="1"/>
  <c r="A654" i="1"/>
  <c r="A653" i="1"/>
  <c r="A652" i="1"/>
  <c r="A651" i="1"/>
  <c r="A650" i="1"/>
  <c r="A649" i="1"/>
  <c r="A648" i="1"/>
  <c r="A647" i="1"/>
  <c r="A646" i="1"/>
  <c r="A645" i="1"/>
  <c r="A644" i="1"/>
  <c r="A641" i="1"/>
  <c r="A640" i="1"/>
  <c r="A639" i="1"/>
  <c r="A638" i="1"/>
  <c r="A637" i="1"/>
  <c r="A636" i="1"/>
  <c r="A635" i="1"/>
  <c r="A634" i="1"/>
  <c r="A633" i="1"/>
  <c r="A632" i="1"/>
  <c r="A631" i="1"/>
  <c r="A630" i="1"/>
  <c r="A629" i="1"/>
  <c r="A628" i="1"/>
  <c r="A627" i="1"/>
  <c r="A624" i="1"/>
  <c r="A623" i="1"/>
  <c r="A622" i="1"/>
  <c r="A621" i="1"/>
  <c r="A620" i="1"/>
  <c r="A619" i="1"/>
  <c r="A618" i="1"/>
  <c r="A617" i="1"/>
  <c r="A616" i="1"/>
  <c r="A615" i="1"/>
  <c r="A614" i="1"/>
  <c r="A613" i="1"/>
  <c r="A612" i="1"/>
  <c r="A611" i="1"/>
  <c r="A610" i="1"/>
  <c r="A607" i="1"/>
  <c r="A606" i="1"/>
  <c r="A605" i="1"/>
  <c r="A604" i="1"/>
  <c r="A603" i="1"/>
  <c r="A602" i="1"/>
  <c r="A601" i="1"/>
  <c r="A600" i="1"/>
  <c r="A599" i="1"/>
  <c r="A598" i="1"/>
  <c r="A597" i="1"/>
  <c r="A596" i="1"/>
  <c r="A595" i="1"/>
  <c r="A594" i="1"/>
  <c r="A593" i="1"/>
  <c r="A590" i="1"/>
  <c r="A589" i="1"/>
  <c r="A588" i="1"/>
  <c r="A587" i="1"/>
  <c r="A586" i="1"/>
  <c r="A585" i="1"/>
  <c r="A584" i="1"/>
  <c r="A583" i="1"/>
  <c r="A582" i="1"/>
  <c r="A581" i="1"/>
  <c r="A580" i="1"/>
  <c r="A579" i="1"/>
  <c r="A578" i="1"/>
  <c r="A577" i="1"/>
  <c r="A576" i="1"/>
  <c r="A573" i="1"/>
  <c r="A572" i="1"/>
  <c r="A571" i="1"/>
  <c r="A570" i="1"/>
  <c r="A569" i="1"/>
  <c r="A568" i="1"/>
  <c r="A567" i="1"/>
  <c r="A566" i="1"/>
  <c r="A565" i="1"/>
  <c r="A564" i="1"/>
  <c r="A563" i="1"/>
  <c r="A562" i="1"/>
  <c r="A561" i="1"/>
  <c r="A560" i="1"/>
  <c r="A559" i="1"/>
  <c r="A556" i="1"/>
  <c r="A555" i="1"/>
  <c r="A554" i="1"/>
  <c r="A553" i="1"/>
  <c r="A552" i="1"/>
  <c r="A551" i="1"/>
  <c r="A550" i="1"/>
  <c r="A549" i="1"/>
  <c r="A548" i="1"/>
  <c r="A547" i="1"/>
  <c r="A546" i="1"/>
  <c r="A545" i="1"/>
  <c r="A544" i="1"/>
  <c r="A543" i="1"/>
  <c r="A542" i="1"/>
  <c r="A539" i="1"/>
  <c r="A538" i="1"/>
  <c r="A537" i="1"/>
  <c r="A536" i="1"/>
  <c r="A535" i="1"/>
  <c r="A534" i="1"/>
  <c r="A533" i="1"/>
  <c r="A532" i="1"/>
  <c r="A531" i="1"/>
  <c r="A530" i="1"/>
  <c r="A529" i="1"/>
  <c r="A528" i="1"/>
  <c r="A527" i="1"/>
  <c r="A526" i="1"/>
  <c r="A525" i="1"/>
  <c r="A522" i="1"/>
  <c r="A521" i="1"/>
  <c r="A520" i="1"/>
  <c r="A519" i="1"/>
  <c r="A518" i="1"/>
  <c r="A517" i="1"/>
  <c r="A516" i="1"/>
  <c r="A515" i="1"/>
  <c r="A514" i="1"/>
  <c r="A513" i="1"/>
  <c r="A512" i="1"/>
  <c r="A511" i="1"/>
  <c r="A510" i="1"/>
  <c r="A509" i="1"/>
  <c r="A508" i="1"/>
  <c r="A505" i="1"/>
  <c r="A504" i="1"/>
  <c r="A503" i="1"/>
  <c r="A502" i="1"/>
  <c r="A501" i="1"/>
  <c r="A500" i="1"/>
  <c r="A499" i="1"/>
  <c r="A498" i="1"/>
  <c r="A497" i="1"/>
  <c r="A496" i="1"/>
  <c r="A495" i="1"/>
  <c r="A494" i="1"/>
  <c r="A493" i="1"/>
  <c r="A492" i="1"/>
  <c r="A491" i="1"/>
  <c r="A488" i="1"/>
  <c r="A487" i="1"/>
  <c r="A486" i="1"/>
  <c r="A485" i="1"/>
  <c r="A484" i="1"/>
  <c r="A483" i="1"/>
  <c r="A482" i="1"/>
  <c r="A481" i="1"/>
  <c r="A480" i="1"/>
  <c r="A479" i="1"/>
  <c r="A478" i="1"/>
  <c r="A477" i="1"/>
  <c r="A476" i="1"/>
  <c r="A475" i="1"/>
  <c r="A474" i="1"/>
  <c r="A471" i="1"/>
  <c r="A470" i="1"/>
  <c r="A469" i="1"/>
  <c r="A468" i="1"/>
  <c r="A467" i="1"/>
  <c r="A466" i="1"/>
  <c r="A465" i="1"/>
  <c r="A464" i="1"/>
  <c r="A463" i="1"/>
  <c r="A462" i="1"/>
  <c r="A461" i="1"/>
  <c r="A460" i="1"/>
  <c r="A459" i="1"/>
  <c r="A458" i="1"/>
  <c r="A457" i="1"/>
  <c r="A454" i="1"/>
  <c r="A453" i="1"/>
  <c r="A452" i="1"/>
  <c r="A451" i="1"/>
  <c r="A450" i="1"/>
  <c r="A449" i="1"/>
  <c r="A448" i="1"/>
  <c r="A447" i="1"/>
  <c r="A446" i="1"/>
  <c r="A445" i="1"/>
  <c r="A444" i="1"/>
  <c r="A443" i="1"/>
  <c r="A442" i="1"/>
  <c r="A441" i="1"/>
  <c r="A440" i="1"/>
  <c r="A437" i="1"/>
  <c r="A436" i="1"/>
  <c r="A435" i="1"/>
  <c r="A434" i="1"/>
  <c r="A433" i="1"/>
  <c r="A432" i="1"/>
  <c r="A431" i="1"/>
  <c r="A430" i="1"/>
  <c r="A429" i="1"/>
  <c r="A428" i="1"/>
  <c r="A427" i="1"/>
  <c r="A426" i="1"/>
  <c r="A425" i="1"/>
  <c r="A424" i="1"/>
  <c r="A423" i="1"/>
  <c r="A420" i="1"/>
  <c r="A419" i="1"/>
  <c r="A418" i="1"/>
  <c r="A417" i="1"/>
  <c r="A416" i="1"/>
  <c r="A415" i="1"/>
  <c r="A414" i="1"/>
  <c r="A413" i="1"/>
  <c r="A412" i="1"/>
  <c r="A411" i="1"/>
  <c r="A410" i="1"/>
  <c r="A409" i="1"/>
  <c r="A408" i="1"/>
  <c r="A407" i="1"/>
  <c r="A406" i="1"/>
  <c r="A403" i="1"/>
  <c r="A402" i="1"/>
  <c r="A401" i="1"/>
  <c r="A400" i="1"/>
  <c r="A399" i="1"/>
  <c r="A398" i="1"/>
  <c r="A397" i="1"/>
  <c r="A396" i="1"/>
  <c r="A395" i="1"/>
  <c r="A394" i="1"/>
  <c r="A393" i="1"/>
  <c r="A392" i="1"/>
  <c r="A391" i="1"/>
  <c r="A390" i="1"/>
  <c r="A389" i="1"/>
  <c r="A386" i="1"/>
  <c r="A385" i="1"/>
  <c r="A384" i="1"/>
  <c r="A383" i="1"/>
  <c r="A382" i="1"/>
  <c r="A381" i="1"/>
  <c r="A380" i="1"/>
  <c r="A379" i="1"/>
  <c r="A378" i="1"/>
  <c r="A377" i="1"/>
  <c r="A376" i="1"/>
  <c r="A375" i="1"/>
  <c r="A374" i="1"/>
  <c r="A373" i="1"/>
  <c r="A372" i="1"/>
  <c r="A369" i="1"/>
  <c r="A368" i="1"/>
  <c r="A367" i="1"/>
  <c r="A366" i="1"/>
  <c r="A365" i="1"/>
  <c r="A364" i="1"/>
  <c r="A363" i="1"/>
  <c r="A362" i="1"/>
  <c r="A361" i="1"/>
  <c r="A360" i="1"/>
  <c r="A359" i="1"/>
  <c r="A358" i="1"/>
  <c r="A357" i="1"/>
  <c r="A356" i="1"/>
  <c r="A355" i="1"/>
  <c r="A352" i="1"/>
  <c r="A351" i="1"/>
  <c r="A350" i="1"/>
  <c r="A349" i="1"/>
  <c r="A348" i="1"/>
  <c r="A347" i="1"/>
  <c r="A346" i="1"/>
  <c r="A345" i="1"/>
  <c r="A344" i="1"/>
  <c r="A343" i="1"/>
  <c r="A342" i="1"/>
  <c r="A341" i="1"/>
  <c r="A340" i="1"/>
  <c r="A339" i="1"/>
  <c r="A338" i="1"/>
  <c r="A335" i="1"/>
  <c r="A334" i="1"/>
  <c r="A333" i="1"/>
  <c r="A332" i="1"/>
  <c r="A331" i="1"/>
  <c r="A330" i="1"/>
  <c r="A329" i="1"/>
  <c r="A328" i="1"/>
  <c r="A327" i="1"/>
  <c r="A326" i="1"/>
  <c r="A325" i="1"/>
  <c r="A324" i="1"/>
  <c r="A323" i="1"/>
  <c r="A322" i="1"/>
  <c r="A321" i="1"/>
  <c r="A318" i="1"/>
  <c r="A317" i="1"/>
  <c r="A316" i="1"/>
  <c r="A315" i="1"/>
  <c r="A314" i="1"/>
  <c r="A313" i="1"/>
  <c r="A312" i="1"/>
  <c r="A311" i="1"/>
  <c r="A310" i="1"/>
  <c r="A309" i="1"/>
  <c r="A308" i="1"/>
  <c r="A307" i="1"/>
  <c r="A306" i="1"/>
  <c r="A305" i="1"/>
  <c r="A304" i="1"/>
  <c r="A301" i="1"/>
  <c r="A300" i="1"/>
  <c r="A299" i="1"/>
  <c r="A298" i="1"/>
  <c r="A297" i="1"/>
  <c r="A296" i="1"/>
  <c r="A295" i="1"/>
  <c r="A294" i="1"/>
  <c r="A293" i="1"/>
  <c r="A292" i="1"/>
  <c r="A291" i="1"/>
  <c r="A290" i="1"/>
  <c r="A289" i="1"/>
  <c r="A288" i="1"/>
  <c r="A287" i="1"/>
  <c r="A284" i="1"/>
  <c r="A283" i="1"/>
  <c r="A282" i="1"/>
  <c r="A281" i="1"/>
  <c r="A280" i="1"/>
  <c r="A279" i="1"/>
  <c r="A278" i="1"/>
  <c r="A277" i="1"/>
  <c r="A276" i="1"/>
  <c r="A275" i="1"/>
  <c r="A274" i="1"/>
  <c r="A273" i="1"/>
  <c r="A272" i="1"/>
  <c r="A271" i="1"/>
  <c r="A270" i="1"/>
  <c r="A267" i="1"/>
  <c r="A266" i="1"/>
  <c r="A265" i="1"/>
  <c r="A264" i="1"/>
  <c r="A263" i="1"/>
  <c r="A262" i="1"/>
  <c r="A261" i="1"/>
  <c r="A260" i="1"/>
  <c r="A259" i="1"/>
  <c r="A258" i="1"/>
  <c r="A257" i="1"/>
  <c r="A256" i="1"/>
  <c r="A255" i="1"/>
  <c r="A254" i="1"/>
  <c r="A253" i="1"/>
  <c r="A250" i="1"/>
  <c r="A249" i="1"/>
  <c r="A248" i="1"/>
  <c r="A247" i="1"/>
  <c r="A246" i="1"/>
  <c r="A245" i="1"/>
  <c r="A244" i="1"/>
  <c r="A243" i="1"/>
  <c r="A242" i="1"/>
  <c r="A241" i="1"/>
  <c r="A240" i="1"/>
  <c r="A239" i="1"/>
  <c r="A238" i="1"/>
  <c r="A237" i="1"/>
  <c r="A236" i="1"/>
  <c r="A233" i="1"/>
  <c r="A232" i="1"/>
  <c r="A231" i="1"/>
  <c r="A230" i="1"/>
  <c r="A229" i="1"/>
  <c r="A228" i="1"/>
  <c r="A227" i="1"/>
  <c r="A226" i="1"/>
  <c r="A225" i="1"/>
  <c r="A224" i="1"/>
  <c r="A223" i="1"/>
  <c r="A222" i="1"/>
  <c r="A221" i="1"/>
  <c r="A220" i="1"/>
  <c r="A219" i="1"/>
  <c r="A216" i="1"/>
  <c r="A215" i="1"/>
  <c r="A214" i="1"/>
  <c r="A213" i="1"/>
  <c r="A212" i="1"/>
  <c r="A211" i="1"/>
  <c r="A210" i="1"/>
  <c r="A209" i="1"/>
  <c r="A208" i="1"/>
  <c r="A207" i="1"/>
  <c r="A206" i="1"/>
  <c r="A205" i="1"/>
  <c r="A204" i="1"/>
  <c r="A203" i="1"/>
  <c r="A202" i="1"/>
  <c r="A199" i="1"/>
  <c r="A198" i="1"/>
  <c r="A197" i="1"/>
  <c r="A196" i="1"/>
  <c r="A195" i="1"/>
  <c r="A194" i="1"/>
  <c r="A193" i="1"/>
  <c r="A192" i="1"/>
  <c r="A191" i="1"/>
  <c r="A190" i="1"/>
  <c r="A189" i="1"/>
  <c r="A188" i="1"/>
  <c r="A187" i="1"/>
  <c r="A186" i="1"/>
  <c r="A185" i="1"/>
  <c r="A182" i="1"/>
  <c r="A181" i="1"/>
  <c r="A180" i="1"/>
  <c r="A179" i="1"/>
  <c r="A178" i="1"/>
  <c r="A177" i="1"/>
  <c r="A176" i="1"/>
  <c r="A175" i="1"/>
  <c r="A174" i="1"/>
  <c r="A173" i="1"/>
  <c r="A172" i="1"/>
  <c r="A171" i="1"/>
  <c r="A170" i="1"/>
  <c r="A169" i="1"/>
  <c r="A168" i="1"/>
  <c r="A165" i="1"/>
  <c r="A162" i="1"/>
  <c r="A161" i="1"/>
  <c r="A158" i="1"/>
  <c r="A157" i="1"/>
  <c r="A156" i="1"/>
  <c r="A155" i="1"/>
  <c r="A152" i="1"/>
  <c r="A151" i="1"/>
  <c r="A150" i="1"/>
  <c r="A149" i="1"/>
  <c r="A146" i="1"/>
  <c r="A145" i="1"/>
  <c r="A144" i="1"/>
  <c r="A143" i="1"/>
  <c r="A142" i="1"/>
  <c r="A139" i="1"/>
  <c r="A138" i="1"/>
  <c r="A137" i="1"/>
  <c r="A136" i="1"/>
  <c r="A133" i="1"/>
  <c r="A132" i="1"/>
  <c r="A129" i="1"/>
  <c r="A128" i="1"/>
  <c r="A127" i="1"/>
  <c r="A126" i="1"/>
  <c r="A125" i="1"/>
  <c r="A124" i="1"/>
  <c r="A123" i="1"/>
  <c r="A122" i="1"/>
  <c r="A121" i="1"/>
  <c r="A118" i="1"/>
  <c r="A117" i="1"/>
  <c r="A116" i="1"/>
  <c r="A115" i="1"/>
  <c r="A112" i="1"/>
  <c r="A111" i="1"/>
  <c r="A108" i="1"/>
  <c r="A105" i="1"/>
  <c r="A104" i="1"/>
  <c r="A103" i="1"/>
  <c r="A102" i="1"/>
  <c r="A101" i="1"/>
  <c r="A100" i="1"/>
  <c r="A97" i="1"/>
  <c r="A96" i="1"/>
  <c r="A95" i="1"/>
  <c r="A94" i="1"/>
  <c r="A91" i="1"/>
  <c r="A90" i="1"/>
  <c r="A89" i="1"/>
  <c r="A88" i="1"/>
  <c r="A87" i="1"/>
  <c r="A84" i="1"/>
  <c r="A83" i="1"/>
  <c r="A82" i="1"/>
  <c r="A79" i="1"/>
  <c r="A78" i="1"/>
  <c r="A77" i="1"/>
  <c r="A74" i="1"/>
  <c r="A73" i="1"/>
  <c r="A72" i="1"/>
  <c r="A71" i="1"/>
  <c r="A70" i="1"/>
  <c r="A67" i="1"/>
  <c r="A66" i="1"/>
  <c r="A65" i="1"/>
  <c r="A64" i="1"/>
  <c r="A63" i="1"/>
  <c r="A62" i="1"/>
  <c r="A61" i="1"/>
  <c r="A58" i="1"/>
  <c r="A57" i="1"/>
  <c r="A56" i="1"/>
  <c r="A55" i="1"/>
  <c r="A52" i="1"/>
  <c r="A51" i="1"/>
  <c r="A50" i="1"/>
  <c r="A49" i="1"/>
  <c r="A48" i="1"/>
  <c r="A45" i="1"/>
  <c r="A44" i="1"/>
  <c r="A43" i="1"/>
  <c r="A40" i="1"/>
  <c r="A39" i="1"/>
  <c r="A36" i="1"/>
  <c r="A35" i="1"/>
  <c r="A31" i="1"/>
  <c r="A28" i="1"/>
  <c r="A27" i="1"/>
  <c r="A26" i="1"/>
  <c r="A25" i="1"/>
  <c r="A24" i="1"/>
  <c r="A23" i="1"/>
  <c r="A22" i="1"/>
  <c r="A19" i="1"/>
  <c r="A18" i="1"/>
  <c r="A17" i="1"/>
  <c r="A14" i="1"/>
  <c r="A13" i="1"/>
  <c r="A12" i="1"/>
  <c r="A9" i="1"/>
  <c r="K34" i="3" l="1"/>
  <c r="T34" i="3"/>
  <c r="B34" i="3"/>
  <c r="F34" i="3"/>
  <c r="P34" i="3"/>
  <c r="X10" i="1"/>
  <c r="G10" i="1" s="1"/>
  <c r="X15" i="1"/>
  <c r="G15" i="1" s="1"/>
  <c r="T10" i="1"/>
  <c r="D3917" i="1"/>
  <c r="D3910" i="1"/>
  <c r="D3900" i="1"/>
  <c r="D3893" i="1"/>
  <c r="D3883" i="1"/>
  <c r="D3876" i="1"/>
  <c r="D3866" i="1"/>
  <c r="D3859" i="1"/>
  <c r="D3849" i="1"/>
  <c r="D3842" i="1"/>
  <c r="D3832" i="1"/>
  <c r="D3825" i="1"/>
  <c r="D3815" i="1"/>
  <c r="D3808" i="1"/>
  <c r="D3798" i="1"/>
  <c r="D3791" i="1"/>
  <c r="D3781" i="1"/>
  <c r="D3774" i="1"/>
  <c r="D3764" i="1"/>
  <c r="D3757" i="1"/>
  <c r="D3747" i="1"/>
  <c r="D3740" i="1"/>
  <c r="D3730" i="1"/>
  <c r="D3723" i="1"/>
  <c r="D3713" i="1"/>
  <c r="D3706" i="1"/>
  <c r="D3696" i="1"/>
  <c r="D3689" i="1"/>
  <c r="D3679" i="1"/>
  <c r="D3672" i="1"/>
  <c r="D3662" i="1"/>
  <c r="D3655" i="1"/>
  <c r="D3645" i="1"/>
  <c r="D3638" i="1"/>
  <c r="D3628" i="1"/>
  <c r="D3621" i="1"/>
  <c r="D3611" i="1"/>
  <c r="D3604" i="1"/>
  <c r="D3594" i="1"/>
  <c r="D3587" i="1"/>
  <c r="D3577" i="1"/>
  <c r="D3570" i="1"/>
  <c r="D3560" i="1"/>
  <c r="D3553" i="1"/>
  <c r="D3543" i="1"/>
  <c r="D3536" i="1"/>
  <c r="D3526" i="1"/>
  <c r="D3519" i="1"/>
  <c r="D3509" i="1"/>
  <c r="D3502" i="1"/>
  <c r="D3492" i="1"/>
  <c r="D3485" i="1"/>
  <c r="D3475" i="1"/>
  <c r="D3468" i="1"/>
  <c r="D3458" i="1"/>
  <c r="D3451" i="1"/>
  <c r="D3441" i="1"/>
  <c r="D3434" i="1"/>
  <c r="D3424" i="1"/>
  <c r="D3417" i="1"/>
  <c r="D3407" i="1"/>
  <c r="D3400" i="1"/>
  <c r="D3390" i="1"/>
  <c r="D3383" i="1"/>
  <c r="D3373" i="1"/>
  <c r="D3366" i="1"/>
  <c r="D3356" i="1"/>
  <c r="D3349" i="1"/>
  <c r="D3339" i="1"/>
  <c r="D3332" i="1"/>
  <c r="D3322" i="1"/>
  <c r="D3315" i="1"/>
  <c r="D3305" i="1"/>
  <c r="D3298" i="1"/>
  <c r="D3288" i="1"/>
  <c r="D3281" i="1"/>
  <c r="D3271" i="1"/>
  <c r="D3264" i="1"/>
  <c r="D3254" i="1"/>
  <c r="D3247" i="1"/>
  <c r="D3237" i="1"/>
  <c r="D3230" i="1"/>
  <c r="D3220" i="1"/>
  <c r="D3213" i="1"/>
  <c r="D3203" i="1"/>
  <c r="D3196" i="1"/>
  <c r="D3186" i="1"/>
  <c r="D3179" i="1"/>
  <c r="D3169" i="1"/>
  <c r="D3162" i="1"/>
  <c r="D3152" i="1"/>
  <c r="D3145" i="1"/>
  <c r="D3135" i="1"/>
  <c r="D3128" i="1"/>
  <c r="D3118" i="1"/>
  <c r="D3111" i="1"/>
  <c r="D3101" i="1"/>
  <c r="D3094" i="1"/>
  <c r="D3084" i="1"/>
  <c r="D3077" i="1"/>
  <c r="D3067" i="1"/>
  <c r="D3060" i="1"/>
  <c r="D3050" i="1"/>
  <c r="D3043" i="1"/>
  <c r="D3033" i="1"/>
  <c r="D3026" i="1"/>
  <c r="D3016" i="1"/>
  <c r="D3009" i="1"/>
  <c r="D2999" i="1"/>
  <c r="D2992" i="1"/>
  <c r="D2982" i="1"/>
  <c r="D2975" i="1"/>
  <c r="D2965" i="1"/>
  <c r="D2958" i="1"/>
  <c r="D2948" i="1"/>
  <c r="D2941" i="1"/>
  <c r="D2931" i="1"/>
  <c r="D2924" i="1"/>
  <c r="D2914" i="1"/>
  <c r="D2907" i="1"/>
  <c r="D2897" i="1"/>
  <c r="D2890" i="1"/>
  <c r="D2880" i="1"/>
  <c r="D2873" i="1"/>
  <c r="D2863" i="1"/>
  <c r="D2856" i="1"/>
  <c r="D2846" i="1"/>
  <c r="D2839" i="1"/>
  <c r="D2829" i="1"/>
  <c r="D2822" i="1"/>
  <c r="D2812" i="1"/>
  <c r="D2805" i="1"/>
  <c r="D2795" i="1"/>
  <c r="D2788" i="1"/>
  <c r="D2778" i="1"/>
  <c r="D2771" i="1"/>
  <c r="D2761" i="1"/>
  <c r="D2754" i="1"/>
  <c r="D2744" i="1"/>
  <c r="D2737" i="1"/>
  <c r="D2727" i="1"/>
  <c r="D2720" i="1"/>
  <c r="D2710" i="1"/>
  <c r="D2703" i="1"/>
  <c r="D2693" i="1"/>
  <c r="D2686" i="1"/>
  <c r="D2676" i="1"/>
  <c r="D2669" i="1"/>
  <c r="D2659" i="1"/>
  <c r="D2652" i="1"/>
  <c r="D2642" i="1"/>
  <c r="D2635" i="1"/>
  <c r="D2625" i="1"/>
  <c r="D2618" i="1"/>
  <c r="D2608" i="1"/>
  <c r="D2601" i="1"/>
  <c r="D2591" i="1"/>
  <c r="D2584" i="1"/>
  <c r="D2574" i="1"/>
  <c r="D2567" i="1"/>
  <c r="D2557" i="1"/>
  <c r="D2550" i="1"/>
  <c r="D2540" i="1"/>
  <c r="D2533" i="1"/>
  <c r="D2523" i="1"/>
  <c r="D2516" i="1"/>
  <c r="D2506" i="1"/>
  <c r="D2499" i="1"/>
  <c r="D2489" i="1"/>
  <c r="D2482" i="1"/>
  <c r="D2472" i="1"/>
  <c r="D2465" i="1"/>
  <c r="D2455" i="1"/>
  <c r="D2448" i="1"/>
  <c r="D2438" i="1"/>
  <c r="D2431" i="1"/>
  <c r="D2421" i="1"/>
  <c r="D2414" i="1"/>
  <c r="D2404" i="1"/>
  <c r="D2397" i="1"/>
  <c r="D2387" i="1"/>
  <c r="D2380" i="1"/>
  <c r="D2370" i="1"/>
  <c r="D2363" i="1"/>
  <c r="D2353" i="1"/>
  <c r="D2346" i="1"/>
  <c r="D2336" i="1"/>
  <c r="D2329" i="1"/>
  <c r="D2319" i="1"/>
  <c r="D2312" i="1"/>
  <c r="D2302" i="1"/>
  <c r="D2295" i="1"/>
  <c r="D2285" i="1"/>
  <c r="D2278" i="1"/>
  <c r="D2268" i="1"/>
  <c r="D2261" i="1"/>
  <c r="D2251" i="1"/>
  <c r="D2244" i="1"/>
  <c r="D2234" i="1"/>
  <c r="D2227" i="1"/>
  <c r="D2217" i="1"/>
  <c r="D2210" i="1"/>
  <c r="D2200" i="1"/>
  <c r="D2193" i="1"/>
  <c r="D2183" i="1"/>
  <c r="D2176" i="1"/>
  <c r="D2166" i="1"/>
  <c r="D2159" i="1"/>
  <c r="D2149" i="1"/>
  <c r="D2142" i="1"/>
  <c r="D2132" i="1"/>
  <c r="D2125" i="1"/>
  <c r="D2115" i="1"/>
  <c r="D2108" i="1"/>
  <c r="D2098" i="1"/>
  <c r="D2091" i="1"/>
  <c r="D2081" i="1"/>
  <c r="D2074" i="1"/>
  <c r="D2064" i="1"/>
  <c r="D2057" i="1"/>
  <c r="D2047" i="1"/>
  <c r="D2040" i="1"/>
  <c r="D2030" i="1"/>
  <c r="D2023" i="1"/>
  <c r="D2013" i="1"/>
  <c r="D2006" i="1"/>
  <c r="D1996" i="1"/>
  <c r="D1989" i="1"/>
  <c r="D1979" i="1"/>
  <c r="D1972" i="1"/>
  <c r="D1962" i="1"/>
  <c r="D1955" i="1"/>
  <c r="D1945" i="1"/>
  <c r="D1938" i="1"/>
  <c r="D1928" i="1"/>
  <c r="D1921" i="1"/>
  <c r="D1911" i="1"/>
  <c r="D1904" i="1"/>
  <c r="D1894" i="1"/>
  <c r="D1887" i="1"/>
  <c r="D1877" i="1"/>
  <c r="D1870" i="1"/>
  <c r="D1860" i="1"/>
  <c r="D1853" i="1"/>
  <c r="D1843" i="1"/>
  <c r="D1836" i="1"/>
  <c r="D1826" i="1"/>
  <c r="D1819" i="1"/>
  <c r="D1809" i="1"/>
  <c r="D1802" i="1"/>
  <c r="D1792" i="1"/>
  <c r="D1785" i="1"/>
  <c r="D1775" i="1"/>
  <c r="D1768" i="1"/>
  <c r="D1758" i="1"/>
  <c r="D1751" i="1"/>
  <c r="D1741" i="1"/>
  <c r="D1734" i="1"/>
  <c r="D1724" i="1"/>
  <c r="D1717" i="1"/>
  <c r="D1707" i="1"/>
  <c r="D1700" i="1"/>
  <c r="D1690" i="1"/>
  <c r="D1683" i="1"/>
  <c r="D1673" i="1"/>
  <c r="D1666" i="1"/>
  <c r="D1656" i="1"/>
  <c r="D1649" i="1"/>
  <c r="D1639" i="1"/>
  <c r="D1632" i="1"/>
  <c r="D1622" i="1"/>
  <c r="D1615" i="1"/>
  <c r="D1605" i="1"/>
  <c r="D1598" i="1"/>
  <c r="D1588" i="1"/>
  <c r="D1581" i="1"/>
  <c r="D1571" i="1"/>
  <c r="D1564" i="1"/>
  <c r="D1554" i="1"/>
  <c r="D1547" i="1"/>
  <c r="D1537" i="1"/>
  <c r="D1530" i="1"/>
  <c r="D1520" i="1"/>
  <c r="D1513" i="1"/>
  <c r="D1503" i="1"/>
  <c r="D1496" i="1"/>
  <c r="D1486" i="1"/>
  <c r="D1479" i="1"/>
  <c r="D1469" i="1"/>
  <c r="D1462" i="1"/>
  <c r="D1452" i="1"/>
  <c r="D1445" i="1"/>
  <c r="D1435" i="1"/>
  <c r="D1428" i="1"/>
  <c r="D1418" i="1"/>
  <c r="D1411" i="1"/>
  <c r="D1401" i="1"/>
  <c r="D1394" i="1"/>
  <c r="D1384" i="1"/>
  <c r="D1377" i="1"/>
  <c r="D1367" i="1"/>
  <c r="D1360" i="1"/>
  <c r="D1350" i="1"/>
  <c r="D1343" i="1"/>
  <c r="D1333" i="1"/>
  <c r="D1326" i="1"/>
  <c r="D1316" i="1"/>
  <c r="D1309" i="1"/>
  <c r="D1299" i="1"/>
  <c r="D1292" i="1"/>
  <c r="D1282" i="1"/>
  <c r="D1275" i="1"/>
  <c r="D1265" i="1"/>
  <c r="D1258" i="1"/>
  <c r="D1248" i="1"/>
  <c r="D1241" i="1"/>
  <c r="D1231" i="1"/>
  <c r="D1224" i="1"/>
  <c r="D1214" i="1"/>
  <c r="D1207" i="1"/>
  <c r="D1197" i="1"/>
  <c r="D1190" i="1"/>
  <c r="D1180" i="1"/>
  <c r="D1173" i="1"/>
  <c r="D1163" i="1"/>
  <c r="D1156" i="1"/>
  <c r="D1146" i="1"/>
  <c r="D1139" i="1"/>
  <c r="D1129" i="1"/>
  <c r="D1122" i="1"/>
  <c r="D1112" i="1"/>
  <c r="D1105" i="1"/>
  <c r="D1095" i="1"/>
  <c r="D1088" i="1"/>
  <c r="D1078" i="1"/>
  <c r="D1071" i="1"/>
  <c r="D1061" i="1"/>
  <c r="D1054" i="1"/>
  <c r="D1044" i="1"/>
  <c r="D1037" i="1"/>
  <c r="D1027" i="1"/>
  <c r="D1020" i="1"/>
  <c r="D1010" i="1"/>
  <c r="D1003" i="1"/>
  <c r="D993" i="1"/>
  <c r="D986" i="1"/>
  <c r="D976" i="1"/>
  <c r="D969" i="1"/>
  <c r="D959" i="1"/>
  <c r="D952" i="1"/>
  <c r="D942" i="1"/>
  <c r="D935" i="1"/>
  <c r="D925" i="1"/>
  <c r="D918" i="1"/>
  <c r="D908" i="1"/>
  <c r="D901" i="1"/>
  <c r="D891" i="1"/>
  <c r="D884" i="1"/>
  <c r="D874" i="1"/>
  <c r="D867" i="1"/>
  <c r="D857" i="1"/>
  <c r="D850" i="1"/>
  <c r="D840" i="1"/>
  <c r="D833" i="1"/>
  <c r="D823" i="1"/>
  <c r="D816" i="1"/>
  <c r="D806" i="1"/>
  <c r="D799" i="1"/>
  <c r="D789" i="1"/>
  <c r="D782" i="1"/>
  <c r="D772" i="1"/>
  <c r="D765" i="1"/>
  <c r="D755" i="1"/>
  <c r="D748" i="1"/>
  <c r="D738" i="1"/>
  <c r="D731" i="1"/>
  <c r="D721" i="1"/>
  <c r="D714" i="1"/>
  <c r="D704" i="1"/>
  <c r="D697" i="1"/>
  <c r="D687" i="1"/>
  <c r="D680" i="1"/>
  <c r="D670" i="1"/>
  <c r="D663" i="1"/>
  <c r="D653" i="1"/>
  <c r="D646" i="1"/>
  <c r="D636" i="1"/>
  <c r="D629" i="1"/>
  <c r="D619" i="1"/>
  <c r="D612" i="1"/>
  <c r="D602" i="1"/>
  <c r="D595" i="1"/>
  <c r="D585" i="1"/>
  <c r="D578" i="1"/>
  <c r="D568" i="1"/>
  <c r="D561" i="1"/>
  <c r="D551" i="1"/>
  <c r="D544" i="1"/>
  <c r="D534" i="1"/>
  <c r="D527" i="1"/>
  <c r="D517" i="1"/>
  <c r="D510" i="1"/>
  <c r="D500" i="1"/>
  <c r="D493" i="1"/>
  <c r="D483" i="1"/>
  <c r="D476" i="1"/>
  <c r="D466" i="1"/>
  <c r="D459" i="1"/>
  <c r="D449" i="1"/>
  <c r="D442" i="1"/>
  <c r="D432" i="1"/>
  <c r="D425" i="1"/>
  <c r="D415" i="1"/>
  <c r="D408" i="1"/>
  <c r="D398" i="1"/>
  <c r="D391" i="1"/>
  <c r="D381" i="1"/>
  <c r="D374" i="1"/>
  <c r="D364" i="1"/>
  <c r="D357" i="1"/>
  <c r="D347" i="1"/>
  <c r="D340" i="1"/>
  <c r="D330" i="1"/>
  <c r="D323" i="1"/>
  <c r="D313" i="1"/>
  <c r="D306" i="1"/>
  <c r="D296" i="1"/>
  <c r="D289" i="1"/>
  <c r="D279" i="1"/>
  <c r="D272" i="1"/>
  <c r="D262" i="1"/>
  <c r="D255" i="1"/>
  <c r="D245" i="1"/>
  <c r="D238" i="1"/>
  <c r="D228" i="1"/>
  <c r="D221" i="1"/>
  <c r="D211" i="1"/>
  <c r="D204" i="1"/>
  <c r="D194" i="1"/>
  <c r="D187" i="1"/>
  <c r="D177" i="1"/>
  <c r="D170" i="1"/>
  <c r="D157" i="1"/>
  <c r="D151" i="1"/>
  <c r="D144" i="1"/>
  <c r="D138" i="1"/>
  <c r="D124" i="1"/>
  <c r="D117" i="1"/>
  <c r="D102" i="1"/>
  <c r="D97" i="1"/>
  <c r="D89" i="1"/>
  <c r="D84" i="1"/>
  <c r="D79" i="1"/>
  <c r="D72" i="1"/>
  <c r="D63" i="1"/>
  <c r="D57" i="1"/>
  <c r="D50" i="1"/>
  <c r="D45" i="1"/>
  <c r="D24" i="1"/>
  <c r="D19" i="1"/>
  <c r="D14" i="1"/>
  <c r="H11" i="3"/>
  <c r="H10" i="3"/>
  <c r="H9" i="3"/>
  <c r="H8" i="3"/>
  <c r="B11" i="3"/>
  <c r="B10" i="3"/>
  <c r="B9" i="3"/>
  <c r="B8" i="3"/>
  <c r="B6" i="3"/>
  <c r="AC3923" i="1"/>
  <c r="AA3923" i="1"/>
  <c r="Z3923" i="1"/>
  <c r="AC3906" i="1"/>
  <c r="AA3906" i="1"/>
  <c r="Z3906" i="1"/>
  <c r="AC3889" i="1"/>
  <c r="AA3889" i="1"/>
  <c r="Z3889" i="1"/>
  <c r="AC3872" i="1"/>
  <c r="AA3872" i="1"/>
  <c r="Z3872" i="1"/>
  <c r="AC3855" i="1"/>
  <c r="AA3855" i="1"/>
  <c r="Z3855" i="1"/>
  <c r="AC3838" i="1"/>
  <c r="AA3838" i="1"/>
  <c r="Z3838" i="1"/>
  <c r="AC3821" i="1"/>
  <c r="AA3821" i="1"/>
  <c r="Z3821" i="1"/>
  <c r="AC3804" i="1"/>
  <c r="AA3804" i="1"/>
  <c r="Z3804" i="1"/>
  <c r="AC3787" i="1"/>
  <c r="AA3787" i="1"/>
  <c r="Z3787" i="1"/>
  <c r="AC3770" i="1"/>
  <c r="AA3770" i="1"/>
  <c r="Z3770" i="1"/>
  <c r="AC3753" i="1"/>
  <c r="AA3753" i="1"/>
  <c r="Z3753" i="1"/>
  <c r="AC3736" i="1"/>
  <c r="AA3736" i="1"/>
  <c r="Z3736" i="1"/>
  <c r="AC3719" i="1"/>
  <c r="AA3719" i="1"/>
  <c r="Z3719" i="1"/>
  <c r="AC3702" i="1"/>
  <c r="AA3702" i="1"/>
  <c r="Z3702" i="1"/>
  <c r="AC3685" i="1"/>
  <c r="AA3685" i="1"/>
  <c r="Z3685" i="1"/>
  <c r="AC3668" i="1"/>
  <c r="AA3668" i="1"/>
  <c r="Z3668" i="1"/>
  <c r="AC3651" i="1"/>
  <c r="AA3651" i="1"/>
  <c r="Z3651" i="1"/>
  <c r="AC3634" i="1"/>
  <c r="AA3634" i="1"/>
  <c r="Z3634" i="1"/>
  <c r="AC3617" i="1"/>
  <c r="AA3617" i="1"/>
  <c r="Z3617" i="1"/>
  <c r="AC3600" i="1"/>
  <c r="AA3600" i="1"/>
  <c r="Z3600" i="1"/>
  <c r="AC3583" i="1"/>
  <c r="AA3583" i="1"/>
  <c r="Z3583" i="1"/>
  <c r="AC3566" i="1"/>
  <c r="AA3566" i="1"/>
  <c r="Z3566" i="1"/>
  <c r="AC3549" i="1"/>
  <c r="AA3549" i="1"/>
  <c r="Z3549" i="1"/>
  <c r="AC3532" i="1"/>
  <c r="AA3532" i="1"/>
  <c r="Z3532" i="1"/>
  <c r="AC3515" i="1"/>
  <c r="AA3515" i="1"/>
  <c r="Z3515" i="1"/>
  <c r="AC3498" i="1"/>
  <c r="AA3498" i="1"/>
  <c r="Z3498" i="1"/>
  <c r="AC3481" i="1"/>
  <c r="AA3481" i="1"/>
  <c r="Z3481" i="1"/>
  <c r="AC3464" i="1"/>
  <c r="AA3464" i="1"/>
  <c r="Z3464" i="1"/>
  <c r="AC3447" i="1"/>
  <c r="AA3447" i="1"/>
  <c r="Z3447" i="1"/>
  <c r="AC3430" i="1"/>
  <c r="AA3430" i="1"/>
  <c r="Z3430" i="1"/>
  <c r="AC3413" i="1"/>
  <c r="AA3413" i="1"/>
  <c r="Z3413" i="1"/>
  <c r="AC3396" i="1"/>
  <c r="AA3396" i="1"/>
  <c r="Z3396" i="1"/>
  <c r="AC3379" i="1"/>
  <c r="AA3379" i="1"/>
  <c r="Z3379" i="1"/>
  <c r="AC3362" i="1"/>
  <c r="AA3362" i="1"/>
  <c r="Z3362" i="1"/>
  <c r="AC3345" i="1"/>
  <c r="AA3345" i="1"/>
  <c r="Z3345" i="1"/>
  <c r="AC3328" i="1"/>
  <c r="AA3328" i="1"/>
  <c r="Z3328" i="1"/>
  <c r="AC3311" i="1"/>
  <c r="AA3311" i="1"/>
  <c r="Z3311" i="1"/>
  <c r="AC3294" i="1"/>
  <c r="AA3294" i="1"/>
  <c r="Z3294" i="1"/>
  <c r="AC3277" i="1"/>
  <c r="AA3277" i="1"/>
  <c r="Z3277" i="1"/>
  <c r="AC3260" i="1"/>
  <c r="AA3260" i="1"/>
  <c r="Z3260" i="1"/>
  <c r="AC3243" i="1"/>
  <c r="AA3243" i="1"/>
  <c r="Z3243" i="1"/>
  <c r="AC3226" i="1"/>
  <c r="AA3226" i="1"/>
  <c r="Z3226" i="1"/>
  <c r="AC3209" i="1"/>
  <c r="AA3209" i="1"/>
  <c r="Z3209" i="1"/>
  <c r="AC3192" i="1"/>
  <c r="AA3192" i="1"/>
  <c r="Z3192" i="1"/>
  <c r="AC3175" i="1"/>
  <c r="AA3175" i="1"/>
  <c r="Z3175" i="1"/>
  <c r="AC3158" i="1"/>
  <c r="AA3158" i="1"/>
  <c r="Z3158" i="1"/>
  <c r="AC3141" i="1"/>
  <c r="AA3141" i="1"/>
  <c r="Z3141" i="1"/>
  <c r="AC3124" i="1"/>
  <c r="AA3124" i="1"/>
  <c r="Z3124" i="1"/>
  <c r="AC3107" i="1"/>
  <c r="AA3107" i="1"/>
  <c r="Z3107" i="1"/>
  <c r="AC3090" i="1"/>
  <c r="AA3090" i="1"/>
  <c r="Z3090" i="1"/>
  <c r="AC3073" i="1"/>
  <c r="AA3073" i="1"/>
  <c r="Z3073" i="1"/>
  <c r="AC3056" i="1"/>
  <c r="AA3056" i="1"/>
  <c r="Z3056" i="1"/>
  <c r="AC3039" i="1"/>
  <c r="AA3039" i="1"/>
  <c r="Z3039" i="1"/>
  <c r="AC3022" i="1"/>
  <c r="AA3022" i="1"/>
  <c r="Z3022" i="1"/>
  <c r="AC3005" i="1"/>
  <c r="AA3005" i="1"/>
  <c r="Z3005" i="1"/>
  <c r="AC2988" i="1"/>
  <c r="AA2988" i="1"/>
  <c r="Z2988" i="1"/>
  <c r="AC2971" i="1"/>
  <c r="AA2971" i="1"/>
  <c r="Z2971" i="1"/>
  <c r="AC2954" i="1"/>
  <c r="AA2954" i="1"/>
  <c r="Z2954" i="1"/>
  <c r="AC2937" i="1"/>
  <c r="AA2937" i="1"/>
  <c r="Z2937" i="1"/>
  <c r="AC2920" i="1"/>
  <c r="AA2920" i="1"/>
  <c r="Z2920" i="1"/>
  <c r="AC2903" i="1"/>
  <c r="AA2903" i="1"/>
  <c r="Z2903" i="1"/>
  <c r="AC2886" i="1"/>
  <c r="AA2886" i="1"/>
  <c r="Z2886" i="1"/>
  <c r="AC2869" i="1"/>
  <c r="AA2869" i="1"/>
  <c r="Z2869" i="1"/>
  <c r="AC2852" i="1"/>
  <c r="AA2852" i="1"/>
  <c r="Z2852" i="1"/>
  <c r="AC2835" i="1"/>
  <c r="AA2835" i="1"/>
  <c r="Z2835" i="1"/>
  <c r="AC2818" i="1"/>
  <c r="AA2818" i="1"/>
  <c r="Z2818" i="1"/>
  <c r="AC2801" i="1"/>
  <c r="AA2801" i="1"/>
  <c r="Z2801" i="1"/>
  <c r="AC2784" i="1"/>
  <c r="AA2784" i="1"/>
  <c r="Z2784" i="1"/>
  <c r="AC2767" i="1"/>
  <c r="AA2767" i="1"/>
  <c r="Z2767" i="1"/>
  <c r="AC2750" i="1"/>
  <c r="AA2750" i="1"/>
  <c r="Z2750" i="1"/>
  <c r="AC2733" i="1"/>
  <c r="AA2733" i="1"/>
  <c r="Z2733" i="1"/>
  <c r="AC2716" i="1"/>
  <c r="AA2716" i="1"/>
  <c r="Z2716" i="1"/>
  <c r="AC2699" i="1"/>
  <c r="AA2699" i="1"/>
  <c r="Z2699" i="1"/>
  <c r="AC2682" i="1"/>
  <c r="AA2682" i="1"/>
  <c r="Z2682" i="1"/>
  <c r="AC2665" i="1"/>
  <c r="AA2665" i="1"/>
  <c r="Z2665" i="1"/>
  <c r="AC2648" i="1"/>
  <c r="AA2648" i="1"/>
  <c r="Z2648" i="1"/>
  <c r="AC2631" i="1"/>
  <c r="AA2631" i="1"/>
  <c r="Z2631" i="1"/>
  <c r="AC2614" i="1"/>
  <c r="AA2614" i="1"/>
  <c r="Z2614" i="1"/>
  <c r="AC2597" i="1"/>
  <c r="AA2597" i="1"/>
  <c r="Z2597" i="1"/>
  <c r="AC2580" i="1"/>
  <c r="AA2580" i="1"/>
  <c r="Z2580" i="1"/>
  <c r="AC2563" i="1"/>
  <c r="AA2563" i="1"/>
  <c r="Z2563" i="1"/>
  <c r="AC2546" i="1"/>
  <c r="AA2546" i="1"/>
  <c r="Z2546" i="1"/>
  <c r="AC2529" i="1"/>
  <c r="AA2529" i="1"/>
  <c r="Z2529" i="1"/>
  <c r="AC2512" i="1"/>
  <c r="AA2512" i="1"/>
  <c r="Z2512" i="1"/>
  <c r="AC2495" i="1"/>
  <c r="AA2495" i="1"/>
  <c r="Z2495" i="1"/>
  <c r="AC2478" i="1"/>
  <c r="AA2478" i="1"/>
  <c r="Z2478" i="1"/>
  <c r="AC2461" i="1"/>
  <c r="AA2461" i="1"/>
  <c r="Z2461" i="1"/>
  <c r="AC2444" i="1"/>
  <c r="AA2444" i="1"/>
  <c r="Z2444" i="1"/>
  <c r="AC2427" i="1"/>
  <c r="AA2427" i="1"/>
  <c r="Z2427" i="1"/>
  <c r="AC2410" i="1"/>
  <c r="AA2410" i="1"/>
  <c r="Z2410" i="1"/>
  <c r="AC2393" i="1"/>
  <c r="AA2393" i="1"/>
  <c r="Z2393" i="1"/>
  <c r="AC2376" i="1"/>
  <c r="AA2376" i="1"/>
  <c r="Z2376" i="1"/>
  <c r="AC2359" i="1"/>
  <c r="AA2359" i="1"/>
  <c r="Z2359" i="1"/>
  <c r="AC2342" i="1"/>
  <c r="AA2342" i="1"/>
  <c r="Z2342" i="1"/>
  <c r="AC2325" i="1"/>
  <c r="AA2325" i="1"/>
  <c r="Z2325" i="1"/>
  <c r="AC2308" i="1"/>
  <c r="AA2308" i="1"/>
  <c r="Z2308" i="1"/>
  <c r="AC2291" i="1"/>
  <c r="AA2291" i="1"/>
  <c r="Z2291" i="1"/>
  <c r="AC2274" i="1"/>
  <c r="AA2274" i="1"/>
  <c r="Z2274" i="1"/>
  <c r="AC2257" i="1"/>
  <c r="AA2257" i="1"/>
  <c r="Z2257" i="1"/>
  <c r="AC2240" i="1"/>
  <c r="AA2240" i="1"/>
  <c r="Z2240" i="1"/>
  <c r="AC2223" i="1"/>
  <c r="AA2223" i="1"/>
  <c r="Z2223" i="1"/>
  <c r="AC2206" i="1"/>
  <c r="AA2206" i="1"/>
  <c r="Z2206" i="1"/>
  <c r="AC2189" i="1"/>
  <c r="AA2189" i="1"/>
  <c r="Z2189" i="1"/>
  <c r="AC2172" i="1"/>
  <c r="AA2172" i="1"/>
  <c r="Z2172" i="1"/>
  <c r="AC2155" i="1"/>
  <c r="AA2155" i="1"/>
  <c r="Z2155" i="1"/>
  <c r="AC2138" i="1"/>
  <c r="AA2138" i="1"/>
  <c r="Z2138" i="1"/>
  <c r="AC2121" i="1"/>
  <c r="AA2121" i="1"/>
  <c r="Z2121" i="1"/>
  <c r="AC2104" i="1"/>
  <c r="AA2104" i="1"/>
  <c r="Z2104" i="1"/>
  <c r="AC2087" i="1"/>
  <c r="AA2087" i="1"/>
  <c r="Z2087" i="1"/>
  <c r="AC2070" i="1"/>
  <c r="AA2070" i="1"/>
  <c r="Z2070" i="1"/>
  <c r="AC2053" i="1"/>
  <c r="AA2053" i="1"/>
  <c r="Z2053" i="1"/>
  <c r="AC2036" i="1"/>
  <c r="AA2036" i="1"/>
  <c r="Z2036" i="1"/>
  <c r="AC2019" i="1"/>
  <c r="AA2019" i="1"/>
  <c r="Z2019" i="1"/>
  <c r="AC2002" i="1"/>
  <c r="AA2002" i="1"/>
  <c r="Z2002" i="1"/>
  <c r="AC1985" i="1"/>
  <c r="AA1985" i="1"/>
  <c r="Z1985" i="1"/>
  <c r="AC1968" i="1"/>
  <c r="AA1968" i="1"/>
  <c r="Z1968" i="1"/>
  <c r="AC1951" i="1"/>
  <c r="AA1951" i="1"/>
  <c r="Z1951" i="1"/>
  <c r="AC1934" i="1"/>
  <c r="AA1934" i="1"/>
  <c r="Z1934" i="1"/>
  <c r="AC1917" i="1"/>
  <c r="AA1917" i="1"/>
  <c r="Z1917" i="1"/>
  <c r="AC1900" i="1"/>
  <c r="AA1900" i="1"/>
  <c r="Z1900" i="1"/>
  <c r="AC1883" i="1"/>
  <c r="AA1883" i="1"/>
  <c r="Z1883" i="1"/>
  <c r="AC1866" i="1"/>
  <c r="AA1866" i="1"/>
  <c r="Z1866" i="1"/>
  <c r="AC1849" i="1"/>
  <c r="AA1849" i="1"/>
  <c r="Z1849" i="1"/>
  <c r="AC1832" i="1"/>
  <c r="AA1832" i="1"/>
  <c r="Z1832" i="1"/>
  <c r="AC1815" i="1"/>
  <c r="AA1815" i="1"/>
  <c r="Z1815" i="1"/>
  <c r="AC1798" i="1"/>
  <c r="AA1798" i="1"/>
  <c r="Z1798" i="1"/>
  <c r="AC1781" i="1"/>
  <c r="AA1781" i="1"/>
  <c r="Z1781" i="1"/>
  <c r="AC1764" i="1"/>
  <c r="AA1764" i="1"/>
  <c r="Z1764" i="1"/>
  <c r="AC1747" i="1"/>
  <c r="AA1747" i="1"/>
  <c r="Z1747" i="1"/>
  <c r="AC1730" i="1"/>
  <c r="AA1730" i="1"/>
  <c r="Z1730" i="1"/>
  <c r="AC1713" i="1"/>
  <c r="AA1713" i="1"/>
  <c r="Z1713" i="1"/>
  <c r="AC1696" i="1"/>
  <c r="AA1696" i="1"/>
  <c r="Z1696" i="1"/>
  <c r="AC1679" i="1"/>
  <c r="AA1679" i="1"/>
  <c r="Z1679" i="1"/>
  <c r="AC1662" i="1"/>
  <c r="AA1662" i="1"/>
  <c r="Z1662" i="1"/>
  <c r="AC1645" i="1"/>
  <c r="AA1645" i="1"/>
  <c r="Z1645" i="1"/>
  <c r="AC1628" i="1"/>
  <c r="AA1628" i="1"/>
  <c r="Z1628" i="1"/>
  <c r="AC1611" i="1"/>
  <c r="AA1611" i="1"/>
  <c r="Z1611" i="1"/>
  <c r="AC1594" i="1"/>
  <c r="AA1594" i="1"/>
  <c r="Z1594" i="1"/>
  <c r="AC1577" i="1"/>
  <c r="AA1577" i="1"/>
  <c r="Z1577" i="1"/>
  <c r="AC1560" i="1"/>
  <c r="AA1560" i="1"/>
  <c r="Z1560" i="1"/>
  <c r="AC1543" i="1"/>
  <c r="AA1543" i="1"/>
  <c r="Z1543" i="1"/>
  <c r="AC1526" i="1"/>
  <c r="AA1526" i="1"/>
  <c r="Z1526" i="1"/>
  <c r="AC1509" i="1"/>
  <c r="AA1509" i="1"/>
  <c r="Z1509" i="1"/>
  <c r="AC1492" i="1"/>
  <c r="AA1492" i="1"/>
  <c r="Z1492" i="1"/>
  <c r="AC1475" i="1"/>
  <c r="AA1475" i="1"/>
  <c r="Z1475" i="1"/>
  <c r="AC1458" i="1"/>
  <c r="AA1458" i="1"/>
  <c r="Z1458" i="1"/>
  <c r="AC1441" i="1"/>
  <c r="AA1441" i="1"/>
  <c r="Z1441" i="1"/>
  <c r="AC1424" i="1"/>
  <c r="AA1424" i="1"/>
  <c r="Z1424" i="1"/>
  <c r="AC1407" i="1"/>
  <c r="AA1407" i="1"/>
  <c r="Z1407" i="1"/>
  <c r="AC1390" i="1"/>
  <c r="AA1390" i="1"/>
  <c r="Z1390" i="1"/>
  <c r="AC1373" i="1"/>
  <c r="AA1373" i="1"/>
  <c r="Z1373" i="1"/>
  <c r="AC1356" i="1"/>
  <c r="AA1356" i="1"/>
  <c r="Z1356" i="1"/>
  <c r="AC1339" i="1"/>
  <c r="AA1339" i="1"/>
  <c r="Z1339" i="1"/>
  <c r="AC1322" i="1"/>
  <c r="AA1322" i="1"/>
  <c r="Z1322" i="1"/>
  <c r="AC1305" i="1"/>
  <c r="AA1305" i="1"/>
  <c r="Z1305" i="1"/>
  <c r="AC1288" i="1"/>
  <c r="AA1288" i="1"/>
  <c r="Z1288" i="1"/>
  <c r="AC1271" i="1"/>
  <c r="AA1271" i="1"/>
  <c r="Z1271" i="1"/>
  <c r="AC1254" i="1"/>
  <c r="AA1254" i="1"/>
  <c r="Z1254" i="1"/>
  <c r="AC1237" i="1"/>
  <c r="AA1237" i="1"/>
  <c r="Z1237" i="1"/>
  <c r="AC1220" i="1"/>
  <c r="AA1220" i="1"/>
  <c r="Z1220" i="1"/>
  <c r="AC1203" i="1"/>
  <c r="AA1203" i="1"/>
  <c r="Z1203" i="1"/>
  <c r="AC1186" i="1"/>
  <c r="AA1186" i="1"/>
  <c r="Z1186" i="1"/>
  <c r="AC1169" i="1"/>
  <c r="AA1169" i="1"/>
  <c r="Z1169" i="1"/>
  <c r="AC1152" i="1"/>
  <c r="AA1152" i="1"/>
  <c r="Z1152" i="1"/>
  <c r="AC1135" i="1"/>
  <c r="AA1135" i="1"/>
  <c r="Z1135" i="1"/>
  <c r="AC1118" i="1"/>
  <c r="AA1118" i="1"/>
  <c r="Z1118" i="1"/>
  <c r="AC1101" i="1"/>
  <c r="AA1101" i="1"/>
  <c r="Z1101" i="1"/>
  <c r="AC1084" i="1"/>
  <c r="AA1084" i="1"/>
  <c r="Z1084" i="1"/>
  <c r="AC1067" i="1"/>
  <c r="AA1067" i="1"/>
  <c r="Z1067" i="1"/>
  <c r="AC1050" i="1"/>
  <c r="AA1050" i="1"/>
  <c r="Z1050" i="1"/>
  <c r="AC1033" i="1"/>
  <c r="AA1033" i="1"/>
  <c r="Z1033" i="1"/>
  <c r="AC1016" i="1"/>
  <c r="AA1016" i="1"/>
  <c r="Z1016" i="1"/>
  <c r="AC999" i="1"/>
  <c r="AA999" i="1"/>
  <c r="Z999" i="1"/>
  <c r="AC982" i="1"/>
  <c r="AA982" i="1"/>
  <c r="Z982" i="1"/>
  <c r="AC965" i="1"/>
  <c r="AA965" i="1"/>
  <c r="Z965" i="1"/>
  <c r="AC948" i="1"/>
  <c r="AA948" i="1"/>
  <c r="Z948" i="1"/>
  <c r="AC931" i="1"/>
  <c r="AA931" i="1"/>
  <c r="Z931" i="1"/>
  <c r="AC914" i="1"/>
  <c r="AA914" i="1"/>
  <c r="Z914" i="1"/>
  <c r="AC897" i="1"/>
  <c r="AA897" i="1"/>
  <c r="Z897" i="1"/>
  <c r="AC880" i="1"/>
  <c r="AA880" i="1"/>
  <c r="Z880" i="1"/>
  <c r="AC863" i="1"/>
  <c r="AA863" i="1"/>
  <c r="Z863" i="1"/>
  <c r="AC846" i="1"/>
  <c r="AA846" i="1"/>
  <c r="Z846" i="1"/>
  <c r="AC829" i="1"/>
  <c r="AA829" i="1"/>
  <c r="Z829" i="1"/>
  <c r="AC812" i="1"/>
  <c r="AA812" i="1"/>
  <c r="Z812" i="1"/>
  <c r="AC795" i="1"/>
  <c r="AA795" i="1"/>
  <c r="Z795" i="1"/>
  <c r="AC778" i="1"/>
  <c r="AA778" i="1"/>
  <c r="Z778" i="1"/>
  <c r="AC761" i="1"/>
  <c r="AA761" i="1"/>
  <c r="Z761" i="1"/>
  <c r="AC744" i="1"/>
  <c r="AA744" i="1"/>
  <c r="Z744" i="1"/>
  <c r="AC727" i="1"/>
  <c r="AA727" i="1"/>
  <c r="Z727" i="1"/>
  <c r="AC710" i="1"/>
  <c r="AA710" i="1"/>
  <c r="Z710" i="1"/>
  <c r="AC693" i="1"/>
  <c r="AA693" i="1"/>
  <c r="Z693" i="1"/>
  <c r="AC676" i="1"/>
  <c r="AA676" i="1"/>
  <c r="Z676" i="1"/>
  <c r="AC659" i="1"/>
  <c r="AA659" i="1"/>
  <c r="Z659" i="1"/>
  <c r="AC642" i="1"/>
  <c r="AA642" i="1"/>
  <c r="Z642" i="1"/>
  <c r="AC625" i="1"/>
  <c r="AA625" i="1"/>
  <c r="Z625" i="1"/>
  <c r="AC608" i="1"/>
  <c r="AA608" i="1"/>
  <c r="Z608" i="1"/>
  <c r="AC591" i="1"/>
  <c r="AA591" i="1"/>
  <c r="Z591" i="1"/>
  <c r="AC574" i="1"/>
  <c r="AA574" i="1"/>
  <c r="Z574" i="1"/>
  <c r="AC557" i="1"/>
  <c r="AA557" i="1"/>
  <c r="Z557" i="1"/>
  <c r="AC540" i="1"/>
  <c r="AA540" i="1"/>
  <c r="Z540" i="1"/>
  <c r="AC523" i="1"/>
  <c r="AA523" i="1"/>
  <c r="Z523" i="1"/>
  <c r="AC506" i="1"/>
  <c r="AA506" i="1"/>
  <c r="Z506" i="1"/>
  <c r="AC489" i="1"/>
  <c r="AA489" i="1"/>
  <c r="Z489" i="1"/>
  <c r="AC472" i="1"/>
  <c r="AA472" i="1"/>
  <c r="Z472" i="1"/>
  <c r="AC455" i="1"/>
  <c r="AA455" i="1"/>
  <c r="Z455" i="1"/>
  <c r="AC438" i="1"/>
  <c r="AA438" i="1"/>
  <c r="Z438" i="1"/>
  <c r="AC421" i="1"/>
  <c r="AA421" i="1"/>
  <c r="Z421" i="1"/>
  <c r="AC404" i="1"/>
  <c r="AA404" i="1"/>
  <c r="Z404" i="1"/>
  <c r="AC387" i="1"/>
  <c r="AA387" i="1"/>
  <c r="Z387" i="1"/>
  <c r="AC370" i="1"/>
  <c r="AA370" i="1"/>
  <c r="Z370" i="1"/>
  <c r="AC353" i="1"/>
  <c r="AA353" i="1"/>
  <c r="Z353" i="1"/>
  <c r="AC336" i="1"/>
  <c r="AA336" i="1"/>
  <c r="Z336" i="1"/>
  <c r="AC319" i="1"/>
  <c r="AA319" i="1"/>
  <c r="Z319" i="1"/>
  <c r="AC302" i="1"/>
  <c r="AA302" i="1"/>
  <c r="Z302" i="1"/>
  <c r="AC285" i="1"/>
  <c r="AA285" i="1"/>
  <c r="Z285" i="1"/>
  <c r="AC268" i="1"/>
  <c r="AA268" i="1"/>
  <c r="Z268" i="1"/>
  <c r="AC251" i="1"/>
  <c r="AA251" i="1"/>
  <c r="Z251" i="1"/>
  <c r="AC234" i="1"/>
  <c r="AA234" i="1"/>
  <c r="Z234" i="1"/>
  <c r="AC217" i="1"/>
  <c r="AA217" i="1"/>
  <c r="Z217" i="1"/>
  <c r="AC200" i="1"/>
  <c r="AA200" i="1"/>
  <c r="Z200" i="1"/>
  <c r="AC183" i="1"/>
  <c r="AA183" i="1"/>
  <c r="Z183" i="1"/>
  <c r="AC166" i="1"/>
  <c r="AA166" i="1"/>
  <c r="Z166" i="1"/>
  <c r="AC163" i="1"/>
  <c r="AA163" i="1"/>
  <c r="Z163" i="1"/>
  <c r="AC159" i="1"/>
  <c r="AA159" i="1"/>
  <c r="Z159" i="1"/>
  <c r="AC153" i="1"/>
  <c r="AA153" i="1"/>
  <c r="Z153" i="1"/>
  <c r="AC147" i="1"/>
  <c r="AA147" i="1"/>
  <c r="Z147" i="1"/>
  <c r="AC140" i="1"/>
  <c r="AA140" i="1"/>
  <c r="Z140" i="1"/>
  <c r="AC134" i="1"/>
  <c r="AA134" i="1"/>
  <c r="Z134" i="1"/>
  <c r="AC130" i="1"/>
  <c r="AA130" i="1"/>
  <c r="Z130" i="1"/>
  <c r="AC119" i="1"/>
  <c r="AA119" i="1"/>
  <c r="Z119" i="1"/>
  <c r="AC113" i="1"/>
  <c r="AA113" i="1"/>
  <c r="Z113" i="1"/>
  <c r="AC109" i="1"/>
  <c r="AA109" i="1"/>
  <c r="Z109" i="1"/>
  <c r="AC106" i="1"/>
  <c r="AA106" i="1"/>
  <c r="Z106" i="1"/>
  <c r="AC98" i="1"/>
  <c r="AA98" i="1"/>
  <c r="Z98" i="1"/>
  <c r="AC92" i="1"/>
  <c r="AA92" i="1"/>
  <c r="Z92" i="1"/>
  <c r="AC85" i="1"/>
  <c r="AA85" i="1"/>
  <c r="Z85" i="1"/>
  <c r="AC80" i="1"/>
  <c r="AA80" i="1"/>
  <c r="Z80" i="1"/>
  <c r="AC75" i="1"/>
  <c r="AA75" i="1"/>
  <c r="Z75" i="1"/>
  <c r="AC68" i="1"/>
  <c r="AA68" i="1"/>
  <c r="Z68" i="1"/>
  <c r="AC59" i="1"/>
  <c r="AA59" i="1"/>
  <c r="Z59" i="1"/>
  <c r="AC53" i="1"/>
  <c r="AA53" i="1"/>
  <c r="Z53" i="1"/>
  <c r="AC46" i="1"/>
  <c r="AA46" i="1"/>
  <c r="Z46" i="1"/>
  <c r="AC41" i="1"/>
  <c r="AA41" i="1"/>
  <c r="Z41" i="1"/>
  <c r="AC37" i="1"/>
  <c r="AA37" i="1"/>
  <c r="Z37" i="1"/>
  <c r="AC33" i="1"/>
  <c r="AA33" i="1"/>
  <c r="Z33" i="1"/>
  <c r="AC29" i="1"/>
  <c r="AA29" i="1"/>
  <c r="Z29" i="1"/>
  <c r="AC20" i="1"/>
  <c r="AA20" i="1"/>
  <c r="Z20" i="1"/>
  <c r="AC15" i="1"/>
  <c r="AA15" i="1"/>
  <c r="Z15" i="1"/>
  <c r="AA10" i="1"/>
  <c r="AC10" i="1"/>
  <c r="Z10" i="1"/>
  <c r="AB3907" i="1"/>
  <c r="AB3923" i="1" s="1"/>
  <c r="AB3890" i="1"/>
  <c r="AB3906" i="1" s="1"/>
  <c r="AB3873" i="1"/>
  <c r="AB3889" i="1" s="1"/>
  <c r="AB3856" i="1"/>
  <c r="AB3872" i="1" s="1"/>
  <c r="AB3839" i="1"/>
  <c r="AB3855" i="1" s="1"/>
  <c r="AB3822" i="1"/>
  <c r="AB3838" i="1" s="1"/>
  <c r="AB3805" i="1"/>
  <c r="AB3821" i="1" s="1"/>
  <c r="AB3788" i="1"/>
  <c r="AB3804" i="1" s="1"/>
  <c r="AB3771" i="1"/>
  <c r="AB3787" i="1" s="1"/>
  <c r="AB3754" i="1"/>
  <c r="AB3770" i="1" s="1"/>
  <c r="AB3737" i="1"/>
  <c r="AB3753" i="1" s="1"/>
  <c r="AB3720" i="1"/>
  <c r="AB3736" i="1" s="1"/>
  <c r="AB3703" i="1"/>
  <c r="AB3719" i="1" s="1"/>
  <c r="AB3686" i="1"/>
  <c r="AB3702" i="1" s="1"/>
  <c r="AB3669" i="1"/>
  <c r="AB3685" i="1" s="1"/>
  <c r="AB3652" i="1"/>
  <c r="AB3668" i="1" s="1"/>
  <c r="AB3635" i="1"/>
  <c r="AB3651" i="1" s="1"/>
  <c r="AB3618" i="1"/>
  <c r="AB3634" i="1" s="1"/>
  <c r="AB3601" i="1"/>
  <c r="AB3617" i="1" s="1"/>
  <c r="AB3584" i="1"/>
  <c r="AB3600" i="1" s="1"/>
  <c r="AB3567" i="1"/>
  <c r="AB3583" i="1" s="1"/>
  <c r="AB3550" i="1"/>
  <c r="AB3566" i="1" s="1"/>
  <c r="AB3533" i="1"/>
  <c r="AB3549" i="1" s="1"/>
  <c r="AB3516" i="1"/>
  <c r="AB3532" i="1" s="1"/>
  <c r="AB3499" i="1"/>
  <c r="AB3515" i="1" s="1"/>
  <c r="AB3482" i="1"/>
  <c r="AB3498" i="1" s="1"/>
  <c r="AB3465" i="1"/>
  <c r="AB3481" i="1" s="1"/>
  <c r="AB3448" i="1"/>
  <c r="AB3464" i="1" s="1"/>
  <c r="AB3431" i="1"/>
  <c r="AB3447" i="1" s="1"/>
  <c r="AB3414" i="1"/>
  <c r="AB3430" i="1" s="1"/>
  <c r="AB3397" i="1"/>
  <c r="AB3413" i="1" s="1"/>
  <c r="AB3380" i="1"/>
  <c r="AB3396" i="1" s="1"/>
  <c r="AB3363" i="1"/>
  <c r="AB3379" i="1" s="1"/>
  <c r="AB3346" i="1"/>
  <c r="AB3362" i="1" s="1"/>
  <c r="AB3329" i="1"/>
  <c r="AB3345" i="1" s="1"/>
  <c r="AB3312" i="1"/>
  <c r="AB3328" i="1" s="1"/>
  <c r="AB3295" i="1"/>
  <c r="AB3311" i="1" s="1"/>
  <c r="AB3278" i="1"/>
  <c r="AB3294" i="1" s="1"/>
  <c r="AB3261" i="1"/>
  <c r="AB3277" i="1" s="1"/>
  <c r="AB3244" i="1"/>
  <c r="AB3260" i="1" s="1"/>
  <c r="AB3227" i="1"/>
  <c r="AB3243" i="1" s="1"/>
  <c r="AB3210" i="1"/>
  <c r="AB3226" i="1" s="1"/>
  <c r="AB3193" i="1"/>
  <c r="AB3209" i="1" s="1"/>
  <c r="AB3176" i="1"/>
  <c r="AB3192" i="1" s="1"/>
  <c r="AB3159" i="1"/>
  <c r="AB3175" i="1" s="1"/>
  <c r="AB3142" i="1"/>
  <c r="AB3158" i="1" s="1"/>
  <c r="AB3125" i="1"/>
  <c r="AB3141" i="1" s="1"/>
  <c r="AB3108" i="1"/>
  <c r="AB3124" i="1" s="1"/>
  <c r="AB3091" i="1"/>
  <c r="AB3107" i="1" s="1"/>
  <c r="AB3074" i="1"/>
  <c r="AB3090" i="1" s="1"/>
  <c r="AB3057" i="1"/>
  <c r="AB3073" i="1" s="1"/>
  <c r="AB3040" i="1"/>
  <c r="AB3056" i="1" s="1"/>
  <c r="AB3023" i="1"/>
  <c r="AB3039" i="1" s="1"/>
  <c r="AB3006" i="1"/>
  <c r="AB3022" i="1" s="1"/>
  <c r="AB2989" i="1"/>
  <c r="AB3005" i="1" s="1"/>
  <c r="AB2972" i="1"/>
  <c r="AB2988" i="1" s="1"/>
  <c r="AB2955" i="1"/>
  <c r="AB2971" i="1" s="1"/>
  <c r="AB2938" i="1"/>
  <c r="AB2954" i="1" s="1"/>
  <c r="AB2921" i="1"/>
  <c r="AB2937" i="1" s="1"/>
  <c r="AB2904" i="1"/>
  <c r="AB2920" i="1" s="1"/>
  <c r="AB2887" i="1"/>
  <c r="AB2903" i="1" s="1"/>
  <c r="AB2870" i="1"/>
  <c r="AB2886" i="1" s="1"/>
  <c r="AB2853" i="1"/>
  <c r="AB2869" i="1" s="1"/>
  <c r="AB2836" i="1"/>
  <c r="AB2852" i="1" s="1"/>
  <c r="AB2819" i="1"/>
  <c r="AB2835" i="1" s="1"/>
  <c r="AB2802" i="1"/>
  <c r="AB2818" i="1" s="1"/>
  <c r="AB2785" i="1"/>
  <c r="AB2801" i="1" s="1"/>
  <c r="AB2768" i="1"/>
  <c r="AB2784" i="1" s="1"/>
  <c r="AB2751" i="1"/>
  <c r="AB2767" i="1" s="1"/>
  <c r="AB2734" i="1"/>
  <c r="AB2750" i="1" s="1"/>
  <c r="AB2717" i="1"/>
  <c r="AB2733" i="1" s="1"/>
  <c r="AB2700" i="1"/>
  <c r="AB2716" i="1" s="1"/>
  <c r="AB2683" i="1"/>
  <c r="AB2699" i="1" s="1"/>
  <c r="AB2666" i="1"/>
  <c r="AB2682" i="1" s="1"/>
  <c r="AB2649" i="1"/>
  <c r="AB2665" i="1" s="1"/>
  <c r="AB2632" i="1"/>
  <c r="AB2648" i="1" s="1"/>
  <c r="AB2615" i="1"/>
  <c r="AB2631" i="1" s="1"/>
  <c r="AB2598" i="1"/>
  <c r="AB2614" i="1" s="1"/>
  <c r="AB2581" i="1"/>
  <c r="AB2597" i="1" s="1"/>
  <c r="AB2564" i="1"/>
  <c r="AB2580" i="1" s="1"/>
  <c r="AB2547" i="1"/>
  <c r="AB2563" i="1" s="1"/>
  <c r="AB2530" i="1"/>
  <c r="AB2546" i="1" s="1"/>
  <c r="AB2513" i="1"/>
  <c r="AB2529" i="1" s="1"/>
  <c r="AB2496" i="1"/>
  <c r="AB2512" i="1" s="1"/>
  <c r="AB2479" i="1"/>
  <c r="AB2495" i="1" s="1"/>
  <c r="AB2462" i="1"/>
  <c r="AB2478" i="1" s="1"/>
  <c r="AB2445" i="1"/>
  <c r="AB2461" i="1" s="1"/>
  <c r="AB2428" i="1"/>
  <c r="AB2444" i="1" s="1"/>
  <c r="AB2411" i="1"/>
  <c r="AB2427" i="1" s="1"/>
  <c r="AB2394" i="1"/>
  <c r="AB2410" i="1" s="1"/>
  <c r="AB2377" i="1"/>
  <c r="AB2393" i="1" s="1"/>
  <c r="AB2360" i="1"/>
  <c r="AB2376" i="1" s="1"/>
  <c r="AB2343" i="1"/>
  <c r="AB2359" i="1" s="1"/>
  <c r="AB2326" i="1"/>
  <c r="AB2342" i="1" s="1"/>
  <c r="AB2309" i="1"/>
  <c r="AB2325" i="1" s="1"/>
  <c r="AB2292" i="1"/>
  <c r="AB2308" i="1" s="1"/>
  <c r="AB2275" i="1"/>
  <c r="AB2291" i="1" s="1"/>
  <c r="AB2258" i="1"/>
  <c r="AB2274" i="1" s="1"/>
  <c r="AB2241" i="1"/>
  <c r="AB2257" i="1" s="1"/>
  <c r="AB2224" i="1"/>
  <c r="AB2240" i="1" s="1"/>
  <c r="AB2207" i="1"/>
  <c r="AB2223" i="1" s="1"/>
  <c r="AB2190" i="1"/>
  <c r="AB2206" i="1" s="1"/>
  <c r="AB2173" i="1"/>
  <c r="AB2189" i="1" s="1"/>
  <c r="AB2156" i="1"/>
  <c r="AB2172" i="1" s="1"/>
  <c r="AB2139" i="1"/>
  <c r="AB2155" i="1" s="1"/>
  <c r="AB2122" i="1"/>
  <c r="AB2138" i="1" s="1"/>
  <c r="AB2105" i="1"/>
  <c r="AB2121" i="1" s="1"/>
  <c r="AB2088" i="1"/>
  <c r="AB2104" i="1" s="1"/>
  <c r="AB2071" i="1"/>
  <c r="AB2087" i="1" s="1"/>
  <c r="AB2054" i="1"/>
  <c r="AB2070" i="1" s="1"/>
  <c r="AB2037" i="1"/>
  <c r="AB2053" i="1" s="1"/>
  <c r="AB2020" i="1"/>
  <c r="AB2036" i="1" s="1"/>
  <c r="AB2003" i="1"/>
  <c r="AB2019" i="1" s="1"/>
  <c r="AB1986" i="1"/>
  <c r="AB2002" i="1" s="1"/>
  <c r="AB1969" i="1"/>
  <c r="AB1985" i="1" s="1"/>
  <c r="AB1952" i="1"/>
  <c r="AB1968" i="1" s="1"/>
  <c r="AB1935" i="1"/>
  <c r="AB1951" i="1" s="1"/>
  <c r="AB1918" i="1"/>
  <c r="AB1934" i="1" s="1"/>
  <c r="AB1901" i="1"/>
  <c r="AB1917" i="1" s="1"/>
  <c r="AB1884" i="1"/>
  <c r="AB1900" i="1" s="1"/>
  <c r="AB1867" i="1"/>
  <c r="AB1883" i="1" s="1"/>
  <c r="AB1850" i="1"/>
  <c r="AB1866" i="1" s="1"/>
  <c r="AB1833" i="1"/>
  <c r="AB1849" i="1" s="1"/>
  <c r="AB1816" i="1"/>
  <c r="AB1832" i="1" s="1"/>
  <c r="AB1799" i="1"/>
  <c r="AB1815" i="1" s="1"/>
  <c r="AB1782" i="1"/>
  <c r="AB1798" i="1" s="1"/>
  <c r="AB1765" i="1"/>
  <c r="AB1781" i="1" s="1"/>
  <c r="AB1748" i="1"/>
  <c r="AB1764" i="1" s="1"/>
  <c r="AB1731" i="1"/>
  <c r="AB1747" i="1" s="1"/>
  <c r="AB1714" i="1"/>
  <c r="AB1730" i="1" s="1"/>
  <c r="AB1697" i="1"/>
  <c r="AB1713" i="1" s="1"/>
  <c r="AB1680" i="1"/>
  <c r="AB1696" i="1" s="1"/>
  <c r="AB1663" i="1"/>
  <c r="AB1679" i="1" s="1"/>
  <c r="AB1646" i="1"/>
  <c r="AB1662" i="1" s="1"/>
  <c r="AB1629" i="1"/>
  <c r="AB1645" i="1" s="1"/>
  <c r="AB1612" i="1"/>
  <c r="AB1628" i="1" s="1"/>
  <c r="AB1595" i="1"/>
  <c r="AB1611" i="1" s="1"/>
  <c r="AB1578" i="1"/>
  <c r="AB1594" i="1" s="1"/>
  <c r="AB1561" i="1"/>
  <c r="AB1577" i="1" s="1"/>
  <c r="AB1544" i="1"/>
  <c r="AB1560" i="1" s="1"/>
  <c r="AB1527" i="1"/>
  <c r="AB1543" i="1" s="1"/>
  <c r="AB1510" i="1"/>
  <c r="AB1526" i="1" s="1"/>
  <c r="AB1493" i="1"/>
  <c r="AB1509" i="1" s="1"/>
  <c r="AB1476" i="1"/>
  <c r="AB1492" i="1" s="1"/>
  <c r="AB1459" i="1"/>
  <c r="AB1475" i="1" s="1"/>
  <c r="AB1442" i="1"/>
  <c r="AB1458" i="1" s="1"/>
  <c r="AB1425" i="1"/>
  <c r="AB1441" i="1" s="1"/>
  <c r="AB1408" i="1"/>
  <c r="AB1424" i="1" s="1"/>
  <c r="AB1391" i="1"/>
  <c r="AB1407" i="1" s="1"/>
  <c r="AB1374" i="1"/>
  <c r="AB1390" i="1" s="1"/>
  <c r="AB1357" i="1"/>
  <c r="AB1373" i="1" s="1"/>
  <c r="AB1340" i="1"/>
  <c r="AB1356" i="1" s="1"/>
  <c r="AB1323" i="1"/>
  <c r="AB1339" i="1" s="1"/>
  <c r="AB1306" i="1"/>
  <c r="AB1322" i="1" s="1"/>
  <c r="AB1289" i="1"/>
  <c r="AB1305" i="1" s="1"/>
  <c r="AB1272" i="1"/>
  <c r="AB1288" i="1" s="1"/>
  <c r="AB1255" i="1"/>
  <c r="AB1271" i="1" s="1"/>
  <c r="AB1238" i="1"/>
  <c r="AB1254" i="1" s="1"/>
  <c r="AB1221" i="1"/>
  <c r="AB1237" i="1" s="1"/>
  <c r="AB1204" i="1"/>
  <c r="AB1220" i="1" s="1"/>
  <c r="AB1187" i="1"/>
  <c r="AB1203" i="1" s="1"/>
  <c r="AB1170" i="1"/>
  <c r="AB1186" i="1" s="1"/>
  <c r="AB1153" i="1"/>
  <c r="AB1169" i="1" s="1"/>
  <c r="AB1136" i="1"/>
  <c r="AB1152" i="1" s="1"/>
  <c r="AB1119" i="1"/>
  <c r="AB1135" i="1" s="1"/>
  <c r="AB1102" i="1"/>
  <c r="AB1118" i="1" s="1"/>
  <c r="AB1085" i="1"/>
  <c r="AB1101" i="1" s="1"/>
  <c r="AB1068" i="1"/>
  <c r="AB1084" i="1" s="1"/>
  <c r="AB1051" i="1"/>
  <c r="AB1067" i="1" s="1"/>
  <c r="AB1034" i="1"/>
  <c r="AB1050" i="1" s="1"/>
  <c r="AB1017" i="1"/>
  <c r="AB1033" i="1" s="1"/>
  <c r="AB1000" i="1"/>
  <c r="AB1016" i="1" s="1"/>
  <c r="AB983" i="1"/>
  <c r="AB999" i="1" s="1"/>
  <c r="AB966" i="1"/>
  <c r="AB982" i="1" s="1"/>
  <c r="AB949" i="1"/>
  <c r="AB965" i="1" s="1"/>
  <c r="AB932" i="1"/>
  <c r="AB948" i="1" s="1"/>
  <c r="AB915" i="1"/>
  <c r="AB931" i="1" s="1"/>
  <c r="AB898" i="1"/>
  <c r="AB914" i="1" s="1"/>
  <c r="AB881" i="1"/>
  <c r="AB897" i="1" s="1"/>
  <c r="AB864" i="1"/>
  <c r="AB880" i="1" s="1"/>
  <c r="AB847" i="1"/>
  <c r="AB863" i="1" s="1"/>
  <c r="AB830" i="1"/>
  <c r="AB846" i="1" s="1"/>
  <c r="AB813" i="1"/>
  <c r="AB829" i="1" s="1"/>
  <c r="AB796" i="1"/>
  <c r="AB812" i="1" s="1"/>
  <c r="AB779" i="1"/>
  <c r="AB795" i="1" s="1"/>
  <c r="AB762" i="1"/>
  <c r="AB778" i="1" s="1"/>
  <c r="AB745" i="1"/>
  <c r="AB761" i="1" s="1"/>
  <c r="AB728" i="1"/>
  <c r="AB744" i="1" s="1"/>
  <c r="AB711" i="1"/>
  <c r="AB727" i="1" s="1"/>
  <c r="AB694" i="1"/>
  <c r="AB710" i="1" s="1"/>
  <c r="AB677" i="1"/>
  <c r="AB693" i="1" s="1"/>
  <c r="AB660" i="1"/>
  <c r="AB676" i="1" s="1"/>
  <c r="AB643" i="1"/>
  <c r="AB659" i="1" s="1"/>
  <c r="AB626" i="1"/>
  <c r="AB642" i="1" s="1"/>
  <c r="AB609" i="1"/>
  <c r="AB625" i="1" s="1"/>
  <c r="AB592" i="1"/>
  <c r="AB608" i="1" s="1"/>
  <c r="AB575" i="1"/>
  <c r="AB591" i="1" s="1"/>
  <c r="AB558" i="1"/>
  <c r="AB574" i="1" s="1"/>
  <c r="AB541" i="1"/>
  <c r="AB557" i="1" s="1"/>
  <c r="AB524" i="1"/>
  <c r="AB540" i="1" s="1"/>
  <c r="AB507" i="1"/>
  <c r="AB523" i="1" s="1"/>
  <c r="AB490" i="1"/>
  <c r="AB506" i="1" s="1"/>
  <c r="AB473" i="1"/>
  <c r="AB489" i="1" s="1"/>
  <c r="AB456" i="1"/>
  <c r="AB472" i="1" s="1"/>
  <c r="AB439" i="1"/>
  <c r="AB455" i="1" s="1"/>
  <c r="AB422" i="1"/>
  <c r="AB438" i="1" s="1"/>
  <c r="AB405" i="1"/>
  <c r="AB421" i="1" s="1"/>
  <c r="AB388" i="1"/>
  <c r="AB404" i="1" s="1"/>
  <c r="AB371" i="1"/>
  <c r="AB387" i="1" s="1"/>
  <c r="AB354" i="1"/>
  <c r="AB370" i="1" s="1"/>
  <c r="AB337" i="1"/>
  <c r="AB353" i="1" s="1"/>
  <c r="AB320" i="1"/>
  <c r="AB336" i="1" s="1"/>
  <c r="AB303" i="1"/>
  <c r="AB319" i="1" s="1"/>
  <c r="AB286" i="1"/>
  <c r="AB302" i="1" s="1"/>
  <c r="AB269" i="1"/>
  <c r="AB285" i="1" s="1"/>
  <c r="AB252" i="1"/>
  <c r="AB268" i="1" s="1"/>
  <c r="AB235" i="1"/>
  <c r="AB251" i="1" s="1"/>
  <c r="AB218" i="1"/>
  <c r="AB234" i="1" s="1"/>
  <c r="AB201" i="1"/>
  <c r="AB217" i="1" s="1"/>
  <c r="AB184" i="1"/>
  <c r="AB200" i="1" s="1"/>
  <c r="AB167" i="1"/>
  <c r="AB183" i="1" s="1"/>
  <c r="AB164" i="1"/>
  <c r="AB166" i="1" s="1"/>
  <c r="AB160" i="1"/>
  <c r="AB163" i="1" s="1"/>
  <c r="AB154" i="1"/>
  <c r="AB159" i="1" s="1"/>
  <c r="AB148" i="1"/>
  <c r="AB153" i="1" s="1"/>
  <c r="AB141" i="1"/>
  <c r="AB147" i="1" s="1"/>
  <c r="AB135" i="1"/>
  <c r="AB140" i="1" s="1"/>
  <c r="AB131" i="1"/>
  <c r="AB134" i="1" s="1"/>
  <c r="AB120" i="1"/>
  <c r="AB130" i="1" s="1"/>
  <c r="AB114" i="1"/>
  <c r="AB119" i="1" s="1"/>
  <c r="AB110" i="1"/>
  <c r="AB113" i="1" s="1"/>
  <c r="AB107" i="1"/>
  <c r="AB109" i="1" s="1"/>
  <c r="AB99" i="1"/>
  <c r="AB106" i="1" s="1"/>
  <c r="AB93" i="1"/>
  <c r="AB98" i="1" s="1"/>
  <c r="AB86" i="1"/>
  <c r="AB92" i="1" s="1"/>
  <c r="AB85" i="1"/>
  <c r="AB76" i="1"/>
  <c r="AB80" i="1" s="1"/>
  <c r="AB69" i="1"/>
  <c r="AB75" i="1" s="1"/>
  <c r="AB60" i="1"/>
  <c r="AB68" i="1" s="1"/>
  <c r="AB54" i="1"/>
  <c r="AB59" i="1" s="1"/>
  <c r="AB47" i="1"/>
  <c r="AB53" i="1" s="1"/>
  <c r="AB42" i="1"/>
  <c r="AB46" i="1" s="1"/>
  <c r="AB38" i="1"/>
  <c r="AB41" i="1" s="1"/>
  <c r="AB34" i="1"/>
  <c r="AB37" i="1" s="1"/>
  <c r="AB30" i="1"/>
  <c r="AB33" i="1" s="1"/>
  <c r="AB21" i="1"/>
  <c r="AB29" i="1" s="1"/>
  <c r="AB16" i="1"/>
  <c r="AB20" i="1" s="1"/>
  <c r="AB11" i="1"/>
  <c r="AB15" i="1" s="1"/>
  <c r="AB8" i="1"/>
  <c r="AB10" i="1" s="1"/>
  <c r="E3986" i="4"/>
  <c r="E3987" i="4"/>
  <c r="E3988" i="4"/>
  <c r="E3989" i="4"/>
  <c r="E3990" i="4"/>
  <c r="E3991" i="4"/>
  <c r="E3992" i="4"/>
  <c r="E3993" i="4"/>
  <c r="E3994" i="4"/>
  <c r="E3995" i="4"/>
  <c r="E3996" i="4"/>
  <c r="E3997" i="4"/>
  <c r="E3998" i="4"/>
  <c r="E3999" i="4"/>
  <c r="E4000" i="4"/>
  <c r="E4001" i="4"/>
  <c r="E3970" i="4"/>
  <c r="E3971" i="4"/>
  <c r="E3972" i="4"/>
  <c r="E3973" i="4"/>
  <c r="E3974" i="4"/>
  <c r="E3975" i="4"/>
  <c r="E3976" i="4"/>
  <c r="E3977" i="4"/>
  <c r="E3978" i="4"/>
  <c r="E3979" i="4"/>
  <c r="E3980" i="4"/>
  <c r="E3981" i="4"/>
  <c r="E3982" i="4"/>
  <c r="E3983" i="4"/>
  <c r="E3984" i="4"/>
  <c r="E3985" i="4"/>
  <c r="E3954" i="4"/>
  <c r="E3955" i="4"/>
  <c r="E3956" i="4"/>
  <c r="E3957" i="4"/>
  <c r="E3958" i="4"/>
  <c r="E3959" i="4"/>
  <c r="E3960" i="4"/>
  <c r="E3961" i="4"/>
  <c r="E3962" i="4"/>
  <c r="E3963" i="4"/>
  <c r="E3964" i="4"/>
  <c r="E3965" i="4"/>
  <c r="E3966" i="4"/>
  <c r="E3967" i="4"/>
  <c r="E3968" i="4"/>
  <c r="E3969" i="4"/>
  <c r="E3938" i="4"/>
  <c r="E3939" i="4"/>
  <c r="E3940" i="4"/>
  <c r="E3941" i="4"/>
  <c r="E3942" i="4"/>
  <c r="E3943" i="4"/>
  <c r="E3944" i="4"/>
  <c r="E3945" i="4"/>
  <c r="E3946" i="4"/>
  <c r="E3947" i="4"/>
  <c r="E3948" i="4"/>
  <c r="E3949" i="4"/>
  <c r="E3950" i="4"/>
  <c r="E3951" i="4"/>
  <c r="E3952" i="4"/>
  <c r="E3953" i="4"/>
  <c r="E3922" i="4"/>
  <c r="E3923" i="4"/>
  <c r="E3924" i="4"/>
  <c r="E3925" i="4"/>
  <c r="E3926" i="4"/>
  <c r="E3927" i="4"/>
  <c r="E3928" i="4"/>
  <c r="E3929" i="4"/>
  <c r="E3930" i="4"/>
  <c r="E3931" i="4"/>
  <c r="E3932" i="4"/>
  <c r="E3933" i="4"/>
  <c r="E3934" i="4"/>
  <c r="E3935" i="4"/>
  <c r="E3936" i="4"/>
  <c r="E3937" i="4"/>
  <c r="E3906" i="4"/>
  <c r="E3907" i="4"/>
  <c r="E3908" i="4"/>
  <c r="E3909" i="4"/>
  <c r="E3910" i="4"/>
  <c r="E3911" i="4"/>
  <c r="E3912" i="4"/>
  <c r="E3913" i="4"/>
  <c r="E3914" i="4"/>
  <c r="E3915" i="4"/>
  <c r="E3916" i="4"/>
  <c r="E3917" i="4"/>
  <c r="E3918" i="4"/>
  <c r="E3919" i="4"/>
  <c r="E3920" i="4"/>
  <c r="E3921" i="4"/>
  <c r="E3890" i="4"/>
  <c r="E3891" i="4"/>
  <c r="E3892" i="4"/>
  <c r="E3893" i="4"/>
  <c r="E3894" i="4"/>
  <c r="E3895" i="4"/>
  <c r="E3896" i="4"/>
  <c r="E3897" i="4"/>
  <c r="E3898" i="4"/>
  <c r="E3899" i="4"/>
  <c r="E3900" i="4"/>
  <c r="E3901" i="4"/>
  <c r="E3902" i="4"/>
  <c r="E3903" i="4"/>
  <c r="E3904" i="4"/>
  <c r="E3905" i="4"/>
  <c r="E3874" i="4"/>
  <c r="E3875" i="4"/>
  <c r="E3876" i="4"/>
  <c r="E3877" i="4"/>
  <c r="E3878" i="4"/>
  <c r="E3879" i="4"/>
  <c r="E3880" i="4"/>
  <c r="E3881" i="4"/>
  <c r="E3882" i="4"/>
  <c r="E3883" i="4"/>
  <c r="E3884" i="4"/>
  <c r="E3885" i="4"/>
  <c r="E3886" i="4"/>
  <c r="E3887" i="4"/>
  <c r="E3888" i="4"/>
  <c r="E3889" i="4"/>
  <c r="E3858" i="4"/>
  <c r="E3859" i="4"/>
  <c r="E3860" i="4"/>
  <c r="E3861" i="4"/>
  <c r="E3862" i="4"/>
  <c r="E3863" i="4"/>
  <c r="E3864" i="4"/>
  <c r="E3865" i="4"/>
  <c r="E3866" i="4"/>
  <c r="E3867" i="4"/>
  <c r="E3868" i="4"/>
  <c r="E3869" i="4"/>
  <c r="E3870" i="4"/>
  <c r="E3871" i="4"/>
  <c r="E3872" i="4"/>
  <c r="E3873" i="4"/>
  <c r="E3842" i="4"/>
  <c r="E3843" i="4"/>
  <c r="E3844" i="4"/>
  <c r="E3845" i="4"/>
  <c r="E3846" i="4"/>
  <c r="E3847" i="4"/>
  <c r="E3848" i="4"/>
  <c r="E3849" i="4"/>
  <c r="E3850" i="4"/>
  <c r="E3851" i="4"/>
  <c r="E3852" i="4"/>
  <c r="E3853" i="4"/>
  <c r="E3854" i="4"/>
  <c r="E3855" i="4"/>
  <c r="E3856" i="4"/>
  <c r="E3857" i="4"/>
  <c r="E3826" i="4"/>
  <c r="E3827" i="4"/>
  <c r="E3828" i="4"/>
  <c r="E3829" i="4"/>
  <c r="E3830" i="4"/>
  <c r="E3831" i="4"/>
  <c r="E3832" i="4"/>
  <c r="E3833" i="4"/>
  <c r="E3834" i="4"/>
  <c r="E3835" i="4"/>
  <c r="E3836" i="4"/>
  <c r="E3837" i="4"/>
  <c r="E3838" i="4"/>
  <c r="E3839" i="4"/>
  <c r="E3840" i="4"/>
  <c r="E3841" i="4"/>
  <c r="E3810" i="4"/>
  <c r="E3811" i="4"/>
  <c r="E3812" i="4"/>
  <c r="E3813" i="4"/>
  <c r="E3814" i="4"/>
  <c r="E3815" i="4"/>
  <c r="E3816" i="4"/>
  <c r="E3817" i="4"/>
  <c r="E3818" i="4"/>
  <c r="E3819" i="4"/>
  <c r="E3820" i="4"/>
  <c r="E3821" i="4"/>
  <c r="E3822" i="4"/>
  <c r="E3823" i="4"/>
  <c r="E3824" i="4"/>
  <c r="E3825" i="4"/>
  <c r="E3794" i="4"/>
  <c r="E3795" i="4"/>
  <c r="E3796" i="4"/>
  <c r="E3797" i="4"/>
  <c r="E3798" i="4"/>
  <c r="E3799" i="4"/>
  <c r="E3800" i="4"/>
  <c r="E3801" i="4"/>
  <c r="E3802" i="4"/>
  <c r="E3803" i="4"/>
  <c r="E3804" i="4"/>
  <c r="E3805" i="4"/>
  <c r="E3806" i="4"/>
  <c r="E3807" i="4"/>
  <c r="E3808" i="4"/>
  <c r="E3809" i="4"/>
  <c r="E3778" i="4"/>
  <c r="E3779" i="4"/>
  <c r="E3780" i="4"/>
  <c r="E3781" i="4"/>
  <c r="E3782" i="4"/>
  <c r="E3783" i="4"/>
  <c r="E3784" i="4"/>
  <c r="E3785" i="4"/>
  <c r="E3786" i="4"/>
  <c r="E3787" i="4"/>
  <c r="E3788" i="4"/>
  <c r="E3789" i="4"/>
  <c r="E3790" i="4"/>
  <c r="E3791" i="4"/>
  <c r="E3792" i="4"/>
  <c r="E3793" i="4"/>
  <c r="E3762" i="4"/>
  <c r="E3763" i="4"/>
  <c r="E3764" i="4"/>
  <c r="E3765" i="4"/>
  <c r="E3766" i="4"/>
  <c r="E3767" i="4"/>
  <c r="E3768" i="4"/>
  <c r="E3769" i="4"/>
  <c r="E3770" i="4"/>
  <c r="E3771" i="4"/>
  <c r="E3772" i="4"/>
  <c r="E3773" i="4"/>
  <c r="E3774" i="4"/>
  <c r="E3775" i="4"/>
  <c r="E3776" i="4"/>
  <c r="E3777" i="4"/>
  <c r="E3746" i="4"/>
  <c r="E3747" i="4"/>
  <c r="E3748" i="4"/>
  <c r="E3749" i="4"/>
  <c r="E3750" i="4"/>
  <c r="E3751" i="4"/>
  <c r="E3752" i="4"/>
  <c r="E3753" i="4"/>
  <c r="E3754" i="4"/>
  <c r="E3755" i="4"/>
  <c r="E3756" i="4"/>
  <c r="E3757" i="4"/>
  <c r="E3758" i="4"/>
  <c r="E3759" i="4"/>
  <c r="E3760" i="4"/>
  <c r="E3761" i="4"/>
  <c r="E3730" i="4"/>
  <c r="E3731" i="4"/>
  <c r="E3732" i="4"/>
  <c r="E3733" i="4"/>
  <c r="E3734" i="4"/>
  <c r="E3735" i="4"/>
  <c r="E3736" i="4"/>
  <c r="E3737" i="4"/>
  <c r="E3738" i="4"/>
  <c r="E3739" i="4"/>
  <c r="E3740" i="4"/>
  <c r="E3741" i="4"/>
  <c r="E3742" i="4"/>
  <c r="E3743" i="4"/>
  <c r="E3744" i="4"/>
  <c r="E3745" i="4"/>
  <c r="E3714" i="4"/>
  <c r="E3715" i="4"/>
  <c r="E3716" i="4"/>
  <c r="E3717" i="4"/>
  <c r="E3718" i="4"/>
  <c r="E3719" i="4"/>
  <c r="E3720" i="4"/>
  <c r="E3721" i="4"/>
  <c r="E3722" i="4"/>
  <c r="E3723" i="4"/>
  <c r="E3724" i="4"/>
  <c r="E3725" i="4"/>
  <c r="E3726" i="4"/>
  <c r="E3727" i="4"/>
  <c r="E3728" i="4"/>
  <c r="E3729" i="4"/>
  <c r="E3698" i="4"/>
  <c r="E3699" i="4"/>
  <c r="E3700" i="4"/>
  <c r="E3701" i="4"/>
  <c r="E3702" i="4"/>
  <c r="E3703" i="4"/>
  <c r="E3704" i="4"/>
  <c r="E3705" i="4"/>
  <c r="E3706" i="4"/>
  <c r="E3707" i="4"/>
  <c r="E3708" i="4"/>
  <c r="E3709" i="4"/>
  <c r="E3710" i="4"/>
  <c r="E3711" i="4"/>
  <c r="E3712" i="4"/>
  <c r="E3713" i="4"/>
  <c r="E3682" i="4"/>
  <c r="E3683" i="4"/>
  <c r="E3684" i="4"/>
  <c r="E3685" i="4"/>
  <c r="E3686" i="4"/>
  <c r="E3687" i="4"/>
  <c r="E3688" i="4"/>
  <c r="E3689" i="4"/>
  <c r="E3690" i="4"/>
  <c r="E3691" i="4"/>
  <c r="E3692" i="4"/>
  <c r="E3693" i="4"/>
  <c r="E3694" i="4"/>
  <c r="E3695" i="4"/>
  <c r="E3696" i="4"/>
  <c r="E3697" i="4"/>
  <c r="E3666" i="4"/>
  <c r="E3667" i="4"/>
  <c r="E3668" i="4"/>
  <c r="E3669" i="4"/>
  <c r="E3670" i="4"/>
  <c r="E3671" i="4"/>
  <c r="E3672" i="4"/>
  <c r="E3673" i="4"/>
  <c r="E3674" i="4"/>
  <c r="E3675" i="4"/>
  <c r="E3676" i="4"/>
  <c r="E3677" i="4"/>
  <c r="E3678" i="4"/>
  <c r="E3679" i="4"/>
  <c r="E3680" i="4"/>
  <c r="E3681" i="4"/>
  <c r="E3650" i="4"/>
  <c r="E3651" i="4"/>
  <c r="E3652" i="4"/>
  <c r="E3653" i="4"/>
  <c r="E3654" i="4"/>
  <c r="E3655" i="4"/>
  <c r="E3656" i="4"/>
  <c r="E3657" i="4"/>
  <c r="E3658" i="4"/>
  <c r="E3659" i="4"/>
  <c r="E3660" i="4"/>
  <c r="E3661" i="4"/>
  <c r="E3662" i="4"/>
  <c r="E3663" i="4"/>
  <c r="E3664" i="4"/>
  <c r="E3665" i="4"/>
  <c r="E3634" i="4"/>
  <c r="E3635" i="4"/>
  <c r="E3636" i="4"/>
  <c r="E3637" i="4"/>
  <c r="E3638" i="4"/>
  <c r="E3639" i="4"/>
  <c r="E3640" i="4"/>
  <c r="E3641" i="4"/>
  <c r="E3642" i="4"/>
  <c r="E3643" i="4"/>
  <c r="E3644" i="4"/>
  <c r="E3645" i="4"/>
  <c r="E3646" i="4"/>
  <c r="E3647" i="4"/>
  <c r="E3648" i="4"/>
  <c r="E3649" i="4"/>
  <c r="E3618" i="4"/>
  <c r="E3619" i="4"/>
  <c r="E3620" i="4"/>
  <c r="E3621" i="4"/>
  <c r="E3622" i="4"/>
  <c r="E3623" i="4"/>
  <c r="E3624" i="4"/>
  <c r="E3625" i="4"/>
  <c r="E3626" i="4"/>
  <c r="E3627" i="4"/>
  <c r="E3628" i="4"/>
  <c r="E3629" i="4"/>
  <c r="E3630" i="4"/>
  <c r="E3631" i="4"/>
  <c r="E3632" i="4"/>
  <c r="E3633" i="4"/>
  <c r="E3602" i="4"/>
  <c r="E3603" i="4"/>
  <c r="E3604" i="4"/>
  <c r="E3605" i="4"/>
  <c r="E3606" i="4"/>
  <c r="E3607" i="4"/>
  <c r="E3608" i="4"/>
  <c r="E3609" i="4"/>
  <c r="E3610" i="4"/>
  <c r="E3611" i="4"/>
  <c r="E3612" i="4"/>
  <c r="E3613" i="4"/>
  <c r="E3614" i="4"/>
  <c r="E3615" i="4"/>
  <c r="E3616" i="4"/>
  <c r="E3617" i="4"/>
  <c r="E3586" i="4"/>
  <c r="E3587" i="4"/>
  <c r="E3588" i="4"/>
  <c r="E3589" i="4"/>
  <c r="E3590" i="4"/>
  <c r="E3591" i="4"/>
  <c r="E3592" i="4"/>
  <c r="E3593" i="4"/>
  <c r="E3594" i="4"/>
  <c r="E3595" i="4"/>
  <c r="E3596" i="4"/>
  <c r="E3597" i="4"/>
  <c r="E3598" i="4"/>
  <c r="E3599" i="4"/>
  <c r="E3600" i="4"/>
  <c r="E3601" i="4"/>
  <c r="E3570" i="4"/>
  <c r="E3571" i="4"/>
  <c r="E3572" i="4"/>
  <c r="E3573" i="4"/>
  <c r="E3574" i="4"/>
  <c r="E3575" i="4"/>
  <c r="E3576" i="4"/>
  <c r="E3577" i="4"/>
  <c r="E3578" i="4"/>
  <c r="E3579" i="4"/>
  <c r="E3580" i="4"/>
  <c r="E3581" i="4"/>
  <c r="E3582" i="4"/>
  <c r="E3583" i="4"/>
  <c r="E3584" i="4"/>
  <c r="E3585" i="4"/>
  <c r="E3554" i="4"/>
  <c r="E3555" i="4"/>
  <c r="E3556" i="4"/>
  <c r="E3557" i="4"/>
  <c r="E3558" i="4"/>
  <c r="E3559" i="4"/>
  <c r="E3560" i="4"/>
  <c r="E3561" i="4"/>
  <c r="E3562" i="4"/>
  <c r="E3563" i="4"/>
  <c r="E3564" i="4"/>
  <c r="E3565" i="4"/>
  <c r="E3566" i="4"/>
  <c r="E3567" i="4"/>
  <c r="E3568" i="4"/>
  <c r="E3569" i="4"/>
  <c r="E3538" i="4"/>
  <c r="E3539" i="4"/>
  <c r="E3540" i="4"/>
  <c r="E3541" i="4"/>
  <c r="E3542" i="4"/>
  <c r="E3543" i="4"/>
  <c r="E3544" i="4"/>
  <c r="E3545" i="4"/>
  <c r="E3546" i="4"/>
  <c r="E3547" i="4"/>
  <c r="E3548" i="4"/>
  <c r="E3549" i="4"/>
  <c r="E3550" i="4"/>
  <c r="E3551" i="4"/>
  <c r="E3552" i="4"/>
  <c r="E3553" i="4"/>
  <c r="E3522" i="4"/>
  <c r="E3523" i="4"/>
  <c r="E3524" i="4"/>
  <c r="E3525" i="4"/>
  <c r="E3526" i="4"/>
  <c r="E3527" i="4"/>
  <c r="E3528" i="4"/>
  <c r="E3529" i="4"/>
  <c r="E3530" i="4"/>
  <c r="E3531" i="4"/>
  <c r="E3532" i="4"/>
  <c r="E3533" i="4"/>
  <c r="E3534" i="4"/>
  <c r="E3535" i="4"/>
  <c r="E3536" i="4"/>
  <c r="E3537" i="4"/>
  <c r="E3506" i="4"/>
  <c r="E3507" i="4"/>
  <c r="E3508" i="4"/>
  <c r="E3509" i="4"/>
  <c r="E3510" i="4"/>
  <c r="E3511" i="4"/>
  <c r="E3512" i="4"/>
  <c r="E3513" i="4"/>
  <c r="E3514" i="4"/>
  <c r="E3515" i="4"/>
  <c r="E3516" i="4"/>
  <c r="E3517" i="4"/>
  <c r="E3518" i="4"/>
  <c r="E3519" i="4"/>
  <c r="E3520" i="4"/>
  <c r="E3521" i="4"/>
  <c r="E3490" i="4"/>
  <c r="E3491" i="4"/>
  <c r="E3492" i="4"/>
  <c r="E3493" i="4"/>
  <c r="E3494" i="4"/>
  <c r="E3495" i="4"/>
  <c r="E3496" i="4"/>
  <c r="E3497" i="4"/>
  <c r="E3498" i="4"/>
  <c r="E3499" i="4"/>
  <c r="E3500" i="4"/>
  <c r="E3501" i="4"/>
  <c r="E3502" i="4"/>
  <c r="E3503" i="4"/>
  <c r="E3504" i="4"/>
  <c r="E3505" i="4"/>
  <c r="E3474" i="4"/>
  <c r="E3475" i="4"/>
  <c r="E3476" i="4"/>
  <c r="E3477" i="4"/>
  <c r="E3478" i="4"/>
  <c r="E3479" i="4"/>
  <c r="E3480" i="4"/>
  <c r="E3481" i="4"/>
  <c r="E3482" i="4"/>
  <c r="E3483" i="4"/>
  <c r="E3484" i="4"/>
  <c r="E3485" i="4"/>
  <c r="E3486" i="4"/>
  <c r="E3487" i="4"/>
  <c r="E3488" i="4"/>
  <c r="E3489" i="4"/>
  <c r="E3458" i="4"/>
  <c r="E3459" i="4"/>
  <c r="E3460" i="4"/>
  <c r="E3461" i="4"/>
  <c r="E3462" i="4"/>
  <c r="E3463" i="4"/>
  <c r="E3464" i="4"/>
  <c r="E3465" i="4"/>
  <c r="E3466" i="4"/>
  <c r="E3467" i="4"/>
  <c r="E3468" i="4"/>
  <c r="E3469" i="4"/>
  <c r="E3470" i="4"/>
  <c r="E3471" i="4"/>
  <c r="E3472" i="4"/>
  <c r="E3473" i="4"/>
  <c r="E3442" i="4"/>
  <c r="E3443" i="4"/>
  <c r="E3444" i="4"/>
  <c r="E3445" i="4"/>
  <c r="E3446" i="4"/>
  <c r="E3447" i="4"/>
  <c r="E3448" i="4"/>
  <c r="E3449" i="4"/>
  <c r="E3450" i="4"/>
  <c r="E3451" i="4"/>
  <c r="E3452" i="4"/>
  <c r="E3453" i="4"/>
  <c r="E3454" i="4"/>
  <c r="E3455" i="4"/>
  <c r="E3456" i="4"/>
  <c r="E3457" i="4"/>
  <c r="E3426" i="4"/>
  <c r="E3427" i="4"/>
  <c r="E3428" i="4"/>
  <c r="E3429" i="4"/>
  <c r="E3430" i="4"/>
  <c r="E3431" i="4"/>
  <c r="E3432" i="4"/>
  <c r="E3433" i="4"/>
  <c r="E3434" i="4"/>
  <c r="E3435" i="4"/>
  <c r="E3436" i="4"/>
  <c r="E3437" i="4"/>
  <c r="E3438" i="4"/>
  <c r="E3439" i="4"/>
  <c r="E3440" i="4"/>
  <c r="E3441" i="4"/>
  <c r="E3410" i="4"/>
  <c r="E3411" i="4"/>
  <c r="E3412" i="4"/>
  <c r="E3413" i="4"/>
  <c r="E3414" i="4"/>
  <c r="E3415" i="4"/>
  <c r="E3416" i="4"/>
  <c r="E3417" i="4"/>
  <c r="E3418" i="4"/>
  <c r="E3419" i="4"/>
  <c r="E3420" i="4"/>
  <c r="E3421" i="4"/>
  <c r="E3422" i="4"/>
  <c r="E3423" i="4"/>
  <c r="E3424" i="4"/>
  <c r="E3425" i="4"/>
  <c r="E3394" i="4"/>
  <c r="E3395" i="4"/>
  <c r="E3396" i="4"/>
  <c r="E3397" i="4"/>
  <c r="E3398" i="4"/>
  <c r="E3399" i="4"/>
  <c r="E3400" i="4"/>
  <c r="E3401" i="4"/>
  <c r="E3402" i="4"/>
  <c r="E3403" i="4"/>
  <c r="E3404" i="4"/>
  <c r="E3405" i="4"/>
  <c r="E3406" i="4"/>
  <c r="E3407" i="4"/>
  <c r="E3408" i="4"/>
  <c r="E3409" i="4"/>
  <c r="E3378" i="4"/>
  <c r="E3379" i="4"/>
  <c r="E3380" i="4"/>
  <c r="E3381" i="4"/>
  <c r="E3382" i="4"/>
  <c r="E3383" i="4"/>
  <c r="E3384" i="4"/>
  <c r="E3385" i="4"/>
  <c r="E3386" i="4"/>
  <c r="E3387" i="4"/>
  <c r="E3388" i="4"/>
  <c r="E3389" i="4"/>
  <c r="E3390" i="4"/>
  <c r="E3391" i="4"/>
  <c r="E3392" i="4"/>
  <c r="E3393" i="4"/>
  <c r="E3362" i="4"/>
  <c r="E3363" i="4"/>
  <c r="E3364" i="4"/>
  <c r="E3365" i="4"/>
  <c r="E3366" i="4"/>
  <c r="E3367" i="4"/>
  <c r="E3368" i="4"/>
  <c r="E3369" i="4"/>
  <c r="E3370" i="4"/>
  <c r="E3371" i="4"/>
  <c r="E3372" i="4"/>
  <c r="E3373" i="4"/>
  <c r="E3374" i="4"/>
  <c r="E3375" i="4"/>
  <c r="E3376" i="4"/>
  <c r="E3377" i="4"/>
  <c r="E3346" i="4"/>
  <c r="E3347" i="4"/>
  <c r="E3348" i="4"/>
  <c r="E3349" i="4"/>
  <c r="E3350" i="4"/>
  <c r="E3351" i="4"/>
  <c r="E3352" i="4"/>
  <c r="E3353" i="4"/>
  <c r="E3354" i="4"/>
  <c r="E3355" i="4"/>
  <c r="E3356" i="4"/>
  <c r="E3357" i="4"/>
  <c r="E3358" i="4"/>
  <c r="E3359" i="4"/>
  <c r="E3360" i="4"/>
  <c r="E3361" i="4"/>
  <c r="E3330" i="4"/>
  <c r="E3331" i="4"/>
  <c r="E3332" i="4"/>
  <c r="E3333" i="4"/>
  <c r="E3334" i="4"/>
  <c r="E3335" i="4"/>
  <c r="E3336" i="4"/>
  <c r="E3337" i="4"/>
  <c r="E3338" i="4"/>
  <c r="E3339" i="4"/>
  <c r="E3340" i="4"/>
  <c r="E3341" i="4"/>
  <c r="E3342" i="4"/>
  <c r="E3343" i="4"/>
  <c r="E3344" i="4"/>
  <c r="E3345" i="4"/>
  <c r="E3314" i="4"/>
  <c r="E3315" i="4"/>
  <c r="E3316" i="4"/>
  <c r="E3317" i="4"/>
  <c r="E3318" i="4"/>
  <c r="E3319" i="4"/>
  <c r="E3320" i="4"/>
  <c r="E3321" i="4"/>
  <c r="E3322" i="4"/>
  <c r="E3323" i="4"/>
  <c r="E3324" i="4"/>
  <c r="E3325" i="4"/>
  <c r="E3326" i="4"/>
  <c r="E3327" i="4"/>
  <c r="E3328" i="4"/>
  <c r="E3329" i="4"/>
  <c r="E3298" i="4"/>
  <c r="E3299" i="4"/>
  <c r="E3300" i="4"/>
  <c r="E3301" i="4"/>
  <c r="E3302" i="4"/>
  <c r="E3303" i="4"/>
  <c r="E3304" i="4"/>
  <c r="E3305" i="4"/>
  <c r="E3306" i="4"/>
  <c r="E3307" i="4"/>
  <c r="E3308" i="4"/>
  <c r="E3309" i="4"/>
  <c r="E3310" i="4"/>
  <c r="E3311" i="4"/>
  <c r="E3312" i="4"/>
  <c r="E3313" i="4"/>
  <c r="E3282" i="4"/>
  <c r="E3283" i="4"/>
  <c r="E3284" i="4"/>
  <c r="E3285" i="4"/>
  <c r="E3286" i="4"/>
  <c r="E3287" i="4"/>
  <c r="E3288" i="4"/>
  <c r="E3289" i="4"/>
  <c r="E3290" i="4"/>
  <c r="E3291" i="4"/>
  <c r="E3292" i="4"/>
  <c r="E3293" i="4"/>
  <c r="E3294" i="4"/>
  <c r="E3295" i="4"/>
  <c r="E3296" i="4"/>
  <c r="E3297" i="4"/>
  <c r="E3266" i="4"/>
  <c r="E3267" i="4"/>
  <c r="E3268" i="4"/>
  <c r="E3269" i="4"/>
  <c r="E3270" i="4"/>
  <c r="E3271" i="4"/>
  <c r="E3272" i="4"/>
  <c r="E3273" i="4"/>
  <c r="E3274" i="4"/>
  <c r="E3275" i="4"/>
  <c r="E3276" i="4"/>
  <c r="E3277" i="4"/>
  <c r="E3278" i="4"/>
  <c r="E3279" i="4"/>
  <c r="E3280" i="4"/>
  <c r="E3281" i="4"/>
  <c r="E3250" i="4"/>
  <c r="E3251" i="4"/>
  <c r="E3252" i="4"/>
  <c r="E3253" i="4"/>
  <c r="E3254" i="4"/>
  <c r="E3255" i="4"/>
  <c r="E3256" i="4"/>
  <c r="E3257" i="4"/>
  <c r="E3258" i="4"/>
  <c r="E3259" i="4"/>
  <c r="E3260" i="4"/>
  <c r="E3261" i="4"/>
  <c r="E3262" i="4"/>
  <c r="E3263" i="4"/>
  <c r="E3264" i="4"/>
  <c r="E3265" i="4"/>
  <c r="E3234" i="4"/>
  <c r="E3235" i="4"/>
  <c r="E3236" i="4"/>
  <c r="E3237" i="4"/>
  <c r="E3238" i="4"/>
  <c r="E3239" i="4"/>
  <c r="E3240" i="4"/>
  <c r="E3241" i="4"/>
  <c r="E3242" i="4"/>
  <c r="E3243" i="4"/>
  <c r="E3244" i="4"/>
  <c r="E3245" i="4"/>
  <c r="E3246" i="4"/>
  <c r="E3247" i="4"/>
  <c r="E3248" i="4"/>
  <c r="E3249" i="4"/>
  <c r="E3218" i="4"/>
  <c r="E3219" i="4"/>
  <c r="E3220" i="4"/>
  <c r="E3221" i="4"/>
  <c r="E3222" i="4"/>
  <c r="E3223" i="4"/>
  <c r="E3224" i="4"/>
  <c r="E3225" i="4"/>
  <c r="E3226" i="4"/>
  <c r="E3227" i="4"/>
  <c r="E3228" i="4"/>
  <c r="E3229" i="4"/>
  <c r="E3230" i="4"/>
  <c r="E3231" i="4"/>
  <c r="E3232" i="4"/>
  <c r="E3233" i="4"/>
  <c r="E3202" i="4"/>
  <c r="E3203" i="4"/>
  <c r="E3204" i="4"/>
  <c r="E3205" i="4"/>
  <c r="E3206" i="4"/>
  <c r="E3207" i="4"/>
  <c r="E3208" i="4"/>
  <c r="E3209" i="4"/>
  <c r="E3210" i="4"/>
  <c r="E3211" i="4"/>
  <c r="E3212" i="4"/>
  <c r="E3213" i="4"/>
  <c r="E3214" i="4"/>
  <c r="E3215" i="4"/>
  <c r="E3216" i="4"/>
  <c r="E3217" i="4"/>
  <c r="E3186" i="4"/>
  <c r="E3187" i="4"/>
  <c r="E3188" i="4"/>
  <c r="E3189" i="4"/>
  <c r="E3190" i="4"/>
  <c r="E3191" i="4"/>
  <c r="E3192" i="4"/>
  <c r="E3193" i="4"/>
  <c r="E3194" i="4"/>
  <c r="E3195" i="4"/>
  <c r="E3196" i="4"/>
  <c r="E3197" i="4"/>
  <c r="E3198" i="4"/>
  <c r="E3199" i="4"/>
  <c r="E3200" i="4"/>
  <c r="E3201" i="4"/>
  <c r="E3170" i="4"/>
  <c r="E3171" i="4"/>
  <c r="E3172" i="4"/>
  <c r="E3173" i="4"/>
  <c r="E3174" i="4"/>
  <c r="E3175" i="4"/>
  <c r="E3176" i="4"/>
  <c r="E3177" i="4"/>
  <c r="E3178" i="4"/>
  <c r="E3179" i="4"/>
  <c r="E3180" i="4"/>
  <c r="E3181" i="4"/>
  <c r="E3182" i="4"/>
  <c r="E3183" i="4"/>
  <c r="E3184" i="4"/>
  <c r="E3185" i="4"/>
  <c r="E3154" i="4"/>
  <c r="E3155" i="4"/>
  <c r="E3156" i="4"/>
  <c r="E3157" i="4"/>
  <c r="E3158" i="4"/>
  <c r="E3159" i="4"/>
  <c r="E3160" i="4"/>
  <c r="E3161" i="4"/>
  <c r="E3162" i="4"/>
  <c r="E3163" i="4"/>
  <c r="E3164" i="4"/>
  <c r="E3165" i="4"/>
  <c r="E3166" i="4"/>
  <c r="E3167" i="4"/>
  <c r="E3168" i="4"/>
  <c r="E3169" i="4"/>
  <c r="E3138" i="4"/>
  <c r="E3139" i="4"/>
  <c r="E3140" i="4"/>
  <c r="E3141" i="4"/>
  <c r="E3142" i="4"/>
  <c r="E3143" i="4"/>
  <c r="E3144" i="4"/>
  <c r="E3145" i="4"/>
  <c r="E3146" i="4"/>
  <c r="E3147" i="4"/>
  <c r="E3148" i="4"/>
  <c r="E3149" i="4"/>
  <c r="E3150" i="4"/>
  <c r="E3151" i="4"/>
  <c r="E3152" i="4"/>
  <c r="E3153" i="4"/>
  <c r="E3122" i="4"/>
  <c r="E3123" i="4"/>
  <c r="E3124" i="4"/>
  <c r="E3125" i="4"/>
  <c r="E3126" i="4"/>
  <c r="E3127" i="4"/>
  <c r="E3128" i="4"/>
  <c r="E3129" i="4"/>
  <c r="E3130" i="4"/>
  <c r="E3131" i="4"/>
  <c r="E3132" i="4"/>
  <c r="E3133" i="4"/>
  <c r="E3134" i="4"/>
  <c r="E3135" i="4"/>
  <c r="E3136" i="4"/>
  <c r="E3137" i="4"/>
  <c r="E3106" i="4"/>
  <c r="E3107" i="4"/>
  <c r="E3108" i="4"/>
  <c r="E3109" i="4"/>
  <c r="E3110" i="4"/>
  <c r="E3111" i="4"/>
  <c r="E3112" i="4"/>
  <c r="E3113" i="4"/>
  <c r="E3114" i="4"/>
  <c r="E3115" i="4"/>
  <c r="E3116" i="4"/>
  <c r="E3117" i="4"/>
  <c r="E3118" i="4"/>
  <c r="E3119" i="4"/>
  <c r="E3120" i="4"/>
  <c r="E3121" i="4"/>
  <c r="E3090" i="4"/>
  <c r="E3091" i="4"/>
  <c r="E3092" i="4"/>
  <c r="E3093" i="4"/>
  <c r="E3094" i="4"/>
  <c r="E3095" i="4"/>
  <c r="E3096" i="4"/>
  <c r="E3097" i="4"/>
  <c r="E3098" i="4"/>
  <c r="E3099" i="4"/>
  <c r="E3100" i="4"/>
  <c r="E3101" i="4"/>
  <c r="E3102" i="4"/>
  <c r="E3103" i="4"/>
  <c r="E3104" i="4"/>
  <c r="E3105" i="4"/>
  <c r="E3074" i="4"/>
  <c r="E3075" i="4"/>
  <c r="E3076" i="4"/>
  <c r="E3077" i="4"/>
  <c r="E3078" i="4"/>
  <c r="E3079" i="4"/>
  <c r="E3080" i="4"/>
  <c r="E3081" i="4"/>
  <c r="E3082" i="4"/>
  <c r="E3083" i="4"/>
  <c r="E3084" i="4"/>
  <c r="E3085" i="4"/>
  <c r="E3086" i="4"/>
  <c r="E3087" i="4"/>
  <c r="E3088" i="4"/>
  <c r="E3089" i="4"/>
  <c r="E3058" i="4"/>
  <c r="E3059" i="4"/>
  <c r="E3060" i="4"/>
  <c r="E3061" i="4"/>
  <c r="E3062" i="4"/>
  <c r="E3063" i="4"/>
  <c r="E3064" i="4"/>
  <c r="E3065" i="4"/>
  <c r="E3066" i="4"/>
  <c r="E3067" i="4"/>
  <c r="E3068" i="4"/>
  <c r="E3069" i="4"/>
  <c r="E3070" i="4"/>
  <c r="E3071" i="4"/>
  <c r="E3072" i="4"/>
  <c r="E3073" i="4"/>
  <c r="E3042" i="4"/>
  <c r="E3043" i="4"/>
  <c r="E3044" i="4"/>
  <c r="E3045" i="4"/>
  <c r="E3046" i="4"/>
  <c r="E3047" i="4"/>
  <c r="E3048" i="4"/>
  <c r="E3049" i="4"/>
  <c r="E3050" i="4"/>
  <c r="E3051" i="4"/>
  <c r="E3052" i="4"/>
  <c r="E3053" i="4"/>
  <c r="E3054" i="4"/>
  <c r="E3055" i="4"/>
  <c r="E3056" i="4"/>
  <c r="E3057" i="4"/>
  <c r="E3026" i="4"/>
  <c r="E3027" i="4"/>
  <c r="E3028" i="4"/>
  <c r="E3029" i="4"/>
  <c r="E3030" i="4"/>
  <c r="E3031" i="4"/>
  <c r="E3032" i="4"/>
  <c r="E3033" i="4"/>
  <c r="E3034" i="4"/>
  <c r="E3035" i="4"/>
  <c r="E3036" i="4"/>
  <c r="E3037" i="4"/>
  <c r="E3038" i="4"/>
  <c r="E3039" i="4"/>
  <c r="E3040" i="4"/>
  <c r="E3041" i="4"/>
  <c r="E3010" i="4"/>
  <c r="E3011" i="4"/>
  <c r="E3012" i="4"/>
  <c r="E3013" i="4"/>
  <c r="E3014" i="4"/>
  <c r="E3015" i="4"/>
  <c r="E3016" i="4"/>
  <c r="E3017" i="4"/>
  <c r="E3018" i="4"/>
  <c r="E3019" i="4"/>
  <c r="E3020" i="4"/>
  <c r="E3021" i="4"/>
  <c r="E3022" i="4"/>
  <c r="E3023" i="4"/>
  <c r="E3024" i="4"/>
  <c r="E3025" i="4"/>
  <c r="E2994" i="4"/>
  <c r="E2995" i="4"/>
  <c r="E2996" i="4"/>
  <c r="E2997" i="4"/>
  <c r="E2998" i="4"/>
  <c r="E2999" i="4"/>
  <c r="E3000" i="4"/>
  <c r="E3001" i="4"/>
  <c r="E3002" i="4"/>
  <c r="E3003" i="4"/>
  <c r="E3004" i="4"/>
  <c r="E3005" i="4"/>
  <c r="E3006" i="4"/>
  <c r="E3007" i="4"/>
  <c r="E3008" i="4"/>
  <c r="E3009" i="4"/>
  <c r="E2978" i="4"/>
  <c r="E2979" i="4"/>
  <c r="E2980" i="4"/>
  <c r="E2981" i="4"/>
  <c r="E2982" i="4"/>
  <c r="E2983" i="4"/>
  <c r="E2984" i="4"/>
  <c r="E2985" i="4"/>
  <c r="E2986" i="4"/>
  <c r="E2987" i="4"/>
  <c r="E2988" i="4"/>
  <c r="E2989" i="4"/>
  <c r="E2990" i="4"/>
  <c r="E2991" i="4"/>
  <c r="E2992" i="4"/>
  <c r="E2993" i="4"/>
  <c r="E2962" i="4"/>
  <c r="E2963" i="4"/>
  <c r="E2964" i="4"/>
  <c r="E2965" i="4"/>
  <c r="E2966" i="4"/>
  <c r="E2967" i="4"/>
  <c r="E2968" i="4"/>
  <c r="E2969" i="4"/>
  <c r="E2970" i="4"/>
  <c r="E2971" i="4"/>
  <c r="E2972" i="4"/>
  <c r="E2973" i="4"/>
  <c r="E2974" i="4"/>
  <c r="E2975" i="4"/>
  <c r="E2976" i="4"/>
  <c r="E2977" i="4"/>
  <c r="E2946" i="4"/>
  <c r="E2947" i="4"/>
  <c r="E2948" i="4"/>
  <c r="E2949" i="4"/>
  <c r="E2950" i="4"/>
  <c r="E2951" i="4"/>
  <c r="E2952" i="4"/>
  <c r="E2953" i="4"/>
  <c r="E2954" i="4"/>
  <c r="E2955" i="4"/>
  <c r="E2956" i="4"/>
  <c r="E2957" i="4"/>
  <c r="E2958" i="4"/>
  <c r="E2959" i="4"/>
  <c r="E2960" i="4"/>
  <c r="E2961" i="4"/>
  <c r="E2930" i="4"/>
  <c r="E2931" i="4"/>
  <c r="E2932" i="4"/>
  <c r="E2933" i="4"/>
  <c r="E2934" i="4"/>
  <c r="E2935" i="4"/>
  <c r="E2936" i="4"/>
  <c r="E2937" i="4"/>
  <c r="E2938" i="4"/>
  <c r="E2939" i="4"/>
  <c r="E2940" i="4"/>
  <c r="E2941" i="4"/>
  <c r="E2942" i="4"/>
  <c r="E2943" i="4"/>
  <c r="E2944" i="4"/>
  <c r="E2945" i="4"/>
  <c r="E2914" i="4"/>
  <c r="E2915" i="4"/>
  <c r="E2916" i="4"/>
  <c r="E2917" i="4"/>
  <c r="E2918" i="4"/>
  <c r="E2919" i="4"/>
  <c r="E2920" i="4"/>
  <c r="E2921" i="4"/>
  <c r="E2922" i="4"/>
  <c r="E2923" i="4"/>
  <c r="E2924" i="4"/>
  <c r="E2925" i="4"/>
  <c r="E2926" i="4"/>
  <c r="E2927" i="4"/>
  <c r="E2928" i="4"/>
  <c r="E2929" i="4"/>
  <c r="E2898" i="4"/>
  <c r="E2899" i="4"/>
  <c r="E2900" i="4"/>
  <c r="E2901" i="4"/>
  <c r="E2902" i="4"/>
  <c r="E2903" i="4"/>
  <c r="E2904" i="4"/>
  <c r="E2905" i="4"/>
  <c r="E2906" i="4"/>
  <c r="E2907" i="4"/>
  <c r="E2908" i="4"/>
  <c r="E2909" i="4"/>
  <c r="E2910" i="4"/>
  <c r="E2911" i="4"/>
  <c r="E2912" i="4"/>
  <c r="E2913" i="4"/>
  <c r="E2882" i="4"/>
  <c r="E2883" i="4"/>
  <c r="E2884" i="4"/>
  <c r="E2885" i="4"/>
  <c r="E2886" i="4"/>
  <c r="E2887" i="4"/>
  <c r="E2888" i="4"/>
  <c r="E2889" i="4"/>
  <c r="E2890" i="4"/>
  <c r="E2891" i="4"/>
  <c r="E2892" i="4"/>
  <c r="E2893" i="4"/>
  <c r="E2894" i="4"/>
  <c r="E2895" i="4"/>
  <c r="E2896" i="4"/>
  <c r="E2897" i="4"/>
  <c r="E2866" i="4"/>
  <c r="E2867" i="4"/>
  <c r="E2868" i="4"/>
  <c r="E2869" i="4"/>
  <c r="E2870" i="4"/>
  <c r="E2871" i="4"/>
  <c r="E2872" i="4"/>
  <c r="E2873" i="4"/>
  <c r="E2874" i="4"/>
  <c r="E2875" i="4"/>
  <c r="E2876" i="4"/>
  <c r="E2877" i="4"/>
  <c r="E2878" i="4"/>
  <c r="E2879" i="4"/>
  <c r="E2880" i="4"/>
  <c r="E2881" i="4"/>
  <c r="E2850" i="4"/>
  <c r="E2851" i="4"/>
  <c r="E2852" i="4"/>
  <c r="E2853" i="4"/>
  <c r="E2854" i="4"/>
  <c r="E2855" i="4"/>
  <c r="E2856" i="4"/>
  <c r="E2857" i="4"/>
  <c r="E2858" i="4"/>
  <c r="E2859" i="4"/>
  <c r="E2860" i="4"/>
  <c r="E2861" i="4"/>
  <c r="E2862" i="4"/>
  <c r="E2863" i="4"/>
  <c r="E2864" i="4"/>
  <c r="E2865" i="4"/>
  <c r="E2834" i="4"/>
  <c r="E2835" i="4"/>
  <c r="E2836" i="4"/>
  <c r="E2837" i="4"/>
  <c r="E2838" i="4"/>
  <c r="E2839" i="4"/>
  <c r="E2840" i="4"/>
  <c r="E2841" i="4"/>
  <c r="E2842" i="4"/>
  <c r="E2843" i="4"/>
  <c r="E2844" i="4"/>
  <c r="E2845" i="4"/>
  <c r="E2846" i="4"/>
  <c r="E2847" i="4"/>
  <c r="E2848" i="4"/>
  <c r="E2849" i="4"/>
  <c r="E2818" i="4"/>
  <c r="E2819" i="4"/>
  <c r="E2820" i="4"/>
  <c r="E2821" i="4"/>
  <c r="E2822" i="4"/>
  <c r="E2823" i="4"/>
  <c r="E2824" i="4"/>
  <c r="E2825" i="4"/>
  <c r="E2826" i="4"/>
  <c r="E2827" i="4"/>
  <c r="E2828" i="4"/>
  <c r="E2829" i="4"/>
  <c r="E2830" i="4"/>
  <c r="E2831" i="4"/>
  <c r="E2832" i="4"/>
  <c r="E2833" i="4"/>
  <c r="E2802" i="4"/>
  <c r="E2803" i="4"/>
  <c r="E2804" i="4"/>
  <c r="E2805" i="4"/>
  <c r="E2806" i="4"/>
  <c r="E2807" i="4"/>
  <c r="E2808" i="4"/>
  <c r="E2809" i="4"/>
  <c r="E2810" i="4"/>
  <c r="E2811" i="4"/>
  <c r="E2812" i="4"/>
  <c r="E2813" i="4"/>
  <c r="E2814" i="4"/>
  <c r="E2815" i="4"/>
  <c r="E2816" i="4"/>
  <c r="E2817" i="4"/>
  <c r="E2786" i="4"/>
  <c r="E2787" i="4"/>
  <c r="E2788" i="4"/>
  <c r="E2789" i="4"/>
  <c r="E2790" i="4"/>
  <c r="E2791" i="4"/>
  <c r="E2792" i="4"/>
  <c r="E2793" i="4"/>
  <c r="E2794" i="4"/>
  <c r="E2795" i="4"/>
  <c r="E2796" i="4"/>
  <c r="E2797" i="4"/>
  <c r="E2798" i="4"/>
  <c r="E2799" i="4"/>
  <c r="E2800" i="4"/>
  <c r="E2801" i="4"/>
  <c r="E2770" i="4"/>
  <c r="E2771" i="4"/>
  <c r="E2772" i="4"/>
  <c r="E2773" i="4"/>
  <c r="E2774" i="4"/>
  <c r="E2775" i="4"/>
  <c r="E2776" i="4"/>
  <c r="E2777" i="4"/>
  <c r="E2778" i="4"/>
  <c r="E2779" i="4"/>
  <c r="E2780" i="4"/>
  <c r="E2781" i="4"/>
  <c r="E2782" i="4"/>
  <c r="E2783" i="4"/>
  <c r="E2784" i="4"/>
  <c r="E2785" i="4"/>
  <c r="E2754" i="4"/>
  <c r="E2755" i="4"/>
  <c r="E2756" i="4"/>
  <c r="E2757" i="4"/>
  <c r="E2758" i="4"/>
  <c r="E2759" i="4"/>
  <c r="E2760" i="4"/>
  <c r="E2761" i="4"/>
  <c r="E2762" i="4"/>
  <c r="E2763" i="4"/>
  <c r="E2764" i="4"/>
  <c r="E2765" i="4"/>
  <c r="E2766" i="4"/>
  <c r="E2767" i="4"/>
  <c r="E2768" i="4"/>
  <c r="E2769" i="4"/>
  <c r="E2738" i="4"/>
  <c r="E2739" i="4"/>
  <c r="E2740" i="4"/>
  <c r="E2741" i="4"/>
  <c r="E2742" i="4"/>
  <c r="E2743" i="4"/>
  <c r="E2744" i="4"/>
  <c r="E2745" i="4"/>
  <c r="E2746" i="4"/>
  <c r="E2747" i="4"/>
  <c r="E2748" i="4"/>
  <c r="E2749" i="4"/>
  <c r="E2750" i="4"/>
  <c r="E2751" i="4"/>
  <c r="E2752" i="4"/>
  <c r="E2753" i="4"/>
  <c r="E2722" i="4"/>
  <c r="E2723" i="4"/>
  <c r="E2724" i="4"/>
  <c r="E2725" i="4"/>
  <c r="E2726" i="4"/>
  <c r="E2727" i="4"/>
  <c r="E2728" i="4"/>
  <c r="E2729" i="4"/>
  <c r="E2730" i="4"/>
  <c r="E2731" i="4"/>
  <c r="E2732" i="4"/>
  <c r="E2733" i="4"/>
  <c r="E2734" i="4"/>
  <c r="E2735" i="4"/>
  <c r="E2736" i="4"/>
  <c r="E2737" i="4"/>
  <c r="E2706" i="4"/>
  <c r="E2707" i="4"/>
  <c r="E2708" i="4"/>
  <c r="E2709" i="4"/>
  <c r="E2710" i="4"/>
  <c r="E2711" i="4"/>
  <c r="E2712" i="4"/>
  <c r="E2713" i="4"/>
  <c r="E2714" i="4"/>
  <c r="E2715" i="4"/>
  <c r="E2716" i="4"/>
  <c r="E2717" i="4"/>
  <c r="E2718" i="4"/>
  <c r="E2719" i="4"/>
  <c r="E2720" i="4"/>
  <c r="E2721" i="4"/>
  <c r="E2690" i="4"/>
  <c r="E2691" i="4"/>
  <c r="E2692" i="4"/>
  <c r="E2693" i="4"/>
  <c r="E2694" i="4"/>
  <c r="E2695" i="4"/>
  <c r="E2696" i="4"/>
  <c r="E2697" i="4"/>
  <c r="E2698" i="4"/>
  <c r="E2699" i="4"/>
  <c r="E2700" i="4"/>
  <c r="E2701" i="4"/>
  <c r="E2702" i="4"/>
  <c r="E2703" i="4"/>
  <c r="E2704" i="4"/>
  <c r="E2705" i="4"/>
  <c r="E2674" i="4"/>
  <c r="E2675" i="4"/>
  <c r="E2676" i="4"/>
  <c r="E2677" i="4"/>
  <c r="E2678" i="4"/>
  <c r="E2679" i="4"/>
  <c r="E2680" i="4"/>
  <c r="E2681" i="4"/>
  <c r="E2682" i="4"/>
  <c r="E2683" i="4"/>
  <c r="E2684" i="4"/>
  <c r="E2685" i="4"/>
  <c r="E2686" i="4"/>
  <c r="E2687" i="4"/>
  <c r="E2688" i="4"/>
  <c r="E2689" i="4"/>
  <c r="E2658" i="4"/>
  <c r="E2659" i="4"/>
  <c r="E2660" i="4"/>
  <c r="E2661" i="4"/>
  <c r="E2662" i="4"/>
  <c r="E2663" i="4"/>
  <c r="E2664" i="4"/>
  <c r="E2665" i="4"/>
  <c r="E2666" i="4"/>
  <c r="E2667" i="4"/>
  <c r="E2668" i="4"/>
  <c r="E2669" i="4"/>
  <c r="E2670" i="4"/>
  <c r="E2671" i="4"/>
  <c r="E2672" i="4"/>
  <c r="E2673" i="4"/>
  <c r="E2642" i="4"/>
  <c r="E2643" i="4"/>
  <c r="E2644" i="4"/>
  <c r="E2645" i="4"/>
  <c r="E2646" i="4"/>
  <c r="E2647" i="4"/>
  <c r="E2648" i="4"/>
  <c r="E2649" i="4"/>
  <c r="E2650" i="4"/>
  <c r="E2651" i="4"/>
  <c r="E2652" i="4"/>
  <c r="E2653" i="4"/>
  <c r="E2654" i="4"/>
  <c r="E2655" i="4"/>
  <c r="E2656" i="4"/>
  <c r="E2657" i="4"/>
  <c r="E2626" i="4"/>
  <c r="E2627" i="4"/>
  <c r="E2628" i="4"/>
  <c r="E2629" i="4"/>
  <c r="E2630" i="4"/>
  <c r="E2631" i="4"/>
  <c r="E2632" i="4"/>
  <c r="E2633" i="4"/>
  <c r="E2634" i="4"/>
  <c r="E2635" i="4"/>
  <c r="E2636" i="4"/>
  <c r="E2637" i="4"/>
  <c r="E2638" i="4"/>
  <c r="E2639" i="4"/>
  <c r="E2640" i="4"/>
  <c r="E2641" i="4"/>
  <c r="E2610" i="4"/>
  <c r="E2611" i="4"/>
  <c r="E2612" i="4"/>
  <c r="E2613" i="4"/>
  <c r="E2614" i="4"/>
  <c r="E2615" i="4"/>
  <c r="E2616" i="4"/>
  <c r="E2617" i="4"/>
  <c r="E2618" i="4"/>
  <c r="E2619" i="4"/>
  <c r="E2620" i="4"/>
  <c r="E2621" i="4"/>
  <c r="E2622" i="4"/>
  <c r="E2623" i="4"/>
  <c r="E2624" i="4"/>
  <c r="E2625" i="4"/>
  <c r="E2594" i="4"/>
  <c r="E2595" i="4"/>
  <c r="E2596" i="4"/>
  <c r="E2597" i="4"/>
  <c r="E2598" i="4"/>
  <c r="E2599" i="4"/>
  <c r="E2600" i="4"/>
  <c r="E2601" i="4"/>
  <c r="E2602" i="4"/>
  <c r="E2603" i="4"/>
  <c r="E2604" i="4"/>
  <c r="E2605" i="4"/>
  <c r="E2606" i="4"/>
  <c r="E2607" i="4"/>
  <c r="E2608" i="4"/>
  <c r="E2609" i="4"/>
  <c r="E2578" i="4"/>
  <c r="E2579" i="4"/>
  <c r="E2580" i="4"/>
  <c r="E2581" i="4"/>
  <c r="E2582" i="4"/>
  <c r="E2583" i="4"/>
  <c r="E2584" i="4"/>
  <c r="E2585" i="4"/>
  <c r="E2586" i="4"/>
  <c r="E2587" i="4"/>
  <c r="E2588" i="4"/>
  <c r="E2589" i="4"/>
  <c r="E2590" i="4"/>
  <c r="E2591" i="4"/>
  <c r="E2592" i="4"/>
  <c r="E2593" i="4"/>
  <c r="E2562" i="4"/>
  <c r="E2563" i="4"/>
  <c r="E2564" i="4"/>
  <c r="E2565" i="4"/>
  <c r="E2566" i="4"/>
  <c r="E2567" i="4"/>
  <c r="E2568" i="4"/>
  <c r="E2569" i="4"/>
  <c r="E2570" i="4"/>
  <c r="E2571" i="4"/>
  <c r="E2572" i="4"/>
  <c r="E2573" i="4"/>
  <c r="E2574" i="4"/>
  <c r="E2575" i="4"/>
  <c r="E2576" i="4"/>
  <c r="E2577" i="4"/>
  <c r="E2546" i="4"/>
  <c r="E2547" i="4"/>
  <c r="E2548" i="4"/>
  <c r="E2549" i="4"/>
  <c r="E2550" i="4"/>
  <c r="E2551" i="4"/>
  <c r="E2552" i="4"/>
  <c r="E2553" i="4"/>
  <c r="E2554" i="4"/>
  <c r="E2555" i="4"/>
  <c r="E2556" i="4"/>
  <c r="E2557" i="4"/>
  <c r="E2558" i="4"/>
  <c r="E2559" i="4"/>
  <c r="E2560" i="4"/>
  <c r="E2561" i="4"/>
  <c r="E2530" i="4"/>
  <c r="E2531" i="4"/>
  <c r="E2532" i="4"/>
  <c r="E2533" i="4"/>
  <c r="E2534" i="4"/>
  <c r="E2535" i="4"/>
  <c r="E2536" i="4"/>
  <c r="E2537" i="4"/>
  <c r="E2538" i="4"/>
  <c r="E2539" i="4"/>
  <c r="E2540" i="4"/>
  <c r="E2541" i="4"/>
  <c r="E2542" i="4"/>
  <c r="E2543" i="4"/>
  <c r="E2544" i="4"/>
  <c r="E2545" i="4"/>
  <c r="E2514" i="4"/>
  <c r="E2515" i="4"/>
  <c r="E2516" i="4"/>
  <c r="E2517" i="4"/>
  <c r="E2518" i="4"/>
  <c r="E2519" i="4"/>
  <c r="E2520" i="4"/>
  <c r="E2521" i="4"/>
  <c r="E2522" i="4"/>
  <c r="E2523" i="4"/>
  <c r="E2524" i="4"/>
  <c r="E2525" i="4"/>
  <c r="E2526" i="4"/>
  <c r="E2527" i="4"/>
  <c r="E2528" i="4"/>
  <c r="E2529" i="4"/>
  <c r="E2498" i="4"/>
  <c r="E2499" i="4"/>
  <c r="E2500" i="4"/>
  <c r="E2501" i="4"/>
  <c r="E2502" i="4"/>
  <c r="E2503" i="4"/>
  <c r="E2504" i="4"/>
  <c r="E2505" i="4"/>
  <c r="E2506" i="4"/>
  <c r="E2507" i="4"/>
  <c r="E2508" i="4"/>
  <c r="E2509" i="4"/>
  <c r="E2510" i="4"/>
  <c r="E2511" i="4"/>
  <c r="E2512" i="4"/>
  <c r="E2513" i="4"/>
  <c r="E2482" i="4"/>
  <c r="E2483" i="4"/>
  <c r="E2484" i="4"/>
  <c r="E2485" i="4"/>
  <c r="E2486" i="4"/>
  <c r="E2487" i="4"/>
  <c r="E2488" i="4"/>
  <c r="E2489" i="4"/>
  <c r="E2490" i="4"/>
  <c r="E2491" i="4"/>
  <c r="E2492" i="4"/>
  <c r="E2493" i="4"/>
  <c r="E2494" i="4"/>
  <c r="E2495" i="4"/>
  <c r="E2496" i="4"/>
  <c r="E2497" i="4"/>
  <c r="E2466" i="4"/>
  <c r="E2467" i="4"/>
  <c r="E2468" i="4"/>
  <c r="E2469" i="4"/>
  <c r="E2470" i="4"/>
  <c r="E2471" i="4"/>
  <c r="E2472" i="4"/>
  <c r="E2473" i="4"/>
  <c r="E2474" i="4"/>
  <c r="E2475" i="4"/>
  <c r="E2476" i="4"/>
  <c r="E2477" i="4"/>
  <c r="E2478" i="4"/>
  <c r="E2479" i="4"/>
  <c r="E2480" i="4"/>
  <c r="E2481" i="4"/>
  <c r="E2450" i="4"/>
  <c r="E2451" i="4"/>
  <c r="E2452" i="4"/>
  <c r="E2453" i="4"/>
  <c r="E2454" i="4"/>
  <c r="E2455" i="4"/>
  <c r="E2456" i="4"/>
  <c r="E2457" i="4"/>
  <c r="E2458" i="4"/>
  <c r="E2459" i="4"/>
  <c r="E2460" i="4"/>
  <c r="E2461" i="4"/>
  <c r="E2462" i="4"/>
  <c r="E2463" i="4"/>
  <c r="E2464" i="4"/>
  <c r="E2465" i="4"/>
  <c r="E2434" i="4"/>
  <c r="E2435" i="4"/>
  <c r="E2436" i="4"/>
  <c r="E2437" i="4"/>
  <c r="E2438" i="4"/>
  <c r="E2439" i="4"/>
  <c r="E2440" i="4"/>
  <c r="E2441" i="4"/>
  <c r="E2442" i="4"/>
  <c r="E2443" i="4"/>
  <c r="E2444" i="4"/>
  <c r="E2445" i="4"/>
  <c r="E2446" i="4"/>
  <c r="E2447" i="4"/>
  <c r="E2448" i="4"/>
  <c r="E2449" i="4"/>
  <c r="E2418" i="4"/>
  <c r="E2419" i="4"/>
  <c r="E2420" i="4"/>
  <c r="E2421" i="4"/>
  <c r="E2422" i="4"/>
  <c r="E2423" i="4"/>
  <c r="E2424" i="4"/>
  <c r="E2425" i="4"/>
  <c r="E2426" i="4"/>
  <c r="E2427" i="4"/>
  <c r="E2428" i="4"/>
  <c r="E2429" i="4"/>
  <c r="E2430" i="4"/>
  <c r="E2431" i="4"/>
  <c r="E2432" i="4"/>
  <c r="E2433" i="4"/>
  <c r="E2402" i="4"/>
  <c r="E2403" i="4"/>
  <c r="E2404" i="4"/>
  <c r="E2405" i="4"/>
  <c r="E2406" i="4"/>
  <c r="E2407" i="4"/>
  <c r="E2408" i="4"/>
  <c r="E2409" i="4"/>
  <c r="E2410" i="4"/>
  <c r="E2411" i="4"/>
  <c r="E2412" i="4"/>
  <c r="E2413" i="4"/>
  <c r="E2414" i="4"/>
  <c r="E2415" i="4"/>
  <c r="E2416" i="4"/>
  <c r="E2417" i="4"/>
  <c r="E2386" i="4"/>
  <c r="E2387" i="4"/>
  <c r="E2388" i="4"/>
  <c r="E2389" i="4"/>
  <c r="E2390" i="4"/>
  <c r="E2391" i="4"/>
  <c r="E2392" i="4"/>
  <c r="E2393" i="4"/>
  <c r="E2394" i="4"/>
  <c r="E2395" i="4"/>
  <c r="E2396" i="4"/>
  <c r="E2397" i="4"/>
  <c r="E2398" i="4"/>
  <c r="E2399" i="4"/>
  <c r="E2400" i="4"/>
  <c r="E2401" i="4"/>
  <c r="E2370" i="4"/>
  <c r="E2371" i="4"/>
  <c r="E2372" i="4"/>
  <c r="E2373" i="4"/>
  <c r="E2374" i="4"/>
  <c r="E2375" i="4"/>
  <c r="E2376" i="4"/>
  <c r="E2377" i="4"/>
  <c r="E2378" i="4"/>
  <c r="E2379" i="4"/>
  <c r="E2380" i="4"/>
  <c r="E2381" i="4"/>
  <c r="E2382" i="4"/>
  <c r="E2383" i="4"/>
  <c r="E2384" i="4"/>
  <c r="E2385" i="4"/>
  <c r="E2354" i="4"/>
  <c r="E2355" i="4"/>
  <c r="E2356" i="4"/>
  <c r="E2357" i="4"/>
  <c r="E2358" i="4"/>
  <c r="E2359" i="4"/>
  <c r="E2360" i="4"/>
  <c r="E2361" i="4"/>
  <c r="E2362" i="4"/>
  <c r="E2363" i="4"/>
  <c r="E2364" i="4"/>
  <c r="E2365" i="4"/>
  <c r="E2366" i="4"/>
  <c r="E2367" i="4"/>
  <c r="E2368" i="4"/>
  <c r="E2369" i="4"/>
  <c r="E2338" i="4"/>
  <c r="E2339" i="4"/>
  <c r="E2340" i="4"/>
  <c r="E2341" i="4"/>
  <c r="E2342" i="4"/>
  <c r="E2343" i="4"/>
  <c r="E2344" i="4"/>
  <c r="E2345" i="4"/>
  <c r="E2346" i="4"/>
  <c r="E2347" i="4"/>
  <c r="E2348" i="4"/>
  <c r="E2349" i="4"/>
  <c r="E2350" i="4"/>
  <c r="E2351" i="4"/>
  <c r="E2352" i="4"/>
  <c r="E2353" i="4"/>
  <c r="E2322" i="4"/>
  <c r="E2323" i="4"/>
  <c r="E2324" i="4"/>
  <c r="E2325" i="4"/>
  <c r="E2326" i="4"/>
  <c r="E2327" i="4"/>
  <c r="E2328" i="4"/>
  <c r="E2329" i="4"/>
  <c r="E2330" i="4"/>
  <c r="E2331" i="4"/>
  <c r="E2332" i="4"/>
  <c r="E2333" i="4"/>
  <c r="E2334" i="4"/>
  <c r="E2335" i="4"/>
  <c r="E2336" i="4"/>
  <c r="E2337" i="4"/>
  <c r="E2306" i="4"/>
  <c r="E2307" i="4"/>
  <c r="E2308" i="4"/>
  <c r="E2309" i="4"/>
  <c r="E2310" i="4"/>
  <c r="E2311" i="4"/>
  <c r="E2312" i="4"/>
  <c r="E2313" i="4"/>
  <c r="E2314" i="4"/>
  <c r="E2315" i="4"/>
  <c r="E2316" i="4"/>
  <c r="E2317" i="4"/>
  <c r="E2318" i="4"/>
  <c r="E2319" i="4"/>
  <c r="E2320" i="4"/>
  <c r="E2321" i="4"/>
  <c r="E2290" i="4"/>
  <c r="E2291" i="4"/>
  <c r="E2292" i="4"/>
  <c r="E2293" i="4"/>
  <c r="E2294" i="4"/>
  <c r="E2295" i="4"/>
  <c r="E2296" i="4"/>
  <c r="E2297" i="4"/>
  <c r="E2298" i="4"/>
  <c r="E2299" i="4"/>
  <c r="E2300" i="4"/>
  <c r="E2301" i="4"/>
  <c r="E2302" i="4"/>
  <c r="E2303" i="4"/>
  <c r="E2304" i="4"/>
  <c r="E2305" i="4"/>
  <c r="E2274" i="4"/>
  <c r="E2275" i="4"/>
  <c r="E2276" i="4"/>
  <c r="E2277" i="4"/>
  <c r="E2278" i="4"/>
  <c r="E2279" i="4"/>
  <c r="E2280" i="4"/>
  <c r="E2281" i="4"/>
  <c r="E2282" i="4"/>
  <c r="E2283" i="4"/>
  <c r="E2284" i="4"/>
  <c r="E2285" i="4"/>
  <c r="E2286" i="4"/>
  <c r="E2287" i="4"/>
  <c r="E2288" i="4"/>
  <c r="E2289" i="4"/>
  <c r="E2258" i="4"/>
  <c r="E2259" i="4"/>
  <c r="E2260" i="4"/>
  <c r="E2261" i="4"/>
  <c r="E2262" i="4"/>
  <c r="E2263" i="4"/>
  <c r="E2264" i="4"/>
  <c r="E2265" i="4"/>
  <c r="E2266" i="4"/>
  <c r="E2267" i="4"/>
  <c r="E2268" i="4"/>
  <c r="E2269" i="4"/>
  <c r="E2270" i="4"/>
  <c r="E2271" i="4"/>
  <c r="E2272" i="4"/>
  <c r="E2273" i="4"/>
  <c r="E2242" i="4"/>
  <c r="E2243" i="4"/>
  <c r="E2244" i="4"/>
  <c r="E2245" i="4"/>
  <c r="E2246" i="4"/>
  <c r="E2247" i="4"/>
  <c r="E2248" i="4"/>
  <c r="E2249" i="4"/>
  <c r="E2250" i="4"/>
  <c r="E2251" i="4"/>
  <c r="E2252" i="4"/>
  <c r="E2253" i="4"/>
  <c r="E2254" i="4"/>
  <c r="E2255" i="4"/>
  <c r="E2256" i="4"/>
  <c r="E2257" i="4"/>
  <c r="E2226" i="4"/>
  <c r="E2227" i="4"/>
  <c r="E2228" i="4"/>
  <c r="E2229" i="4"/>
  <c r="E2230" i="4"/>
  <c r="E2231" i="4"/>
  <c r="E2232" i="4"/>
  <c r="E2233" i="4"/>
  <c r="E2234" i="4"/>
  <c r="E2235" i="4"/>
  <c r="E2236" i="4"/>
  <c r="E2237" i="4"/>
  <c r="E2238" i="4"/>
  <c r="E2239" i="4"/>
  <c r="E2240" i="4"/>
  <c r="E2241" i="4"/>
  <c r="E2210" i="4"/>
  <c r="E2211" i="4"/>
  <c r="E2212" i="4"/>
  <c r="E2213" i="4"/>
  <c r="E2214" i="4"/>
  <c r="E2215" i="4"/>
  <c r="E2216" i="4"/>
  <c r="E2217" i="4"/>
  <c r="E2218" i="4"/>
  <c r="E2219" i="4"/>
  <c r="E2220" i="4"/>
  <c r="E2221" i="4"/>
  <c r="E2222" i="4"/>
  <c r="E2223" i="4"/>
  <c r="E2224" i="4"/>
  <c r="E2225" i="4"/>
  <c r="E2194" i="4"/>
  <c r="E2195" i="4"/>
  <c r="E2196" i="4"/>
  <c r="E2197" i="4"/>
  <c r="E2198" i="4"/>
  <c r="E2199" i="4"/>
  <c r="E2200" i="4"/>
  <c r="E2201" i="4"/>
  <c r="E2202" i="4"/>
  <c r="E2203" i="4"/>
  <c r="E2204" i="4"/>
  <c r="E2205" i="4"/>
  <c r="E2206" i="4"/>
  <c r="E2207" i="4"/>
  <c r="E2208" i="4"/>
  <c r="E2209" i="4"/>
  <c r="E2178" i="4"/>
  <c r="E2179" i="4"/>
  <c r="E2180" i="4"/>
  <c r="E2181" i="4"/>
  <c r="E2182" i="4"/>
  <c r="E2183" i="4"/>
  <c r="E2184" i="4"/>
  <c r="E2185" i="4"/>
  <c r="E2186" i="4"/>
  <c r="E2187" i="4"/>
  <c r="E2188" i="4"/>
  <c r="E2189" i="4"/>
  <c r="E2190" i="4"/>
  <c r="E2191" i="4"/>
  <c r="E2192" i="4"/>
  <c r="E2193" i="4"/>
  <c r="E2162" i="4"/>
  <c r="E2163" i="4"/>
  <c r="E2164" i="4"/>
  <c r="E2165" i="4"/>
  <c r="E2166" i="4"/>
  <c r="E2167" i="4"/>
  <c r="E2168" i="4"/>
  <c r="E2169" i="4"/>
  <c r="E2170" i="4"/>
  <c r="E2171" i="4"/>
  <c r="E2172" i="4"/>
  <c r="E2173" i="4"/>
  <c r="E2174" i="4"/>
  <c r="E2175" i="4"/>
  <c r="E2176" i="4"/>
  <c r="E2177" i="4"/>
  <c r="E2146" i="4"/>
  <c r="E2147" i="4"/>
  <c r="E2148" i="4"/>
  <c r="E2149" i="4"/>
  <c r="E2150" i="4"/>
  <c r="E2151" i="4"/>
  <c r="E2152" i="4"/>
  <c r="E2153" i="4"/>
  <c r="E2154" i="4"/>
  <c r="E2155" i="4"/>
  <c r="E2156" i="4"/>
  <c r="E2157" i="4"/>
  <c r="E2158" i="4"/>
  <c r="E2159" i="4"/>
  <c r="E2160" i="4"/>
  <c r="E2161" i="4"/>
  <c r="E2130" i="4"/>
  <c r="E2131" i="4"/>
  <c r="E2132" i="4"/>
  <c r="E2133" i="4"/>
  <c r="E2134" i="4"/>
  <c r="E2135" i="4"/>
  <c r="E2136" i="4"/>
  <c r="E2137" i="4"/>
  <c r="E2138" i="4"/>
  <c r="E2139" i="4"/>
  <c r="E2140" i="4"/>
  <c r="E2141" i="4"/>
  <c r="E2142" i="4"/>
  <c r="E2143" i="4"/>
  <c r="E2144" i="4"/>
  <c r="E2145" i="4"/>
  <c r="E2114" i="4"/>
  <c r="E2115" i="4"/>
  <c r="E2116" i="4"/>
  <c r="E2117" i="4"/>
  <c r="E2118" i="4"/>
  <c r="E2119" i="4"/>
  <c r="E2120" i="4"/>
  <c r="E2121" i="4"/>
  <c r="E2122" i="4"/>
  <c r="E2123" i="4"/>
  <c r="E2124" i="4"/>
  <c r="E2125" i="4"/>
  <c r="E2126" i="4"/>
  <c r="E2127" i="4"/>
  <c r="E2128" i="4"/>
  <c r="E2129" i="4"/>
  <c r="E2098" i="4"/>
  <c r="E2099" i="4"/>
  <c r="E2100" i="4"/>
  <c r="E2101" i="4"/>
  <c r="E2102" i="4"/>
  <c r="E2103" i="4"/>
  <c r="E2104" i="4"/>
  <c r="E2105" i="4"/>
  <c r="E2106" i="4"/>
  <c r="E2107" i="4"/>
  <c r="E2108" i="4"/>
  <c r="E2109" i="4"/>
  <c r="E2110" i="4"/>
  <c r="E2111" i="4"/>
  <c r="E2112" i="4"/>
  <c r="E2113" i="4"/>
  <c r="E2082" i="4"/>
  <c r="E2083" i="4"/>
  <c r="E2084" i="4"/>
  <c r="E2085" i="4"/>
  <c r="E2086" i="4"/>
  <c r="E2087" i="4"/>
  <c r="E2088" i="4"/>
  <c r="E2089" i="4"/>
  <c r="E2090" i="4"/>
  <c r="E2091" i="4"/>
  <c r="E2092" i="4"/>
  <c r="E2093" i="4"/>
  <c r="E2094" i="4"/>
  <c r="E2095" i="4"/>
  <c r="E2096" i="4"/>
  <c r="E2097" i="4"/>
  <c r="E2066" i="4"/>
  <c r="E2067" i="4"/>
  <c r="E2068" i="4"/>
  <c r="E2069" i="4"/>
  <c r="E2070" i="4"/>
  <c r="E2071" i="4"/>
  <c r="E2072" i="4"/>
  <c r="E2073" i="4"/>
  <c r="E2074" i="4"/>
  <c r="E2075" i="4"/>
  <c r="E2076" i="4"/>
  <c r="E2077" i="4"/>
  <c r="E2078" i="4"/>
  <c r="E2079" i="4"/>
  <c r="E2080" i="4"/>
  <c r="E2081" i="4"/>
  <c r="E2050" i="4"/>
  <c r="E2051" i="4"/>
  <c r="E2052" i="4"/>
  <c r="E2053" i="4"/>
  <c r="E2054" i="4"/>
  <c r="E2055" i="4"/>
  <c r="E2056" i="4"/>
  <c r="E2057" i="4"/>
  <c r="E2058" i="4"/>
  <c r="E2059" i="4"/>
  <c r="E2060" i="4"/>
  <c r="E2061" i="4"/>
  <c r="E2062" i="4"/>
  <c r="E2063" i="4"/>
  <c r="E2064" i="4"/>
  <c r="E2065" i="4"/>
  <c r="E2034" i="4"/>
  <c r="E2035" i="4"/>
  <c r="E2036" i="4"/>
  <c r="E2037" i="4"/>
  <c r="E2038" i="4"/>
  <c r="E2039" i="4"/>
  <c r="E2040" i="4"/>
  <c r="E2041" i="4"/>
  <c r="E2042" i="4"/>
  <c r="E2043" i="4"/>
  <c r="E2044" i="4"/>
  <c r="E2045" i="4"/>
  <c r="E2046" i="4"/>
  <c r="E2047" i="4"/>
  <c r="E2048" i="4"/>
  <c r="E2049" i="4"/>
  <c r="E2018" i="4"/>
  <c r="E2019" i="4"/>
  <c r="E2020" i="4"/>
  <c r="E2021" i="4"/>
  <c r="E2022" i="4"/>
  <c r="E2023" i="4"/>
  <c r="E2024" i="4"/>
  <c r="E2025" i="4"/>
  <c r="E2026" i="4"/>
  <c r="E2027" i="4"/>
  <c r="E2028" i="4"/>
  <c r="E2029" i="4"/>
  <c r="E2030" i="4"/>
  <c r="E2031" i="4"/>
  <c r="E2032" i="4"/>
  <c r="E2033" i="4"/>
  <c r="E2002" i="4"/>
  <c r="E2003" i="4"/>
  <c r="E2004" i="4"/>
  <c r="E2005" i="4"/>
  <c r="E2006" i="4"/>
  <c r="E2007" i="4"/>
  <c r="E2008" i="4"/>
  <c r="E2009" i="4"/>
  <c r="E2010" i="4"/>
  <c r="E2011" i="4"/>
  <c r="E2012" i="4"/>
  <c r="E2013" i="4"/>
  <c r="E2014" i="4"/>
  <c r="E2015" i="4"/>
  <c r="E2016" i="4"/>
  <c r="E2017" i="4"/>
  <c r="E1986" i="4"/>
  <c r="E1987" i="4"/>
  <c r="E1988" i="4"/>
  <c r="E1989" i="4"/>
  <c r="E1990" i="4"/>
  <c r="E1991" i="4"/>
  <c r="E1992" i="4"/>
  <c r="E1993" i="4"/>
  <c r="E1994" i="4"/>
  <c r="E1995" i="4"/>
  <c r="E1996" i="4"/>
  <c r="E1997" i="4"/>
  <c r="E1998" i="4"/>
  <c r="E1999" i="4"/>
  <c r="E2000" i="4"/>
  <c r="E2001" i="4"/>
  <c r="E1970" i="4"/>
  <c r="E1971" i="4"/>
  <c r="E1972" i="4"/>
  <c r="E1973" i="4"/>
  <c r="E1974" i="4"/>
  <c r="E1975" i="4"/>
  <c r="E1976" i="4"/>
  <c r="E1977" i="4"/>
  <c r="E1978" i="4"/>
  <c r="E1979" i="4"/>
  <c r="E1980" i="4"/>
  <c r="E1981" i="4"/>
  <c r="E1982" i="4"/>
  <c r="E1983" i="4"/>
  <c r="E1984" i="4"/>
  <c r="E1985" i="4"/>
  <c r="E1954" i="4"/>
  <c r="E1955" i="4"/>
  <c r="E1956" i="4"/>
  <c r="E1957" i="4"/>
  <c r="E1958" i="4"/>
  <c r="E1959" i="4"/>
  <c r="E1960" i="4"/>
  <c r="E1961" i="4"/>
  <c r="E1962" i="4"/>
  <c r="E1963" i="4"/>
  <c r="E1964" i="4"/>
  <c r="E1965" i="4"/>
  <c r="E1966" i="4"/>
  <c r="E1967" i="4"/>
  <c r="E1968" i="4"/>
  <c r="E1969" i="4"/>
  <c r="E1938" i="4"/>
  <c r="E1939" i="4"/>
  <c r="E1940" i="4"/>
  <c r="E1941" i="4"/>
  <c r="E1942" i="4"/>
  <c r="E1943" i="4"/>
  <c r="E1944" i="4"/>
  <c r="E1945" i="4"/>
  <c r="E1946" i="4"/>
  <c r="E1947" i="4"/>
  <c r="E1948" i="4"/>
  <c r="E1949" i="4"/>
  <c r="E1950" i="4"/>
  <c r="E1951" i="4"/>
  <c r="E1952" i="4"/>
  <c r="E1953" i="4"/>
  <c r="E1922" i="4"/>
  <c r="E1923" i="4"/>
  <c r="E1924" i="4"/>
  <c r="E1925" i="4"/>
  <c r="E1926" i="4"/>
  <c r="E1927" i="4"/>
  <c r="E1928" i="4"/>
  <c r="E1929" i="4"/>
  <c r="E1930" i="4"/>
  <c r="E1931" i="4"/>
  <c r="E1932" i="4"/>
  <c r="E1933" i="4"/>
  <c r="E1934" i="4"/>
  <c r="E1935" i="4"/>
  <c r="E1936" i="4"/>
  <c r="E1937" i="4"/>
  <c r="E1906" i="4"/>
  <c r="E1907" i="4"/>
  <c r="E1908" i="4"/>
  <c r="E1909" i="4"/>
  <c r="E1910" i="4"/>
  <c r="E1911" i="4"/>
  <c r="E1912" i="4"/>
  <c r="E1913" i="4"/>
  <c r="E1914" i="4"/>
  <c r="E1915" i="4"/>
  <c r="E1916" i="4"/>
  <c r="E1917" i="4"/>
  <c r="E1918" i="4"/>
  <c r="E1919" i="4"/>
  <c r="E1920" i="4"/>
  <c r="E1921" i="4"/>
  <c r="E1890" i="4"/>
  <c r="E1891" i="4"/>
  <c r="E1892" i="4"/>
  <c r="E1893" i="4"/>
  <c r="E1894" i="4"/>
  <c r="E1895" i="4"/>
  <c r="E1896" i="4"/>
  <c r="E1897" i="4"/>
  <c r="E1898" i="4"/>
  <c r="E1899" i="4"/>
  <c r="E1900" i="4"/>
  <c r="E1901" i="4"/>
  <c r="E1902" i="4"/>
  <c r="E1903" i="4"/>
  <c r="E1904" i="4"/>
  <c r="E1905" i="4"/>
  <c r="E1874" i="4"/>
  <c r="E1875" i="4"/>
  <c r="E1876" i="4"/>
  <c r="E1877" i="4"/>
  <c r="E1878" i="4"/>
  <c r="E1879" i="4"/>
  <c r="E1880" i="4"/>
  <c r="E1881" i="4"/>
  <c r="E1882" i="4"/>
  <c r="E1883" i="4"/>
  <c r="E1884" i="4"/>
  <c r="E1885" i="4"/>
  <c r="E1886" i="4"/>
  <c r="E1887" i="4"/>
  <c r="E1888" i="4"/>
  <c r="E1889" i="4"/>
  <c r="E1858" i="4"/>
  <c r="E1859" i="4"/>
  <c r="E1860" i="4"/>
  <c r="E1861" i="4"/>
  <c r="E1862" i="4"/>
  <c r="E1863" i="4"/>
  <c r="E1864" i="4"/>
  <c r="E1865" i="4"/>
  <c r="E1866" i="4"/>
  <c r="E1867" i="4"/>
  <c r="E1868" i="4"/>
  <c r="E1869" i="4"/>
  <c r="E1870" i="4"/>
  <c r="E1871" i="4"/>
  <c r="E1872" i="4"/>
  <c r="E1873" i="4"/>
  <c r="E1842" i="4"/>
  <c r="E1843" i="4"/>
  <c r="E1844" i="4"/>
  <c r="E1845" i="4"/>
  <c r="E1846" i="4"/>
  <c r="E1847" i="4"/>
  <c r="E1848" i="4"/>
  <c r="E1849" i="4"/>
  <c r="E1850" i="4"/>
  <c r="E1851" i="4"/>
  <c r="E1852" i="4"/>
  <c r="E1853" i="4"/>
  <c r="E1854" i="4"/>
  <c r="E1855" i="4"/>
  <c r="E1856" i="4"/>
  <c r="E1857" i="4"/>
  <c r="E1826" i="4"/>
  <c r="E1827" i="4"/>
  <c r="E1828" i="4"/>
  <c r="E1829" i="4"/>
  <c r="E1830" i="4"/>
  <c r="E1831" i="4"/>
  <c r="E1832" i="4"/>
  <c r="E1833" i="4"/>
  <c r="E1834" i="4"/>
  <c r="E1835" i="4"/>
  <c r="E1836" i="4"/>
  <c r="E1837" i="4"/>
  <c r="E1838" i="4"/>
  <c r="E1839" i="4"/>
  <c r="E1840" i="4"/>
  <c r="E1841" i="4"/>
  <c r="E1810" i="4"/>
  <c r="E1811" i="4"/>
  <c r="E1812" i="4"/>
  <c r="E1813" i="4"/>
  <c r="E1814" i="4"/>
  <c r="E1815" i="4"/>
  <c r="E1816" i="4"/>
  <c r="E1817" i="4"/>
  <c r="E1818" i="4"/>
  <c r="E1819" i="4"/>
  <c r="E1820" i="4"/>
  <c r="E1821" i="4"/>
  <c r="E1822" i="4"/>
  <c r="E1823" i="4"/>
  <c r="E1824" i="4"/>
  <c r="E1825" i="4"/>
  <c r="E1794" i="4"/>
  <c r="E1795" i="4"/>
  <c r="E1796" i="4"/>
  <c r="E1797" i="4"/>
  <c r="E1798" i="4"/>
  <c r="E1799" i="4"/>
  <c r="E1800" i="4"/>
  <c r="E1801" i="4"/>
  <c r="E1802" i="4"/>
  <c r="E1803" i="4"/>
  <c r="E1804" i="4"/>
  <c r="E1805" i="4"/>
  <c r="E1806" i="4"/>
  <c r="E1807" i="4"/>
  <c r="E1808" i="4"/>
  <c r="E1809" i="4"/>
  <c r="E1778" i="4"/>
  <c r="E1779" i="4"/>
  <c r="E1780" i="4"/>
  <c r="E1781" i="4"/>
  <c r="E1782" i="4"/>
  <c r="E1783" i="4"/>
  <c r="E1784" i="4"/>
  <c r="E1785" i="4"/>
  <c r="E1786" i="4"/>
  <c r="E1787" i="4"/>
  <c r="E1788" i="4"/>
  <c r="E1789" i="4"/>
  <c r="E1790" i="4"/>
  <c r="E1791" i="4"/>
  <c r="E1792" i="4"/>
  <c r="E1793" i="4"/>
  <c r="E1762" i="4"/>
  <c r="E1763" i="4"/>
  <c r="E1764" i="4"/>
  <c r="E1765" i="4"/>
  <c r="E1766" i="4"/>
  <c r="E1767" i="4"/>
  <c r="E1768" i="4"/>
  <c r="E1769" i="4"/>
  <c r="E1770" i="4"/>
  <c r="E1771" i="4"/>
  <c r="E1772" i="4"/>
  <c r="E1773" i="4"/>
  <c r="E1774" i="4"/>
  <c r="E1775" i="4"/>
  <c r="E1776" i="4"/>
  <c r="E1777" i="4"/>
  <c r="E1746" i="4"/>
  <c r="E1747" i="4"/>
  <c r="E1748" i="4"/>
  <c r="E1749" i="4"/>
  <c r="E1750" i="4"/>
  <c r="E1751" i="4"/>
  <c r="E1752" i="4"/>
  <c r="E1753" i="4"/>
  <c r="E1754" i="4"/>
  <c r="E1755" i="4"/>
  <c r="E1756" i="4"/>
  <c r="E1757" i="4"/>
  <c r="E1758" i="4"/>
  <c r="E1759" i="4"/>
  <c r="E1760" i="4"/>
  <c r="E1761" i="4"/>
  <c r="E1730" i="4"/>
  <c r="E1731" i="4"/>
  <c r="E1732" i="4"/>
  <c r="E1733" i="4"/>
  <c r="E1734" i="4"/>
  <c r="E1735" i="4"/>
  <c r="E1736" i="4"/>
  <c r="E1737" i="4"/>
  <c r="E1738" i="4"/>
  <c r="E1739" i="4"/>
  <c r="E1740" i="4"/>
  <c r="E1741" i="4"/>
  <c r="E1742" i="4"/>
  <c r="E1743" i="4"/>
  <c r="E1744" i="4"/>
  <c r="E1745" i="4"/>
  <c r="E1714" i="4"/>
  <c r="E1715" i="4"/>
  <c r="E1716" i="4"/>
  <c r="E1717" i="4"/>
  <c r="E1718" i="4"/>
  <c r="E1719" i="4"/>
  <c r="E1720" i="4"/>
  <c r="E1721" i="4"/>
  <c r="E1722" i="4"/>
  <c r="E1723" i="4"/>
  <c r="E1724" i="4"/>
  <c r="E1725" i="4"/>
  <c r="E1726" i="4"/>
  <c r="E1727" i="4"/>
  <c r="E1728" i="4"/>
  <c r="E1729" i="4"/>
  <c r="E1698" i="4"/>
  <c r="E1699" i="4"/>
  <c r="E1700" i="4"/>
  <c r="E1701" i="4"/>
  <c r="E1702" i="4"/>
  <c r="E1703" i="4"/>
  <c r="E1704" i="4"/>
  <c r="E1705" i="4"/>
  <c r="E1706" i="4"/>
  <c r="E1707" i="4"/>
  <c r="E1708" i="4"/>
  <c r="E1709" i="4"/>
  <c r="E1710" i="4"/>
  <c r="E1711" i="4"/>
  <c r="E1712" i="4"/>
  <c r="E1713" i="4"/>
  <c r="E1682" i="4"/>
  <c r="E1683" i="4"/>
  <c r="E1684" i="4"/>
  <c r="E1685" i="4"/>
  <c r="E1686" i="4"/>
  <c r="E1687" i="4"/>
  <c r="E1688" i="4"/>
  <c r="E1689" i="4"/>
  <c r="E1690" i="4"/>
  <c r="E1691" i="4"/>
  <c r="E1692" i="4"/>
  <c r="E1693" i="4"/>
  <c r="E1694" i="4"/>
  <c r="E1695" i="4"/>
  <c r="E1696" i="4"/>
  <c r="E1697" i="4"/>
  <c r="E1666" i="4"/>
  <c r="E1667" i="4"/>
  <c r="E1668" i="4"/>
  <c r="E1669" i="4"/>
  <c r="E1670" i="4"/>
  <c r="E1671" i="4"/>
  <c r="E1672" i="4"/>
  <c r="E1673" i="4"/>
  <c r="E1674" i="4"/>
  <c r="E1675" i="4"/>
  <c r="E1676" i="4"/>
  <c r="E1677" i="4"/>
  <c r="E1678" i="4"/>
  <c r="E1679" i="4"/>
  <c r="E1680" i="4"/>
  <c r="E1681" i="4"/>
  <c r="E1650" i="4"/>
  <c r="E1651" i="4"/>
  <c r="E1652" i="4"/>
  <c r="E1653" i="4"/>
  <c r="E1654" i="4"/>
  <c r="E1655" i="4"/>
  <c r="E1656" i="4"/>
  <c r="E1657" i="4"/>
  <c r="E1658" i="4"/>
  <c r="E1659" i="4"/>
  <c r="E1660" i="4"/>
  <c r="E1661" i="4"/>
  <c r="E1662" i="4"/>
  <c r="E1663" i="4"/>
  <c r="E1664" i="4"/>
  <c r="E1665" i="4"/>
  <c r="E1634" i="4"/>
  <c r="E1635" i="4"/>
  <c r="E1636" i="4"/>
  <c r="E1637" i="4"/>
  <c r="E1638" i="4"/>
  <c r="E1639" i="4"/>
  <c r="E1640" i="4"/>
  <c r="E1641" i="4"/>
  <c r="E1642" i="4"/>
  <c r="E1643" i="4"/>
  <c r="E1644" i="4"/>
  <c r="E1645" i="4"/>
  <c r="E1646" i="4"/>
  <c r="E1647" i="4"/>
  <c r="E1648" i="4"/>
  <c r="E1649" i="4"/>
  <c r="E1618" i="4"/>
  <c r="E1619" i="4"/>
  <c r="E1620" i="4"/>
  <c r="E1621" i="4"/>
  <c r="E1622" i="4"/>
  <c r="E1623" i="4"/>
  <c r="E1624" i="4"/>
  <c r="E1625" i="4"/>
  <c r="E1626" i="4"/>
  <c r="E1627" i="4"/>
  <c r="E1628" i="4"/>
  <c r="E1629" i="4"/>
  <c r="E1630" i="4"/>
  <c r="E1631" i="4"/>
  <c r="E1632" i="4"/>
  <c r="E1633" i="4"/>
  <c r="E1602" i="4"/>
  <c r="E1603" i="4"/>
  <c r="E1604" i="4"/>
  <c r="E1605" i="4"/>
  <c r="E1606" i="4"/>
  <c r="E1607" i="4"/>
  <c r="E1608" i="4"/>
  <c r="E1609" i="4"/>
  <c r="E1610" i="4"/>
  <c r="E1611" i="4"/>
  <c r="E1612" i="4"/>
  <c r="E1613" i="4"/>
  <c r="E1614" i="4"/>
  <c r="E1615" i="4"/>
  <c r="E1616" i="4"/>
  <c r="E1617" i="4"/>
  <c r="E1586" i="4"/>
  <c r="E1587" i="4"/>
  <c r="E1588" i="4"/>
  <c r="E1589" i="4"/>
  <c r="E1590" i="4"/>
  <c r="E1591" i="4"/>
  <c r="E1592" i="4"/>
  <c r="E1593" i="4"/>
  <c r="E1594" i="4"/>
  <c r="E1595" i="4"/>
  <c r="E1596" i="4"/>
  <c r="E1597" i="4"/>
  <c r="E1598" i="4"/>
  <c r="E1599" i="4"/>
  <c r="E1600" i="4"/>
  <c r="E1601" i="4"/>
  <c r="E1570" i="4"/>
  <c r="E1571" i="4"/>
  <c r="E1572" i="4"/>
  <c r="E1573" i="4"/>
  <c r="E1574" i="4"/>
  <c r="E1575" i="4"/>
  <c r="E1576" i="4"/>
  <c r="E1577" i="4"/>
  <c r="E1578" i="4"/>
  <c r="E1579" i="4"/>
  <c r="E1580" i="4"/>
  <c r="E1581" i="4"/>
  <c r="E1582" i="4"/>
  <c r="E1583" i="4"/>
  <c r="E1584" i="4"/>
  <c r="E1585" i="4"/>
  <c r="E1554" i="4"/>
  <c r="E1555" i="4"/>
  <c r="E1556" i="4"/>
  <c r="E1557" i="4"/>
  <c r="E1558" i="4"/>
  <c r="E1559" i="4"/>
  <c r="E1560" i="4"/>
  <c r="E1561" i="4"/>
  <c r="E1562" i="4"/>
  <c r="E1563" i="4"/>
  <c r="E1564" i="4"/>
  <c r="E1565" i="4"/>
  <c r="E1566" i="4"/>
  <c r="E1567" i="4"/>
  <c r="E1568" i="4"/>
  <c r="E1569" i="4"/>
  <c r="E1538" i="4"/>
  <c r="E1539" i="4"/>
  <c r="E1540" i="4"/>
  <c r="E1541" i="4"/>
  <c r="E1542" i="4"/>
  <c r="E1543" i="4"/>
  <c r="E1544" i="4"/>
  <c r="E1545" i="4"/>
  <c r="E1546" i="4"/>
  <c r="E1547" i="4"/>
  <c r="E1548" i="4"/>
  <c r="E1549" i="4"/>
  <c r="E1550" i="4"/>
  <c r="E1551" i="4"/>
  <c r="E1552" i="4"/>
  <c r="E1553" i="4"/>
  <c r="E1522" i="4"/>
  <c r="E1523" i="4"/>
  <c r="E1524" i="4"/>
  <c r="E1525" i="4"/>
  <c r="E1526" i="4"/>
  <c r="E1527" i="4"/>
  <c r="E1528" i="4"/>
  <c r="E1529" i="4"/>
  <c r="E1530" i="4"/>
  <c r="E1531" i="4"/>
  <c r="E1532" i="4"/>
  <c r="E1533" i="4"/>
  <c r="E1534" i="4"/>
  <c r="E1535" i="4"/>
  <c r="E1536" i="4"/>
  <c r="E1537" i="4"/>
  <c r="E1506" i="4"/>
  <c r="E1507" i="4"/>
  <c r="E1508" i="4"/>
  <c r="E1509" i="4"/>
  <c r="E1510" i="4"/>
  <c r="E1511" i="4"/>
  <c r="E1512" i="4"/>
  <c r="E1513" i="4"/>
  <c r="E1514" i="4"/>
  <c r="E1515" i="4"/>
  <c r="E1516" i="4"/>
  <c r="E1517" i="4"/>
  <c r="E1518" i="4"/>
  <c r="E1519" i="4"/>
  <c r="E1520" i="4"/>
  <c r="E1521" i="4"/>
  <c r="E1490" i="4"/>
  <c r="E1491" i="4"/>
  <c r="E1492" i="4"/>
  <c r="E1493" i="4"/>
  <c r="E1494" i="4"/>
  <c r="E1495" i="4"/>
  <c r="E1496" i="4"/>
  <c r="E1497" i="4"/>
  <c r="E1498" i="4"/>
  <c r="E1499" i="4"/>
  <c r="E1500" i="4"/>
  <c r="E1501" i="4"/>
  <c r="E1502" i="4"/>
  <c r="E1503" i="4"/>
  <c r="E1504" i="4"/>
  <c r="E1505" i="4"/>
  <c r="E1474" i="4"/>
  <c r="E1475" i="4"/>
  <c r="E1476" i="4"/>
  <c r="E1477" i="4"/>
  <c r="E1478" i="4"/>
  <c r="E1479" i="4"/>
  <c r="E1480" i="4"/>
  <c r="E1481" i="4"/>
  <c r="E1482" i="4"/>
  <c r="E1483" i="4"/>
  <c r="E1484" i="4"/>
  <c r="E1485" i="4"/>
  <c r="E1486" i="4"/>
  <c r="E1487" i="4"/>
  <c r="E1488" i="4"/>
  <c r="E1489" i="4"/>
  <c r="E1458" i="4"/>
  <c r="E1459" i="4"/>
  <c r="E1460" i="4"/>
  <c r="E1461" i="4"/>
  <c r="E1462" i="4"/>
  <c r="E1463" i="4"/>
  <c r="E1464" i="4"/>
  <c r="E1465" i="4"/>
  <c r="E1466" i="4"/>
  <c r="E1467" i="4"/>
  <c r="E1468" i="4"/>
  <c r="E1469" i="4"/>
  <c r="E1470" i="4"/>
  <c r="E1471" i="4"/>
  <c r="E1472" i="4"/>
  <c r="E1473" i="4"/>
  <c r="E1442" i="4"/>
  <c r="E1443" i="4"/>
  <c r="E1444" i="4"/>
  <c r="E1445" i="4"/>
  <c r="E1446" i="4"/>
  <c r="E1447" i="4"/>
  <c r="E1448" i="4"/>
  <c r="E1449" i="4"/>
  <c r="E1450" i="4"/>
  <c r="E1451" i="4"/>
  <c r="E1452" i="4"/>
  <c r="E1453" i="4"/>
  <c r="E1454" i="4"/>
  <c r="E1455" i="4"/>
  <c r="E1456" i="4"/>
  <c r="E1457" i="4"/>
  <c r="E1426" i="4"/>
  <c r="E1427" i="4"/>
  <c r="E1428" i="4"/>
  <c r="E1429" i="4"/>
  <c r="E1430" i="4"/>
  <c r="E1431" i="4"/>
  <c r="E1432" i="4"/>
  <c r="E1433" i="4"/>
  <c r="E1434" i="4"/>
  <c r="E1435" i="4"/>
  <c r="E1436" i="4"/>
  <c r="E1437" i="4"/>
  <c r="E1438" i="4"/>
  <c r="E1439" i="4"/>
  <c r="E1440" i="4"/>
  <c r="E1441" i="4"/>
  <c r="E1410" i="4"/>
  <c r="E1411" i="4"/>
  <c r="E1412" i="4"/>
  <c r="E1413" i="4"/>
  <c r="E1414" i="4"/>
  <c r="E1415" i="4"/>
  <c r="E1416" i="4"/>
  <c r="E1417" i="4"/>
  <c r="E1418" i="4"/>
  <c r="E1419" i="4"/>
  <c r="E1420" i="4"/>
  <c r="E1421" i="4"/>
  <c r="E1422" i="4"/>
  <c r="E1423" i="4"/>
  <c r="E1424" i="4"/>
  <c r="E1425" i="4"/>
  <c r="E1394" i="4"/>
  <c r="E1395" i="4"/>
  <c r="E1396" i="4"/>
  <c r="E1397" i="4"/>
  <c r="E1398" i="4"/>
  <c r="E1399" i="4"/>
  <c r="E1400" i="4"/>
  <c r="E1401" i="4"/>
  <c r="E1402" i="4"/>
  <c r="E1403" i="4"/>
  <c r="E1404" i="4"/>
  <c r="E1405" i="4"/>
  <c r="E1406" i="4"/>
  <c r="E1407" i="4"/>
  <c r="E1408" i="4"/>
  <c r="E1409" i="4"/>
  <c r="E1378" i="4"/>
  <c r="E1379" i="4"/>
  <c r="E1380" i="4"/>
  <c r="E1381" i="4"/>
  <c r="E1382" i="4"/>
  <c r="E1383" i="4"/>
  <c r="E1384" i="4"/>
  <c r="E1385" i="4"/>
  <c r="E1386" i="4"/>
  <c r="E1387" i="4"/>
  <c r="E1388" i="4"/>
  <c r="E1389" i="4"/>
  <c r="E1390" i="4"/>
  <c r="E1391" i="4"/>
  <c r="E1392" i="4"/>
  <c r="E1393" i="4"/>
  <c r="E1362" i="4"/>
  <c r="E1363" i="4"/>
  <c r="E1364" i="4"/>
  <c r="E1365" i="4"/>
  <c r="E1366" i="4"/>
  <c r="E1367" i="4"/>
  <c r="E1368" i="4"/>
  <c r="E1369" i="4"/>
  <c r="E1370" i="4"/>
  <c r="E1371" i="4"/>
  <c r="E1372" i="4"/>
  <c r="E1373" i="4"/>
  <c r="E1374" i="4"/>
  <c r="E1375" i="4"/>
  <c r="E1376" i="4"/>
  <c r="E1377" i="4"/>
  <c r="E1346" i="4"/>
  <c r="E1347" i="4"/>
  <c r="E1348" i="4"/>
  <c r="E1349" i="4"/>
  <c r="E1350" i="4"/>
  <c r="E1351" i="4"/>
  <c r="E1352" i="4"/>
  <c r="E1353" i="4"/>
  <c r="E1354" i="4"/>
  <c r="E1355" i="4"/>
  <c r="E1356" i="4"/>
  <c r="E1357" i="4"/>
  <c r="E1358" i="4"/>
  <c r="E1359" i="4"/>
  <c r="E1360" i="4"/>
  <c r="E1361" i="4"/>
  <c r="E1330" i="4"/>
  <c r="E1331" i="4"/>
  <c r="E1332" i="4"/>
  <c r="E1333" i="4"/>
  <c r="E1334" i="4"/>
  <c r="E1335" i="4"/>
  <c r="E1336" i="4"/>
  <c r="E1337" i="4"/>
  <c r="E1338" i="4"/>
  <c r="E1339" i="4"/>
  <c r="E1340" i="4"/>
  <c r="E1341" i="4"/>
  <c r="E1342" i="4"/>
  <c r="E1343" i="4"/>
  <c r="E1344" i="4"/>
  <c r="E1345" i="4"/>
  <c r="E1314" i="4"/>
  <c r="E1315" i="4"/>
  <c r="E1316" i="4"/>
  <c r="E1317" i="4"/>
  <c r="E1318" i="4"/>
  <c r="E1319" i="4"/>
  <c r="E1320" i="4"/>
  <c r="E1321" i="4"/>
  <c r="E1322" i="4"/>
  <c r="E1323" i="4"/>
  <c r="E1324" i="4"/>
  <c r="E1325" i="4"/>
  <c r="E1326" i="4"/>
  <c r="E1327" i="4"/>
  <c r="E1328" i="4"/>
  <c r="E1329" i="4"/>
  <c r="E1298" i="4"/>
  <c r="E1299" i="4"/>
  <c r="E1300" i="4"/>
  <c r="E1301" i="4"/>
  <c r="E1302" i="4"/>
  <c r="E1303" i="4"/>
  <c r="E1304" i="4"/>
  <c r="E1305" i="4"/>
  <c r="E1306" i="4"/>
  <c r="E1307" i="4"/>
  <c r="E1308" i="4"/>
  <c r="E1309" i="4"/>
  <c r="E1310" i="4"/>
  <c r="E1311" i="4"/>
  <c r="E1312" i="4"/>
  <c r="E1313" i="4"/>
  <c r="E1282" i="4"/>
  <c r="E1283" i="4"/>
  <c r="E1284" i="4"/>
  <c r="E1285" i="4"/>
  <c r="E1286" i="4"/>
  <c r="E1287" i="4"/>
  <c r="E1288" i="4"/>
  <c r="E1289" i="4"/>
  <c r="E1290" i="4"/>
  <c r="E1291" i="4"/>
  <c r="E1292" i="4"/>
  <c r="E1293" i="4"/>
  <c r="E1294" i="4"/>
  <c r="E1295" i="4"/>
  <c r="E1296" i="4"/>
  <c r="E1297" i="4"/>
  <c r="E1266" i="4"/>
  <c r="E1267" i="4"/>
  <c r="E1268" i="4"/>
  <c r="E1269" i="4"/>
  <c r="E1270" i="4"/>
  <c r="E1271" i="4"/>
  <c r="E1272" i="4"/>
  <c r="E1273" i="4"/>
  <c r="E1274" i="4"/>
  <c r="E1275" i="4"/>
  <c r="E1276" i="4"/>
  <c r="E1277" i="4"/>
  <c r="E1278" i="4"/>
  <c r="E1279" i="4"/>
  <c r="E1280" i="4"/>
  <c r="E1281" i="4"/>
  <c r="E1250" i="4"/>
  <c r="E1251" i="4"/>
  <c r="E1252" i="4"/>
  <c r="E1253" i="4"/>
  <c r="E1254" i="4"/>
  <c r="E1255" i="4"/>
  <c r="E1256" i="4"/>
  <c r="E1257" i="4"/>
  <c r="E1258" i="4"/>
  <c r="E1259" i="4"/>
  <c r="E1260" i="4"/>
  <c r="E1261" i="4"/>
  <c r="E1262" i="4"/>
  <c r="E1263" i="4"/>
  <c r="E1264" i="4"/>
  <c r="E1265" i="4"/>
  <c r="E1234" i="4"/>
  <c r="E1235" i="4"/>
  <c r="E1236" i="4"/>
  <c r="E1237" i="4"/>
  <c r="E1238" i="4"/>
  <c r="E1239" i="4"/>
  <c r="E1240" i="4"/>
  <c r="E1241" i="4"/>
  <c r="E1242" i="4"/>
  <c r="E1243" i="4"/>
  <c r="E1244" i="4"/>
  <c r="E1245" i="4"/>
  <c r="E1246" i="4"/>
  <c r="E1247" i="4"/>
  <c r="E1248" i="4"/>
  <c r="E1249" i="4"/>
  <c r="E1218" i="4"/>
  <c r="E1219" i="4"/>
  <c r="E1220" i="4"/>
  <c r="E1221" i="4"/>
  <c r="E1222" i="4"/>
  <c r="E1223" i="4"/>
  <c r="E1224" i="4"/>
  <c r="E1225" i="4"/>
  <c r="E1226" i="4"/>
  <c r="E1227" i="4"/>
  <c r="E1228" i="4"/>
  <c r="E1229" i="4"/>
  <c r="E1230" i="4"/>
  <c r="E1231" i="4"/>
  <c r="E1232" i="4"/>
  <c r="E1233" i="4"/>
  <c r="E1202" i="4"/>
  <c r="E1203" i="4"/>
  <c r="E1204" i="4"/>
  <c r="E1205" i="4"/>
  <c r="E1206" i="4"/>
  <c r="E1207" i="4"/>
  <c r="E1208" i="4"/>
  <c r="E1209" i="4"/>
  <c r="E1210" i="4"/>
  <c r="E1211" i="4"/>
  <c r="E1212" i="4"/>
  <c r="E1213" i="4"/>
  <c r="E1214" i="4"/>
  <c r="E1215" i="4"/>
  <c r="E1216" i="4"/>
  <c r="E1217" i="4"/>
  <c r="E1186" i="4"/>
  <c r="E1187" i="4"/>
  <c r="E1188" i="4"/>
  <c r="E1189" i="4"/>
  <c r="E1190" i="4"/>
  <c r="E1191" i="4"/>
  <c r="E1192" i="4"/>
  <c r="E1193" i="4"/>
  <c r="E1194" i="4"/>
  <c r="E1195" i="4"/>
  <c r="E1196" i="4"/>
  <c r="E1197" i="4"/>
  <c r="E1198" i="4"/>
  <c r="E1199" i="4"/>
  <c r="E1200" i="4"/>
  <c r="E1201" i="4"/>
  <c r="E1170" i="4"/>
  <c r="E1171" i="4"/>
  <c r="E1172" i="4"/>
  <c r="E1173" i="4"/>
  <c r="E1174" i="4"/>
  <c r="E1175" i="4"/>
  <c r="E1176" i="4"/>
  <c r="E1177" i="4"/>
  <c r="E1178" i="4"/>
  <c r="E1179" i="4"/>
  <c r="E1180" i="4"/>
  <c r="E1181" i="4"/>
  <c r="E1182" i="4"/>
  <c r="E1183" i="4"/>
  <c r="E1184" i="4"/>
  <c r="E1185" i="4"/>
  <c r="E1154" i="4"/>
  <c r="E1155" i="4"/>
  <c r="E1156" i="4"/>
  <c r="E1157" i="4"/>
  <c r="E1158" i="4"/>
  <c r="E1159" i="4"/>
  <c r="E1160" i="4"/>
  <c r="E1161" i="4"/>
  <c r="E1162" i="4"/>
  <c r="E1163" i="4"/>
  <c r="E1164" i="4"/>
  <c r="E1165" i="4"/>
  <c r="E1166" i="4"/>
  <c r="E1167" i="4"/>
  <c r="E1168" i="4"/>
  <c r="E1169" i="4"/>
  <c r="E1138" i="4"/>
  <c r="E1139" i="4"/>
  <c r="E1140" i="4"/>
  <c r="E1141" i="4"/>
  <c r="E1142" i="4"/>
  <c r="E1143" i="4"/>
  <c r="E1144" i="4"/>
  <c r="E1145" i="4"/>
  <c r="E1146" i="4"/>
  <c r="E1147" i="4"/>
  <c r="E1148" i="4"/>
  <c r="E1149" i="4"/>
  <c r="E1150" i="4"/>
  <c r="E1151" i="4"/>
  <c r="E1152" i="4"/>
  <c r="E1153" i="4"/>
  <c r="E1122" i="4"/>
  <c r="E1123" i="4"/>
  <c r="E1124" i="4"/>
  <c r="E1125" i="4"/>
  <c r="E1126" i="4"/>
  <c r="E1127" i="4"/>
  <c r="E1128" i="4"/>
  <c r="E1129" i="4"/>
  <c r="E1130" i="4"/>
  <c r="E1131" i="4"/>
  <c r="E1132" i="4"/>
  <c r="E1133" i="4"/>
  <c r="E1134" i="4"/>
  <c r="E1135" i="4"/>
  <c r="E1136" i="4"/>
  <c r="E1137" i="4"/>
  <c r="E1106" i="4"/>
  <c r="E1107" i="4"/>
  <c r="E1108" i="4"/>
  <c r="E1109" i="4"/>
  <c r="E1110" i="4"/>
  <c r="E1111" i="4"/>
  <c r="E1112" i="4"/>
  <c r="E1113" i="4"/>
  <c r="E1114" i="4"/>
  <c r="E1115" i="4"/>
  <c r="E1116" i="4"/>
  <c r="E1117" i="4"/>
  <c r="E1118" i="4"/>
  <c r="E1119" i="4"/>
  <c r="E1120" i="4"/>
  <c r="E1121" i="4"/>
  <c r="E1090" i="4"/>
  <c r="E1091" i="4"/>
  <c r="E1092" i="4"/>
  <c r="E1093" i="4"/>
  <c r="E1094" i="4"/>
  <c r="E1095" i="4"/>
  <c r="E1096" i="4"/>
  <c r="E1097" i="4"/>
  <c r="E1098" i="4"/>
  <c r="E1099" i="4"/>
  <c r="E1100" i="4"/>
  <c r="E1101" i="4"/>
  <c r="E1102" i="4"/>
  <c r="E1103" i="4"/>
  <c r="E1104" i="4"/>
  <c r="E1105" i="4"/>
  <c r="E1074" i="4"/>
  <c r="E1075" i="4"/>
  <c r="E1076" i="4"/>
  <c r="E1077" i="4"/>
  <c r="E1078" i="4"/>
  <c r="E1079" i="4"/>
  <c r="E1080" i="4"/>
  <c r="E1081" i="4"/>
  <c r="E1082" i="4"/>
  <c r="E1083" i="4"/>
  <c r="E1084" i="4"/>
  <c r="E1085" i="4"/>
  <c r="E1086" i="4"/>
  <c r="E1087" i="4"/>
  <c r="E1088" i="4"/>
  <c r="E1089" i="4"/>
  <c r="E1058" i="4"/>
  <c r="E1059" i="4"/>
  <c r="E1060" i="4"/>
  <c r="E1061" i="4"/>
  <c r="E1062" i="4"/>
  <c r="E1063" i="4"/>
  <c r="E1064" i="4"/>
  <c r="E1065" i="4"/>
  <c r="E1066" i="4"/>
  <c r="E1067" i="4"/>
  <c r="E1068" i="4"/>
  <c r="E1069" i="4"/>
  <c r="E1070" i="4"/>
  <c r="E1071" i="4"/>
  <c r="E1072" i="4"/>
  <c r="E1073" i="4"/>
  <c r="E1042" i="4"/>
  <c r="E1043" i="4"/>
  <c r="E1044" i="4"/>
  <c r="E1045" i="4"/>
  <c r="E1046" i="4"/>
  <c r="E1047" i="4"/>
  <c r="E1048" i="4"/>
  <c r="E1049" i="4"/>
  <c r="E1050" i="4"/>
  <c r="E1051" i="4"/>
  <c r="E1052" i="4"/>
  <c r="E1053" i="4"/>
  <c r="E1054" i="4"/>
  <c r="E1055" i="4"/>
  <c r="E1056" i="4"/>
  <c r="E1057" i="4"/>
  <c r="E1026" i="4"/>
  <c r="E1027" i="4"/>
  <c r="E1028" i="4"/>
  <c r="E1029" i="4"/>
  <c r="E1030" i="4"/>
  <c r="E1031" i="4"/>
  <c r="E1032" i="4"/>
  <c r="E1033" i="4"/>
  <c r="E1034" i="4"/>
  <c r="E1035" i="4"/>
  <c r="E1036" i="4"/>
  <c r="E1037" i="4"/>
  <c r="E1038" i="4"/>
  <c r="E1039" i="4"/>
  <c r="E1040" i="4"/>
  <c r="E1041" i="4"/>
  <c r="E1010" i="4"/>
  <c r="E1011" i="4"/>
  <c r="E1012" i="4"/>
  <c r="E1013" i="4"/>
  <c r="E1014" i="4"/>
  <c r="E1015" i="4"/>
  <c r="E1016" i="4"/>
  <c r="E1017" i="4"/>
  <c r="E1018" i="4"/>
  <c r="E1019" i="4"/>
  <c r="E1020" i="4"/>
  <c r="E1021" i="4"/>
  <c r="E1022" i="4"/>
  <c r="E1023" i="4"/>
  <c r="E1024" i="4"/>
  <c r="E1025" i="4"/>
  <c r="E994" i="4"/>
  <c r="E995" i="4"/>
  <c r="E996" i="4"/>
  <c r="E997" i="4"/>
  <c r="E998" i="4"/>
  <c r="E999" i="4"/>
  <c r="E1000" i="4"/>
  <c r="E1001" i="4"/>
  <c r="E1002" i="4"/>
  <c r="E1003" i="4"/>
  <c r="E1004" i="4"/>
  <c r="E1005" i="4"/>
  <c r="E1006" i="4"/>
  <c r="E1007" i="4"/>
  <c r="E1008" i="4"/>
  <c r="E1009" i="4"/>
  <c r="E978" i="4"/>
  <c r="E979" i="4"/>
  <c r="E980" i="4"/>
  <c r="E981" i="4"/>
  <c r="E982" i="4"/>
  <c r="E983" i="4"/>
  <c r="E984" i="4"/>
  <c r="E985" i="4"/>
  <c r="E986" i="4"/>
  <c r="E987" i="4"/>
  <c r="E988" i="4"/>
  <c r="E989" i="4"/>
  <c r="E990" i="4"/>
  <c r="E991" i="4"/>
  <c r="E992" i="4"/>
  <c r="E993" i="4"/>
  <c r="E962" i="4"/>
  <c r="E963" i="4"/>
  <c r="E964" i="4"/>
  <c r="E965" i="4"/>
  <c r="E966" i="4"/>
  <c r="E967" i="4"/>
  <c r="E968" i="4"/>
  <c r="E969" i="4"/>
  <c r="E970" i="4"/>
  <c r="E971" i="4"/>
  <c r="E972" i="4"/>
  <c r="E973" i="4"/>
  <c r="E974" i="4"/>
  <c r="E975" i="4"/>
  <c r="E976" i="4"/>
  <c r="E977" i="4"/>
  <c r="E946" i="4"/>
  <c r="E947" i="4"/>
  <c r="E948" i="4"/>
  <c r="E949" i="4"/>
  <c r="E950" i="4"/>
  <c r="E951" i="4"/>
  <c r="E952" i="4"/>
  <c r="E953" i="4"/>
  <c r="E954" i="4"/>
  <c r="E955" i="4"/>
  <c r="E956" i="4"/>
  <c r="E957" i="4"/>
  <c r="E958" i="4"/>
  <c r="E959" i="4"/>
  <c r="E960" i="4"/>
  <c r="E961" i="4"/>
  <c r="E930" i="4"/>
  <c r="E931" i="4"/>
  <c r="E932" i="4"/>
  <c r="E933" i="4"/>
  <c r="E934" i="4"/>
  <c r="E935" i="4"/>
  <c r="E936" i="4"/>
  <c r="E937" i="4"/>
  <c r="E938" i="4"/>
  <c r="E939" i="4"/>
  <c r="E940" i="4"/>
  <c r="E941" i="4"/>
  <c r="E942" i="4"/>
  <c r="E943" i="4"/>
  <c r="E944" i="4"/>
  <c r="E945" i="4"/>
  <c r="E914" i="4"/>
  <c r="E915" i="4"/>
  <c r="E916" i="4"/>
  <c r="E917" i="4"/>
  <c r="E918" i="4"/>
  <c r="E919" i="4"/>
  <c r="E920" i="4"/>
  <c r="E921" i="4"/>
  <c r="E922" i="4"/>
  <c r="E923" i="4"/>
  <c r="E924" i="4"/>
  <c r="E925" i="4"/>
  <c r="E926" i="4"/>
  <c r="E927" i="4"/>
  <c r="E928" i="4"/>
  <c r="E929" i="4"/>
  <c r="E898" i="4"/>
  <c r="E899" i="4"/>
  <c r="E900" i="4"/>
  <c r="E901" i="4"/>
  <c r="E902" i="4"/>
  <c r="E903" i="4"/>
  <c r="E904" i="4"/>
  <c r="E905" i="4"/>
  <c r="E906" i="4"/>
  <c r="E907" i="4"/>
  <c r="E908" i="4"/>
  <c r="E909" i="4"/>
  <c r="E910" i="4"/>
  <c r="E911" i="4"/>
  <c r="E912" i="4"/>
  <c r="E913" i="4"/>
  <c r="E882" i="4"/>
  <c r="E883" i="4"/>
  <c r="E884" i="4"/>
  <c r="E885" i="4"/>
  <c r="E886" i="4"/>
  <c r="E887" i="4"/>
  <c r="E888" i="4"/>
  <c r="E889" i="4"/>
  <c r="E890" i="4"/>
  <c r="E891" i="4"/>
  <c r="E892" i="4"/>
  <c r="E893" i="4"/>
  <c r="E894" i="4"/>
  <c r="E895" i="4"/>
  <c r="E896" i="4"/>
  <c r="E897" i="4"/>
  <c r="E866" i="4"/>
  <c r="E867" i="4"/>
  <c r="E868" i="4"/>
  <c r="E869" i="4"/>
  <c r="E870" i="4"/>
  <c r="E871" i="4"/>
  <c r="E872" i="4"/>
  <c r="E873" i="4"/>
  <c r="E874" i="4"/>
  <c r="E875" i="4"/>
  <c r="E876" i="4"/>
  <c r="E877" i="4"/>
  <c r="E878" i="4"/>
  <c r="E879" i="4"/>
  <c r="E880" i="4"/>
  <c r="E881" i="4"/>
  <c r="E850" i="4"/>
  <c r="E851" i="4"/>
  <c r="E852" i="4"/>
  <c r="E853" i="4"/>
  <c r="E854" i="4"/>
  <c r="E855" i="4"/>
  <c r="E856" i="4"/>
  <c r="E857" i="4"/>
  <c r="E858" i="4"/>
  <c r="E859" i="4"/>
  <c r="E860" i="4"/>
  <c r="E861" i="4"/>
  <c r="E862" i="4"/>
  <c r="E863" i="4"/>
  <c r="E864" i="4"/>
  <c r="E865" i="4"/>
  <c r="E834" i="4"/>
  <c r="E835" i="4"/>
  <c r="E836" i="4"/>
  <c r="E837" i="4"/>
  <c r="E838" i="4"/>
  <c r="E839" i="4"/>
  <c r="E840" i="4"/>
  <c r="E841" i="4"/>
  <c r="E842" i="4"/>
  <c r="E843" i="4"/>
  <c r="E844" i="4"/>
  <c r="E845" i="4"/>
  <c r="E846" i="4"/>
  <c r="E847" i="4"/>
  <c r="E848" i="4"/>
  <c r="E849" i="4"/>
  <c r="E818" i="4"/>
  <c r="E819" i="4"/>
  <c r="E820" i="4"/>
  <c r="E821" i="4"/>
  <c r="E822" i="4"/>
  <c r="E823" i="4"/>
  <c r="E824" i="4"/>
  <c r="E825" i="4"/>
  <c r="E826" i="4"/>
  <c r="E827" i="4"/>
  <c r="E828" i="4"/>
  <c r="E829" i="4"/>
  <c r="E830" i="4"/>
  <c r="E831" i="4"/>
  <c r="E832" i="4"/>
  <c r="E833" i="4"/>
  <c r="E802" i="4"/>
  <c r="E803" i="4"/>
  <c r="E804" i="4"/>
  <c r="E805" i="4"/>
  <c r="E806" i="4"/>
  <c r="E807" i="4"/>
  <c r="E808" i="4"/>
  <c r="E809" i="4"/>
  <c r="E810" i="4"/>
  <c r="E811" i="4"/>
  <c r="E812" i="4"/>
  <c r="E813" i="4"/>
  <c r="E814" i="4"/>
  <c r="E815" i="4"/>
  <c r="E816" i="4"/>
  <c r="E817" i="4"/>
  <c r="E786" i="4"/>
  <c r="E787" i="4"/>
  <c r="E788" i="4"/>
  <c r="E789" i="4"/>
  <c r="E790" i="4"/>
  <c r="E791" i="4"/>
  <c r="E792" i="4"/>
  <c r="E793" i="4"/>
  <c r="E794" i="4"/>
  <c r="E795" i="4"/>
  <c r="E796" i="4"/>
  <c r="E797" i="4"/>
  <c r="E798" i="4"/>
  <c r="E799" i="4"/>
  <c r="E800" i="4"/>
  <c r="E801" i="4"/>
  <c r="E770" i="4"/>
  <c r="E771" i="4"/>
  <c r="E772" i="4"/>
  <c r="E773" i="4"/>
  <c r="E774" i="4"/>
  <c r="E775" i="4"/>
  <c r="E776" i="4"/>
  <c r="E777" i="4"/>
  <c r="E778" i="4"/>
  <c r="E779" i="4"/>
  <c r="E780" i="4"/>
  <c r="E781" i="4"/>
  <c r="E782" i="4"/>
  <c r="E783" i="4"/>
  <c r="E784" i="4"/>
  <c r="E785" i="4"/>
  <c r="E754" i="4"/>
  <c r="E755" i="4"/>
  <c r="E756" i="4"/>
  <c r="E757" i="4"/>
  <c r="E758" i="4"/>
  <c r="E759" i="4"/>
  <c r="E760" i="4"/>
  <c r="E761" i="4"/>
  <c r="E762" i="4"/>
  <c r="E763" i="4"/>
  <c r="E764" i="4"/>
  <c r="E765" i="4"/>
  <c r="E766" i="4"/>
  <c r="E767" i="4"/>
  <c r="E768" i="4"/>
  <c r="E769" i="4"/>
  <c r="E738" i="4"/>
  <c r="E739" i="4"/>
  <c r="E740" i="4"/>
  <c r="E741" i="4"/>
  <c r="E742" i="4"/>
  <c r="E743" i="4"/>
  <c r="E744" i="4"/>
  <c r="E745" i="4"/>
  <c r="E746" i="4"/>
  <c r="E747" i="4"/>
  <c r="E748" i="4"/>
  <c r="E749" i="4"/>
  <c r="E750" i="4"/>
  <c r="E751" i="4"/>
  <c r="E752" i="4"/>
  <c r="E753" i="4"/>
  <c r="E722" i="4"/>
  <c r="E723" i="4"/>
  <c r="E724" i="4"/>
  <c r="E725" i="4"/>
  <c r="E726" i="4"/>
  <c r="E727" i="4"/>
  <c r="E728" i="4"/>
  <c r="E729" i="4"/>
  <c r="E730" i="4"/>
  <c r="E731" i="4"/>
  <c r="E732" i="4"/>
  <c r="E733" i="4"/>
  <c r="E734" i="4"/>
  <c r="E735" i="4"/>
  <c r="E736" i="4"/>
  <c r="E737" i="4"/>
  <c r="E706" i="4"/>
  <c r="E707" i="4"/>
  <c r="E708" i="4"/>
  <c r="E709" i="4"/>
  <c r="E710" i="4"/>
  <c r="E711" i="4"/>
  <c r="E712" i="4"/>
  <c r="E713" i="4"/>
  <c r="E714" i="4"/>
  <c r="E715" i="4"/>
  <c r="E716" i="4"/>
  <c r="E717" i="4"/>
  <c r="E718" i="4"/>
  <c r="E719" i="4"/>
  <c r="E720" i="4"/>
  <c r="E721" i="4"/>
  <c r="E690" i="4"/>
  <c r="E691" i="4"/>
  <c r="E692" i="4"/>
  <c r="E693" i="4"/>
  <c r="E694" i="4"/>
  <c r="E695" i="4"/>
  <c r="E696" i="4"/>
  <c r="E697" i="4"/>
  <c r="E698" i="4"/>
  <c r="E699" i="4"/>
  <c r="E700" i="4"/>
  <c r="E701" i="4"/>
  <c r="E702" i="4"/>
  <c r="E703" i="4"/>
  <c r="E704" i="4"/>
  <c r="E705" i="4"/>
  <c r="E674" i="4"/>
  <c r="E675" i="4"/>
  <c r="E676" i="4"/>
  <c r="E677" i="4"/>
  <c r="E678" i="4"/>
  <c r="E679" i="4"/>
  <c r="E680" i="4"/>
  <c r="E681" i="4"/>
  <c r="E682" i="4"/>
  <c r="E683" i="4"/>
  <c r="E684" i="4"/>
  <c r="E685" i="4"/>
  <c r="E686" i="4"/>
  <c r="E687" i="4"/>
  <c r="E688" i="4"/>
  <c r="E689" i="4"/>
  <c r="E658" i="4"/>
  <c r="E659" i="4"/>
  <c r="E660" i="4"/>
  <c r="E661" i="4"/>
  <c r="E662" i="4"/>
  <c r="E663" i="4"/>
  <c r="E664" i="4"/>
  <c r="E665" i="4"/>
  <c r="E666" i="4"/>
  <c r="E667" i="4"/>
  <c r="E668" i="4"/>
  <c r="E669" i="4"/>
  <c r="E670" i="4"/>
  <c r="E671" i="4"/>
  <c r="E672" i="4"/>
  <c r="E673" i="4"/>
  <c r="E642" i="4"/>
  <c r="E643" i="4"/>
  <c r="E644" i="4"/>
  <c r="E645" i="4"/>
  <c r="E646" i="4"/>
  <c r="E647" i="4"/>
  <c r="E648" i="4"/>
  <c r="E649" i="4"/>
  <c r="E650" i="4"/>
  <c r="E651" i="4"/>
  <c r="E652" i="4"/>
  <c r="E653" i="4"/>
  <c r="E654" i="4"/>
  <c r="E655" i="4"/>
  <c r="E656" i="4"/>
  <c r="E657" i="4"/>
  <c r="E626" i="4"/>
  <c r="E627" i="4"/>
  <c r="E628" i="4"/>
  <c r="E629" i="4"/>
  <c r="E630" i="4"/>
  <c r="E631" i="4"/>
  <c r="E632" i="4"/>
  <c r="E633" i="4"/>
  <c r="E634" i="4"/>
  <c r="E635" i="4"/>
  <c r="E636" i="4"/>
  <c r="E637" i="4"/>
  <c r="E638" i="4"/>
  <c r="E639" i="4"/>
  <c r="E640" i="4"/>
  <c r="E641" i="4"/>
  <c r="E610" i="4"/>
  <c r="E611" i="4"/>
  <c r="E612" i="4"/>
  <c r="E613" i="4"/>
  <c r="E614" i="4"/>
  <c r="E615" i="4"/>
  <c r="E616" i="4"/>
  <c r="E617" i="4"/>
  <c r="E618" i="4"/>
  <c r="E619" i="4"/>
  <c r="E620" i="4"/>
  <c r="E621" i="4"/>
  <c r="E622" i="4"/>
  <c r="E623" i="4"/>
  <c r="E624" i="4"/>
  <c r="E625" i="4"/>
  <c r="E594" i="4"/>
  <c r="E595" i="4"/>
  <c r="E596" i="4"/>
  <c r="E597" i="4"/>
  <c r="E598" i="4"/>
  <c r="E599" i="4"/>
  <c r="E600" i="4"/>
  <c r="E601" i="4"/>
  <c r="E602" i="4"/>
  <c r="E603" i="4"/>
  <c r="E604" i="4"/>
  <c r="E605" i="4"/>
  <c r="E606" i="4"/>
  <c r="E607" i="4"/>
  <c r="E608" i="4"/>
  <c r="E609" i="4"/>
  <c r="E578" i="4"/>
  <c r="E579" i="4"/>
  <c r="E580" i="4"/>
  <c r="E581" i="4"/>
  <c r="E582" i="4"/>
  <c r="E583" i="4"/>
  <c r="E584" i="4"/>
  <c r="E585" i="4"/>
  <c r="E586" i="4"/>
  <c r="E587" i="4"/>
  <c r="E588" i="4"/>
  <c r="E589" i="4"/>
  <c r="E590" i="4"/>
  <c r="E591" i="4"/>
  <c r="E592" i="4"/>
  <c r="E593" i="4"/>
  <c r="E562" i="4"/>
  <c r="E563" i="4"/>
  <c r="E564" i="4"/>
  <c r="E565" i="4"/>
  <c r="E566" i="4"/>
  <c r="E567" i="4"/>
  <c r="E568" i="4"/>
  <c r="E569" i="4"/>
  <c r="E570" i="4"/>
  <c r="E571" i="4"/>
  <c r="E572" i="4"/>
  <c r="E573" i="4"/>
  <c r="E574" i="4"/>
  <c r="E575" i="4"/>
  <c r="E576" i="4"/>
  <c r="E577" i="4"/>
  <c r="E546" i="4"/>
  <c r="E547" i="4"/>
  <c r="E548" i="4"/>
  <c r="E549" i="4"/>
  <c r="E550" i="4"/>
  <c r="E551" i="4"/>
  <c r="E552" i="4"/>
  <c r="E553" i="4"/>
  <c r="E554" i="4"/>
  <c r="E555" i="4"/>
  <c r="E556" i="4"/>
  <c r="E557" i="4"/>
  <c r="E558" i="4"/>
  <c r="E559" i="4"/>
  <c r="E560" i="4"/>
  <c r="E561" i="4"/>
  <c r="E530" i="4"/>
  <c r="E531" i="4"/>
  <c r="E532" i="4"/>
  <c r="E533" i="4"/>
  <c r="E534" i="4"/>
  <c r="E535" i="4"/>
  <c r="E536" i="4"/>
  <c r="E537" i="4"/>
  <c r="E538" i="4"/>
  <c r="E539" i="4"/>
  <c r="E540" i="4"/>
  <c r="E541" i="4"/>
  <c r="E542" i="4"/>
  <c r="E543" i="4"/>
  <c r="E544" i="4"/>
  <c r="E545" i="4"/>
  <c r="E514" i="4"/>
  <c r="E515" i="4"/>
  <c r="E516" i="4"/>
  <c r="E517" i="4"/>
  <c r="E518" i="4"/>
  <c r="E519" i="4"/>
  <c r="E520" i="4"/>
  <c r="E521" i="4"/>
  <c r="E522" i="4"/>
  <c r="E523" i="4"/>
  <c r="E524" i="4"/>
  <c r="E525" i="4"/>
  <c r="E526" i="4"/>
  <c r="E527" i="4"/>
  <c r="E528" i="4"/>
  <c r="E529" i="4"/>
  <c r="E498" i="4"/>
  <c r="E499" i="4"/>
  <c r="E500" i="4"/>
  <c r="E501" i="4"/>
  <c r="E502" i="4"/>
  <c r="E503" i="4"/>
  <c r="E504" i="4"/>
  <c r="E505" i="4"/>
  <c r="E506" i="4"/>
  <c r="E507" i="4"/>
  <c r="E508" i="4"/>
  <c r="E509" i="4"/>
  <c r="E510" i="4"/>
  <c r="E511" i="4"/>
  <c r="E512" i="4"/>
  <c r="E513" i="4"/>
  <c r="E482" i="4"/>
  <c r="E483" i="4"/>
  <c r="E484" i="4"/>
  <c r="E485" i="4"/>
  <c r="E486" i="4"/>
  <c r="E487" i="4"/>
  <c r="E488" i="4"/>
  <c r="E489" i="4"/>
  <c r="E490" i="4"/>
  <c r="E491" i="4"/>
  <c r="E492" i="4"/>
  <c r="E493" i="4"/>
  <c r="E494" i="4"/>
  <c r="E495" i="4"/>
  <c r="E496" i="4"/>
  <c r="E497" i="4"/>
  <c r="E466" i="4"/>
  <c r="E467" i="4"/>
  <c r="E468" i="4"/>
  <c r="E469" i="4"/>
  <c r="E470" i="4"/>
  <c r="E471" i="4"/>
  <c r="E472" i="4"/>
  <c r="E473" i="4"/>
  <c r="E474" i="4"/>
  <c r="E475" i="4"/>
  <c r="E476" i="4"/>
  <c r="E477" i="4"/>
  <c r="E478" i="4"/>
  <c r="E479" i="4"/>
  <c r="E480" i="4"/>
  <c r="E481" i="4"/>
  <c r="E450" i="4"/>
  <c r="E451" i="4"/>
  <c r="E452" i="4"/>
  <c r="E453" i="4"/>
  <c r="E454" i="4"/>
  <c r="E455" i="4"/>
  <c r="E456" i="4"/>
  <c r="E457" i="4"/>
  <c r="E458" i="4"/>
  <c r="E459" i="4"/>
  <c r="E460" i="4"/>
  <c r="E461" i="4"/>
  <c r="E462" i="4"/>
  <c r="E463" i="4"/>
  <c r="E464" i="4"/>
  <c r="E465" i="4"/>
  <c r="E434" i="4"/>
  <c r="E435" i="4"/>
  <c r="E436" i="4"/>
  <c r="E437" i="4"/>
  <c r="E438" i="4"/>
  <c r="E439" i="4"/>
  <c r="E440" i="4"/>
  <c r="E441" i="4"/>
  <c r="E442" i="4"/>
  <c r="E443" i="4"/>
  <c r="E444" i="4"/>
  <c r="E445" i="4"/>
  <c r="E446" i="4"/>
  <c r="E447" i="4"/>
  <c r="E448" i="4"/>
  <c r="E449" i="4"/>
  <c r="E418" i="4"/>
  <c r="E419" i="4"/>
  <c r="E420" i="4"/>
  <c r="E421" i="4"/>
  <c r="E422" i="4"/>
  <c r="E423" i="4"/>
  <c r="E424" i="4"/>
  <c r="E425" i="4"/>
  <c r="E426" i="4"/>
  <c r="E427" i="4"/>
  <c r="E428" i="4"/>
  <c r="E429" i="4"/>
  <c r="E430" i="4"/>
  <c r="E431" i="4"/>
  <c r="E432" i="4"/>
  <c r="E433" i="4"/>
  <c r="E402" i="4"/>
  <c r="E403" i="4"/>
  <c r="E404" i="4"/>
  <c r="E405" i="4"/>
  <c r="E406" i="4"/>
  <c r="E407" i="4"/>
  <c r="E408" i="4"/>
  <c r="E409" i="4"/>
  <c r="E410" i="4"/>
  <c r="E411" i="4"/>
  <c r="E412" i="4"/>
  <c r="E413" i="4"/>
  <c r="E414" i="4"/>
  <c r="E415" i="4"/>
  <c r="E416" i="4"/>
  <c r="E417" i="4"/>
  <c r="E386" i="4"/>
  <c r="E387" i="4"/>
  <c r="E388" i="4"/>
  <c r="E389" i="4"/>
  <c r="E390" i="4"/>
  <c r="E391" i="4"/>
  <c r="E392" i="4"/>
  <c r="E393" i="4"/>
  <c r="E394" i="4"/>
  <c r="E395" i="4"/>
  <c r="E396" i="4"/>
  <c r="E397" i="4"/>
  <c r="E398" i="4"/>
  <c r="E399" i="4"/>
  <c r="E400" i="4"/>
  <c r="E401" i="4"/>
  <c r="E370" i="4"/>
  <c r="E371" i="4"/>
  <c r="E372" i="4"/>
  <c r="E373" i="4"/>
  <c r="E374" i="4"/>
  <c r="E375" i="4"/>
  <c r="E376" i="4"/>
  <c r="E377" i="4"/>
  <c r="E378" i="4"/>
  <c r="E379" i="4"/>
  <c r="E380" i="4"/>
  <c r="E381" i="4"/>
  <c r="E382" i="4"/>
  <c r="E383" i="4"/>
  <c r="E384" i="4"/>
  <c r="E385" i="4"/>
  <c r="E354" i="4"/>
  <c r="E355" i="4"/>
  <c r="E356" i="4"/>
  <c r="E357" i="4"/>
  <c r="E358" i="4"/>
  <c r="E359" i="4"/>
  <c r="E360" i="4"/>
  <c r="E361" i="4"/>
  <c r="E362" i="4"/>
  <c r="E363" i="4"/>
  <c r="E364" i="4"/>
  <c r="E365" i="4"/>
  <c r="E366" i="4"/>
  <c r="E367" i="4"/>
  <c r="E368" i="4"/>
  <c r="E369" i="4"/>
  <c r="E338" i="4"/>
  <c r="E339" i="4"/>
  <c r="E340" i="4"/>
  <c r="E341" i="4"/>
  <c r="E342" i="4"/>
  <c r="E343" i="4"/>
  <c r="E344" i="4"/>
  <c r="E345" i="4"/>
  <c r="E346" i="4"/>
  <c r="E347" i="4"/>
  <c r="E348" i="4"/>
  <c r="E349" i="4"/>
  <c r="E350" i="4"/>
  <c r="E351" i="4"/>
  <c r="E352" i="4"/>
  <c r="E353" i="4"/>
  <c r="E322" i="4"/>
  <c r="E323" i="4"/>
  <c r="E324" i="4"/>
  <c r="E325" i="4"/>
  <c r="E326" i="4"/>
  <c r="E327" i="4"/>
  <c r="E328" i="4"/>
  <c r="E329" i="4"/>
  <c r="E330" i="4"/>
  <c r="E331" i="4"/>
  <c r="E332" i="4"/>
  <c r="E333" i="4"/>
  <c r="E334" i="4"/>
  <c r="E335" i="4"/>
  <c r="E336" i="4"/>
  <c r="E337" i="4"/>
  <c r="E306" i="4"/>
  <c r="E307" i="4"/>
  <c r="E308" i="4"/>
  <c r="E309" i="4"/>
  <c r="E310" i="4"/>
  <c r="E311" i="4"/>
  <c r="E312" i="4"/>
  <c r="E313" i="4"/>
  <c r="E314" i="4"/>
  <c r="E315" i="4"/>
  <c r="E316" i="4"/>
  <c r="E317" i="4"/>
  <c r="E318" i="4"/>
  <c r="E319" i="4"/>
  <c r="E320" i="4"/>
  <c r="E321" i="4"/>
  <c r="E290" i="4"/>
  <c r="E291" i="4"/>
  <c r="E292" i="4"/>
  <c r="E293" i="4"/>
  <c r="E294" i="4"/>
  <c r="E295" i="4"/>
  <c r="E296" i="4"/>
  <c r="E297" i="4"/>
  <c r="E298" i="4"/>
  <c r="E299" i="4"/>
  <c r="E300" i="4"/>
  <c r="E301" i="4"/>
  <c r="E302" i="4"/>
  <c r="E303" i="4"/>
  <c r="E304" i="4"/>
  <c r="E305" i="4"/>
  <c r="E274" i="4"/>
  <c r="E275" i="4"/>
  <c r="E276" i="4"/>
  <c r="E277" i="4"/>
  <c r="E278" i="4"/>
  <c r="E279" i="4"/>
  <c r="E280" i="4"/>
  <c r="E281" i="4"/>
  <c r="E282" i="4"/>
  <c r="E283" i="4"/>
  <c r="E284" i="4"/>
  <c r="E285" i="4"/>
  <c r="E286" i="4"/>
  <c r="E287" i="4"/>
  <c r="E288" i="4"/>
  <c r="E289" i="4"/>
  <c r="E258" i="4"/>
  <c r="E259" i="4"/>
  <c r="E260" i="4"/>
  <c r="E261" i="4"/>
  <c r="E262" i="4"/>
  <c r="E263" i="4"/>
  <c r="E264" i="4"/>
  <c r="E265" i="4"/>
  <c r="E266" i="4"/>
  <c r="E267" i="4"/>
  <c r="E268" i="4"/>
  <c r="E269" i="4"/>
  <c r="E270" i="4"/>
  <c r="E271" i="4"/>
  <c r="E272" i="4"/>
  <c r="E273" i="4"/>
  <c r="E242" i="4"/>
  <c r="E243" i="4"/>
  <c r="E244" i="4"/>
  <c r="E245" i="4"/>
  <c r="E246" i="4"/>
  <c r="E247" i="4"/>
  <c r="E248" i="4"/>
  <c r="E249" i="4"/>
  <c r="E250" i="4"/>
  <c r="E251" i="4"/>
  <c r="E252" i="4"/>
  <c r="E253" i="4"/>
  <c r="E254" i="4"/>
  <c r="E255" i="4"/>
  <c r="E256" i="4"/>
  <c r="E257" i="4"/>
  <c r="E226" i="4"/>
  <c r="E227" i="4"/>
  <c r="E228" i="4"/>
  <c r="E229" i="4"/>
  <c r="E230" i="4"/>
  <c r="E231" i="4"/>
  <c r="E232" i="4"/>
  <c r="E233" i="4"/>
  <c r="E234" i="4"/>
  <c r="E235" i="4"/>
  <c r="E236" i="4"/>
  <c r="E237" i="4"/>
  <c r="E238" i="4"/>
  <c r="E239" i="4"/>
  <c r="E240" i="4"/>
  <c r="E241" i="4"/>
  <c r="E210" i="4"/>
  <c r="E211" i="4"/>
  <c r="E212" i="4"/>
  <c r="E213" i="4"/>
  <c r="E214" i="4"/>
  <c r="E215" i="4"/>
  <c r="E216" i="4"/>
  <c r="E217" i="4"/>
  <c r="E218" i="4"/>
  <c r="E219" i="4"/>
  <c r="E220" i="4"/>
  <c r="E221" i="4"/>
  <c r="E222" i="4"/>
  <c r="E223" i="4"/>
  <c r="E224" i="4"/>
  <c r="E225" i="4"/>
  <c r="E194" i="4"/>
  <c r="E195" i="4"/>
  <c r="E196" i="4"/>
  <c r="E197" i="4"/>
  <c r="E198" i="4"/>
  <c r="E199" i="4"/>
  <c r="E200" i="4"/>
  <c r="E201" i="4"/>
  <c r="E202" i="4"/>
  <c r="E203" i="4"/>
  <c r="E204" i="4"/>
  <c r="E205" i="4"/>
  <c r="E206" i="4"/>
  <c r="E207" i="4"/>
  <c r="E208" i="4"/>
  <c r="E209" i="4"/>
  <c r="E178" i="4"/>
  <c r="E179" i="4"/>
  <c r="E180" i="4"/>
  <c r="E181" i="4"/>
  <c r="E182" i="4"/>
  <c r="E183" i="4"/>
  <c r="E184" i="4"/>
  <c r="E185" i="4"/>
  <c r="E186" i="4"/>
  <c r="E187" i="4"/>
  <c r="E188" i="4"/>
  <c r="E189" i="4"/>
  <c r="E190" i="4"/>
  <c r="E191" i="4"/>
  <c r="E192" i="4"/>
  <c r="E193" i="4"/>
  <c r="E162" i="4"/>
  <c r="E163" i="4"/>
  <c r="E164" i="4"/>
  <c r="E165" i="4"/>
  <c r="E166" i="4"/>
  <c r="E167" i="4"/>
  <c r="E168" i="4"/>
  <c r="E169" i="4"/>
  <c r="E170" i="4"/>
  <c r="E171" i="4"/>
  <c r="E172" i="4"/>
  <c r="E173" i="4"/>
  <c r="E174" i="4"/>
  <c r="E175" i="4"/>
  <c r="E176" i="4"/>
  <c r="E177" i="4"/>
  <c r="E146" i="4"/>
  <c r="E147" i="4"/>
  <c r="E148" i="4"/>
  <c r="E149" i="4"/>
  <c r="E150" i="4"/>
  <c r="E151" i="4"/>
  <c r="E152" i="4"/>
  <c r="E153" i="4"/>
  <c r="E154" i="4"/>
  <c r="E155" i="4"/>
  <c r="E156" i="4"/>
  <c r="E157" i="4"/>
  <c r="E158" i="4"/>
  <c r="E159" i="4"/>
  <c r="E160" i="4"/>
  <c r="E161" i="4"/>
  <c r="E130" i="4"/>
  <c r="E131" i="4"/>
  <c r="E132" i="4"/>
  <c r="E133" i="4"/>
  <c r="E134" i="4"/>
  <c r="E135" i="4"/>
  <c r="E136" i="4"/>
  <c r="E137" i="4"/>
  <c r="E138" i="4"/>
  <c r="E139" i="4"/>
  <c r="E140" i="4"/>
  <c r="E141" i="4"/>
  <c r="E142" i="4"/>
  <c r="E143" i="4"/>
  <c r="E144" i="4"/>
  <c r="E145" i="4"/>
  <c r="E114" i="4"/>
  <c r="E115" i="4"/>
  <c r="E116" i="4"/>
  <c r="E117" i="4"/>
  <c r="E118" i="4"/>
  <c r="E119" i="4"/>
  <c r="E120" i="4"/>
  <c r="E121" i="4"/>
  <c r="E122" i="4"/>
  <c r="E123" i="4"/>
  <c r="E124" i="4"/>
  <c r="E125" i="4"/>
  <c r="E126" i="4"/>
  <c r="E127" i="4"/>
  <c r="E128" i="4"/>
  <c r="E129" i="4"/>
  <c r="E98" i="4"/>
  <c r="E99" i="4"/>
  <c r="E100" i="4"/>
  <c r="E101" i="4"/>
  <c r="E102" i="4"/>
  <c r="E103" i="4"/>
  <c r="E104" i="4"/>
  <c r="E105" i="4"/>
  <c r="E106" i="4"/>
  <c r="E107" i="4"/>
  <c r="E108" i="4"/>
  <c r="E109" i="4"/>
  <c r="E110" i="4"/>
  <c r="E111" i="4"/>
  <c r="E112" i="4"/>
  <c r="E113" i="4"/>
  <c r="E82" i="4"/>
  <c r="E83" i="4"/>
  <c r="E84" i="4"/>
  <c r="E85" i="4"/>
  <c r="E86" i="4"/>
  <c r="E87" i="4"/>
  <c r="E88" i="4"/>
  <c r="E89" i="4"/>
  <c r="E90" i="4"/>
  <c r="E91" i="4"/>
  <c r="E92" i="4"/>
  <c r="E93" i="4"/>
  <c r="E94" i="4"/>
  <c r="E95" i="4"/>
  <c r="E96" i="4"/>
  <c r="E97" i="4"/>
  <c r="E66" i="4"/>
  <c r="E67" i="4"/>
  <c r="E68" i="4"/>
  <c r="E69" i="4"/>
  <c r="E70" i="4"/>
  <c r="E71" i="4"/>
  <c r="E72" i="4"/>
  <c r="E73" i="4"/>
  <c r="E74" i="4"/>
  <c r="E75" i="4"/>
  <c r="E76" i="4"/>
  <c r="E77" i="4"/>
  <c r="E78" i="4"/>
  <c r="E79" i="4"/>
  <c r="E80" i="4"/>
  <c r="E81" i="4"/>
  <c r="E50" i="4"/>
  <c r="E51" i="4"/>
  <c r="E52" i="4"/>
  <c r="E53" i="4"/>
  <c r="E54" i="4"/>
  <c r="E55" i="4"/>
  <c r="E56" i="4"/>
  <c r="E57" i="4"/>
  <c r="E58" i="4"/>
  <c r="E59" i="4"/>
  <c r="E60" i="4"/>
  <c r="E61" i="4"/>
  <c r="E62" i="4"/>
  <c r="E63" i="4"/>
  <c r="E64" i="4"/>
  <c r="E65" i="4"/>
  <c r="E34" i="4"/>
  <c r="E35" i="4"/>
  <c r="E36" i="4"/>
  <c r="E37" i="4"/>
  <c r="E38" i="4"/>
  <c r="E39" i="4"/>
  <c r="E40" i="4"/>
  <c r="E41" i="4"/>
  <c r="E42" i="4"/>
  <c r="E43" i="4"/>
  <c r="E44" i="4"/>
  <c r="E45" i="4"/>
  <c r="E46" i="4"/>
  <c r="E47" i="4"/>
  <c r="E48" i="4"/>
  <c r="E49" i="4"/>
  <c r="E18" i="4"/>
  <c r="E19" i="4"/>
  <c r="E20" i="4"/>
  <c r="E21" i="4"/>
  <c r="E22" i="4"/>
  <c r="E23" i="4"/>
  <c r="E24" i="4"/>
  <c r="E25" i="4"/>
  <c r="E26" i="4"/>
  <c r="E27" i="4"/>
  <c r="E28" i="4"/>
  <c r="E29" i="4"/>
  <c r="E30" i="4"/>
  <c r="E31" i="4"/>
  <c r="E32" i="4"/>
  <c r="E33" i="4"/>
  <c r="E2" i="4"/>
  <c r="E3" i="4"/>
  <c r="E4" i="4"/>
  <c r="E5" i="4"/>
  <c r="E6" i="4"/>
  <c r="E7" i="4"/>
  <c r="E8" i="4"/>
  <c r="E9" i="4"/>
  <c r="E10" i="4"/>
  <c r="E11" i="4"/>
  <c r="E12" i="4"/>
  <c r="E13" i="4"/>
  <c r="E14" i="4"/>
  <c r="E15" i="4"/>
  <c r="E16" i="4"/>
  <c r="E17" i="4"/>
  <c r="X3923" i="1"/>
  <c r="G3923" i="1" s="1"/>
  <c r="X3906" i="1"/>
  <c r="G3906" i="1" s="1"/>
  <c r="X3889" i="1"/>
  <c r="G3889" i="1" s="1"/>
  <c r="X3872" i="1"/>
  <c r="G3872" i="1" s="1"/>
  <c r="X3855" i="1"/>
  <c r="G3855" i="1" s="1"/>
  <c r="X3838" i="1"/>
  <c r="G3838" i="1" s="1"/>
  <c r="X3821" i="1"/>
  <c r="G3821" i="1" s="1"/>
  <c r="X3804" i="1"/>
  <c r="G3804" i="1" s="1"/>
  <c r="X3787" i="1"/>
  <c r="G3787" i="1" s="1"/>
  <c r="X3770" i="1"/>
  <c r="G3770" i="1" s="1"/>
  <c r="X3753" i="1"/>
  <c r="G3753" i="1" s="1"/>
  <c r="X3736" i="1"/>
  <c r="G3736" i="1" s="1"/>
  <c r="X3719" i="1"/>
  <c r="G3719" i="1" s="1"/>
  <c r="X3702" i="1"/>
  <c r="G3702" i="1" s="1"/>
  <c r="X3685" i="1"/>
  <c r="G3685" i="1" s="1"/>
  <c r="X3668" i="1"/>
  <c r="G3668" i="1" s="1"/>
  <c r="X3651" i="1"/>
  <c r="G3651" i="1" s="1"/>
  <c r="X3634" i="1"/>
  <c r="G3634" i="1" s="1"/>
  <c r="X3617" i="1"/>
  <c r="G3617" i="1" s="1"/>
  <c r="X3600" i="1"/>
  <c r="G3600" i="1" s="1"/>
  <c r="X3583" i="1"/>
  <c r="G3583" i="1" s="1"/>
  <c r="X3566" i="1"/>
  <c r="G3566" i="1" s="1"/>
  <c r="X3549" i="1"/>
  <c r="G3549" i="1" s="1"/>
  <c r="X3532" i="1"/>
  <c r="G3532" i="1" s="1"/>
  <c r="X3515" i="1"/>
  <c r="G3515" i="1" s="1"/>
  <c r="X3498" i="1"/>
  <c r="G3498" i="1" s="1"/>
  <c r="X3481" i="1"/>
  <c r="G3481" i="1" s="1"/>
  <c r="X3464" i="1"/>
  <c r="G3464" i="1" s="1"/>
  <c r="X3447" i="1"/>
  <c r="G3447" i="1" s="1"/>
  <c r="X3430" i="1"/>
  <c r="G3430" i="1" s="1"/>
  <c r="X3413" i="1"/>
  <c r="G3413" i="1" s="1"/>
  <c r="X3396" i="1"/>
  <c r="G3396" i="1" s="1"/>
  <c r="X3379" i="1"/>
  <c r="G3379" i="1" s="1"/>
  <c r="X3362" i="1"/>
  <c r="G3362" i="1" s="1"/>
  <c r="X3345" i="1"/>
  <c r="G3345" i="1" s="1"/>
  <c r="X3328" i="1"/>
  <c r="G3328" i="1" s="1"/>
  <c r="X3311" i="1"/>
  <c r="G3311" i="1" s="1"/>
  <c r="X3294" i="1"/>
  <c r="G3294" i="1" s="1"/>
  <c r="X3277" i="1"/>
  <c r="G3277" i="1" s="1"/>
  <c r="X3260" i="1"/>
  <c r="G3260" i="1" s="1"/>
  <c r="X3243" i="1"/>
  <c r="G3243" i="1" s="1"/>
  <c r="X3226" i="1"/>
  <c r="G3226" i="1" s="1"/>
  <c r="X3209" i="1"/>
  <c r="G3209" i="1" s="1"/>
  <c r="X3192" i="1"/>
  <c r="G3192" i="1" s="1"/>
  <c r="X3175" i="1"/>
  <c r="G3175" i="1" s="1"/>
  <c r="X3158" i="1"/>
  <c r="G3158" i="1" s="1"/>
  <c r="X3141" i="1"/>
  <c r="G3141" i="1" s="1"/>
  <c r="X3124" i="1"/>
  <c r="G3124" i="1" s="1"/>
  <c r="X3107" i="1"/>
  <c r="G3107" i="1" s="1"/>
  <c r="X3090" i="1"/>
  <c r="G3090" i="1" s="1"/>
  <c r="X3073" i="1"/>
  <c r="G3073" i="1" s="1"/>
  <c r="X3056" i="1"/>
  <c r="G3056" i="1" s="1"/>
  <c r="X3039" i="1"/>
  <c r="G3039" i="1" s="1"/>
  <c r="X3022" i="1"/>
  <c r="G3022" i="1" s="1"/>
  <c r="X3005" i="1"/>
  <c r="G3005" i="1" s="1"/>
  <c r="X2988" i="1"/>
  <c r="G2988" i="1" s="1"/>
  <c r="X2971" i="1"/>
  <c r="G2971" i="1" s="1"/>
  <c r="X2954" i="1"/>
  <c r="G2954" i="1" s="1"/>
  <c r="X2937" i="1"/>
  <c r="G2937" i="1" s="1"/>
  <c r="X2920" i="1"/>
  <c r="G2920" i="1" s="1"/>
  <c r="X2903" i="1"/>
  <c r="G2903" i="1" s="1"/>
  <c r="X2886" i="1"/>
  <c r="G2886" i="1" s="1"/>
  <c r="X2869" i="1"/>
  <c r="G2869" i="1" s="1"/>
  <c r="X2852" i="1"/>
  <c r="G2852" i="1" s="1"/>
  <c r="X2835" i="1"/>
  <c r="G2835" i="1" s="1"/>
  <c r="X2818" i="1"/>
  <c r="G2818" i="1" s="1"/>
  <c r="X2801" i="1"/>
  <c r="G2801" i="1" s="1"/>
  <c r="X2784" i="1"/>
  <c r="G2784" i="1" s="1"/>
  <c r="X2767" i="1"/>
  <c r="G2767" i="1" s="1"/>
  <c r="X2750" i="1"/>
  <c r="G2750" i="1" s="1"/>
  <c r="X2733" i="1"/>
  <c r="G2733" i="1" s="1"/>
  <c r="X2716" i="1"/>
  <c r="G2716" i="1" s="1"/>
  <c r="X2699" i="1"/>
  <c r="G2699" i="1" s="1"/>
  <c r="X2682" i="1"/>
  <c r="G2682" i="1" s="1"/>
  <c r="X2665" i="1"/>
  <c r="G2665" i="1" s="1"/>
  <c r="X2648" i="1"/>
  <c r="G2648" i="1" s="1"/>
  <c r="X2631" i="1"/>
  <c r="G2631" i="1" s="1"/>
  <c r="X2614" i="1"/>
  <c r="G2614" i="1" s="1"/>
  <c r="X2597" i="1"/>
  <c r="G2597" i="1" s="1"/>
  <c r="X2580" i="1"/>
  <c r="G2580" i="1" s="1"/>
  <c r="X2563" i="1"/>
  <c r="G2563" i="1" s="1"/>
  <c r="X2546" i="1"/>
  <c r="G2546" i="1" s="1"/>
  <c r="X2529" i="1"/>
  <c r="G2529" i="1" s="1"/>
  <c r="X2512" i="1"/>
  <c r="G2512" i="1" s="1"/>
  <c r="X2495" i="1"/>
  <c r="G2495" i="1" s="1"/>
  <c r="X2478" i="1"/>
  <c r="G2478" i="1" s="1"/>
  <c r="X2461" i="1"/>
  <c r="G2461" i="1" s="1"/>
  <c r="X2444" i="1"/>
  <c r="G2444" i="1" s="1"/>
  <c r="X2427" i="1"/>
  <c r="G2427" i="1" s="1"/>
  <c r="X2410" i="1"/>
  <c r="G2410" i="1" s="1"/>
  <c r="X2393" i="1"/>
  <c r="G2393" i="1" s="1"/>
  <c r="X2376" i="1"/>
  <c r="G2376" i="1" s="1"/>
  <c r="X2359" i="1"/>
  <c r="G2359" i="1" s="1"/>
  <c r="X2342" i="1"/>
  <c r="G2342" i="1" s="1"/>
  <c r="X2325" i="1"/>
  <c r="G2325" i="1" s="1"/>
  <c r="X2308" i="1"/>
  <c r="G2308" i="1" s="1"/>
  <c r="X2291" i="1"/>
  <c r="G2291" i="1" s="1"/>
  <c r="X2274" i="1"/>
  <c r="G2274" i="1" s="1"/>
  <c r="X2257" i="1"/>
  <c r="G2257" i="1" s="1"/>
  <c r="X2240" i="1"/>
  <c r="G2240" i="1" s="1"/>
  <c r="X2223" i="1"/>
  <c r="G2223" i="1" s="1"/>
  <c r="X2206" i="1"/>
  <c r="G2206" i="1" s="1"/>
  <c r="X2189" i="1"/>
  <c r="G2189" i="1" s="1"/>
  <c r="X2172" i="1"/>
  <c r="G2172" i="1" s="1"/>
  <c r="X2155" i="1"/>
  <c r="G2155" i="1" s="1"/>
  <c r="X2138" i="1"/>
  <c r="G2138" i="1" s="1"/>
  <c r="X2121" i="1"/>
  <c r="G2121" i="1" s="1"/>
  <c r="X2104" i="1"/>
  <c r="G2104" i="1" s="1"/>
  <c r="X2087" i="1"/>
  <c r="G2087" i="1" s="1"/>
  <c r="X2070" i="1"/>
  <c r="G2070" i="1" s="1"/>
  <c r="X2053" i="1"/>
  <c r="G2053" i="1" s="1"/>
  <c r="X2036" i="1"/>
  <c r="G2036" i="1" s="1"/>
  <c r="X2019" i="1"/>
  <c r="G2019" i="1" s="1"/>
  <c r="X2002" i="1"/>
  <c r="G2002" i="1" s="1"/>
  <c r="X1985" i="1"/>
  <c r="G1985" i="1" s="1"/>
  <c r="X1968" i="1"/>
  <c r="G1968" i="1" s="1"/>
  <c r="X1951" i="1"/>
  <c r="G1951" i="1" s="1"/>
  <c r="X1934" i="1"/>
  <c r="G1934" i="1" s="1"/>
  <c r="X1917" i="1"/>
  <c r="G1917" i="1" s="1"/>
  <c r="X1900" i="1"/>
  <c r="G1900" i="1" s="1"/>
  <c r="X1883" i="1"/>
  <c r="G1883" i="1" s="1"/>
  <c r="X1866" i="1"/>
  <c r="G1866" i="1" s="1"/>
  <c r="X1849" i="1"/>
  <c r="G1849" i="1" s="1"/>
  <c r="X1832" i="1"/>
  <c r="G1832" i="1" s="1"/>
  <c r="X1815" i="1"/>
  <c r="G1815" i="1" s="1"/>
  <c r="X1798" i="1"/>
  <c r="G1798" i="1" s="1"/>
  <c r="X1781" i="1"/>
  <c r="G1781" i="1" s="1"/>
  <c r="X1764" i="1"/>
  <c r="G1764" i="1" s="1"/>
  <c r="X1747" i="1"/>
  <c r="G1747" i="1" s="1"/>
  <c r="X1730" i="1"/>
  <c r="G1730" i="1" s="1"/>
  <c r="X1713" i="1"/>
  <c r="G1713" i="1" s="1"/>
  <c r="X1696" i="1"/>
  <c r="G1696" i="1" s="1"/>
  <c r="X1679" i="1"/>
  <c r="G1679" i="1" s="1"/>
  <c r="X1662" i="1"/>
  <c r="G1662" i="1" s="1"/>
  <c r="X1645" i="1"/>
  <c r="G1645" i="1" s="1"/>
  <c r="X1628" i="1"/>
  <c r="G1628" i="1" s="1"/>
  <c r="X1611" i="1"/>
  <c r="G1611" i="1" s="1"/>
  <c r="X1594" i="1"/>
  <c r="G1594" i="1" s="1"/>
  <c r="X1577" i="1"/>
  <c r="G1577" i="1" s="1"/>
  <c r="X1560" i="1"/>
  <c r="G1560" i="1" s="1"/>
  <c r="X1543" i="1"/>
  <c r="G1543" i="1" s="1"/>
  <c r="X1526" i="1"/>
  <c r="G1526" i="1" s="1"/>
  <c r="X1509" i="1"/>
  <c r="G1509" i="1" s="1"/>
  <c r="X1492" i="1"/>
  <c r="G1492" i="1" s="1"/>
  <c r="X1475" i="1"/>
  <c r="G1475" i="1" s="1"/>
  <c r="X1458" i="1"/>
  <c r="G1458" i="1" s="1"/>
  <c r="X1441" i="1"/>
  <c r="G1441" i="1" s="1"/>
  <c r="X1424" i="1"/>
  <c r="G1424" i="1" s="1"/>
  <c r="X1407" i="1"/>
  <c r="G1407" i="1" s="1"/>
  <c r="X1390" i="1"/>
  <c r="G1390" i="1" s="1"/>
  <c r="X1373" i="1"/>
  <c r="G1373" i="1" s="1"/>
  <c r="X1356" i="1"/>
  <c r="G1356" i="1" s="1"/>
  <c r="X1339" i="1"/>
  <c r="G1339" i="1" s="1"/>
  <c r="X1322" i="1"/>
  <c r="G1322" i="1" s="1"/>
  <c r="X1305" i="1"/>
  <c r="G1305" i="1" s="1"/>
  <c r="X1288" i="1"/>
  <c r="G1288" i="1" s="1"/>
  <c r="X1271" i="1"/>
  <c r="G1271" i="1" s="1"/>
  <c r="X1254" i="1"/>
  <c r="G1254" i="1" s="1"/>
  <c r="X1237" i="1"/>
  <c r="G1237" i="1" s="1"/>
  <c r="X1220" i="1"/>
  <c r="G1220" i="1" s="1"/>
  <c r="X1203" i="1"/>
  <c r="G1203" i="1" s="1"/>
  <c r="X1186" i="1"/>
  <c r="G1186" i="1" s="1"/>
  <c r="X1169" i="1"/>
  <c r="G1169" i="1" s="1"/>
  <c r="X1152" i="1"/>
  <c r="G1152" i="1" s="1"/>
  <c r="X1135" i="1"/>
  <c r="G1135" i="1" s="1"/>
  <c r="X1118" i="1"/>
  <c r="G1118" i="1" s="1"/>
  <c r="X1101" i="1"/>
  <c r="G1101" i="1" s="1"/>
  <c r="X1084" i="1"/>
  <c r="G1084" i="1" s="1"/>
  <c r="X1067" i="1"/>
  <c r="G1067" i="1" s="1"/>
  <c r="X1050" i="1"/>
  <c r="G1050" i="1" s="1"/>
  <c r="X1033" i="1"/>
  <c r="G1033" i="1" s="1"/>
  <c r="X1016" i="1"/>
  <c r="G1016" i="1" s="1"/>
  <c r="X999" i="1"/>
  <c r="G999" i="1" s="1"/>
  <c r="X982" i="1"/>
  <c r="G982" i="1" s="1"/>
  <c r="X965" i="1"/>
  <c r="G965" i="1" s="1"/>
  <c r="X948" i="1"/>
  <c r="G948" i="1" s="1"/>
  <c r="X931" i="1"/>
  <c r="G931" i="1" s="1"/>
  <c r="X914" i="1"/>
  <c r="G914" i="1" s="1"/>
  <c r="X897" i="1"/>
  <c r="G897" i="1" s="1"/>
  <c r="X880" i="1"/>
  <c r="G880" i="1" s="1"/>
  <c r="X863" i="1"/>
  <c r="G863" i="1" s="1"/>
  <c r="X846" i="1"/>
  <c r="G846" i="1" s="1"/>
  <c r="X829" i="1"/>
  <c r="G829" i="1" s="1"/>
  <c r="X812" i="1"/>
  <c r="G812" i="1" s="1"/>
  <c r="X795" i="1"/>
  <c r="G795" i="1" s="1"/>
  <c r="X778" i="1"/>
  <c r="G778" i="1" s="1"/>
  <c r="X761" i="1"/>
  <c r="G761" i="1" s="1"/>
  <c r="X744" i="1"/>
  <c r="G744" i="1" s="1"/>
  <c r="X727" i="1"/>
  <c r="G727" i="1" s="1"/>
  <c r="X710" i="1"/>
  <c r="G710" i="1" s="1"/>
  <c r="X693" i="1"/>
  <c r="G693" i="1" s="1"/>
  <c r="X676" i="1"/>
  <c r="G676" i="1" s="1"/>
  <c r="X659" i="1"/>
  <c r="G659" i="1" s="1"/>
  <c r="X642" i="1"/>
  <c r="G642" i="1" s="1"/>
  <c r="X625" i="1"/>
  <c r="G625" i="1" s="1"/>
  <c r="X608" i="1"/>
  <c r="G608" i="1" s="1"/>
  <c r="X591" i="1"/>
  <c r="G591" i="1" s="1"/>
  <c r="X574" i="1"/>
  <c r="G574" i="1" s="1"/>
  <c r="X557" i="1"/>
  <c r="G557" i="1" s="1"/>
  <c r="X540" i="1"/>
  <c r="G540" i="1" s="1"/>
  <c r="X523" i="1"/>
  <c r="G523" i="1" s="1"/>
  <c r="X506" i="1"/>
  <c r="G506" i="1" s="1"/>
  <c r="X489" i="1"/>
  <c r="G489" i="1" s="1"/>
  <c r="X472" i="1"/>
  <c r="G472" i="1" s="1"/>
  <c r="X455" i="1"/>
  <c r="G455" i="1" s="1"/>
  <c r="X438" i="1"/>
  <c r="G438" i="1" s="1"/>
  <c r="X421" i="1"/>
  <c r="G421" i="1" s="1"/>
  <c r="X404" i="1"/>
  <c r="G404" i="1" s="1"/>
  <c r="X387" i="1"/>
  <c r="G387" i="1" s="1"/>
  <c r="X370" i="1"/>
  <c r="G370" i="1" s="1"/>
  <c r="X353" i="1"/>
  <c r="G353" i="1" s="1"/>
  <c r="X336" i="1"/>
  <c r="G336" i="1" s="1"/>
  <c r="X319" i="1"/>
  <c r="G319" i="1" s="1"/>
  <c r="X302" i="1"/>
  <c r="G302" i="1" s="1"/>
  <c r="X285" i="1"/>
  <c r="G285" i="1" s="1"/>
  <c r="X268" i="1"/>
  <c r="G268" i="1" s="1"/>
  <c r="X251" i="1"/>
  <c r="G251" i="1" s="1"/>
  <c r="X234" i="1"/>
  <c r="G234" i="1" s="1"/>
  <c r="X217" i="1"/>
  <c r="G217" i="1" s="1"/>
  <c r="X200" i="1"/>
  <c r="G200" i="1" s="1"/>
  <c r="X183" i="1"/>
  <c r="G183" i="1" s="1"/>
  <c r="X166" i="1"/>
  <c r="G166" i="1" s="1"/>
  <c r="X163" i="1"/>
  <c r="G163" i="1" s="1"/>
  <c r="X159" i="1"/>
  <c r="G159" i="1" s="1"/>
  <c r="X153" i="1"/>
  <c r="G153" i="1" s="1"/>
  <c r="X147" i="1"/>
  <c r="G147" i="1" s="1"/>
  <c r="X140" i="1"/>
  <c r="G140" i="1" s="1"/>
  <c r="X134" i="1"/>
  <c r="G134" i="1" s="1"/>
  <c r="X130" i="1"/>
  <c r="G130" i="1" s="1"/>
  <c r="X119" i="1"/>
  <c r="G119" i="1" s="1"/>
  <c r="X113" i="1"/>
  <c r="G113" i="1" s="1"/>
  <c r="X109" i="1"/>
  <c r="G109" i="1" s="1"/>
  <c r="X106" i="1"/>
  <c r="G106" i="1" s="1"/>
  <c r="X98" i="1"/>
  <c r="G98" i="1" s="1"/>
  <c r="X92" i="1"/>
  <c r="G92" i="1" s="1"/>
  <c r="X85" i="1"/>
  <c r="G85" i="1" s="1"/>
  <c r="X80" i="1"/>
  <c r="G80" i="1" s="1"/>
  <c r="X75" i="1"/>
  <c r="G75" i="1" s="1"/>
  <c r="X68" i="1"/>
  <c r="G68" i="1" s="1"/>
  <c r="X59" i="1"/>
  <c r="G59" i="1" s="1"/>
  <c r="X53" i="1"/>
  <c r="G53" i="1" s="1"/>
  <c r="X46" i="1"/>
  <c r="G46" i="1" s="1"/>
  <c r="X41" i="1"/>
  <c r="G41" i="1" s="1"/>
  <c r="X37" i="1"/>
  <c r="G37" i="1" s="1"/>
  <c r="X33" i="1"/>
  <c r="G33" i="1" s="1"/>
  <c r="X29" i="1"/>
  <c r="G29" i="1" s="1"/>
  <c r="X20" i="1"/>
  <c r="G20" i="1" s="1"/>
  <c r="A2" i="3"/>
  <c r="A3822" i="1"/>
  <c r="AF3923" i="1"/>
  <c r="B251" i="4" s="1"/>
  <c r="AE3923" i="1"/>
  <c r="C251" i="4" s="1"/>
  <c r="Y3923" i="1"/>
  <c r="W3923" i="1"/>
  <c r="T3923" i="1"/>
  <c r="D251" i="4" s="1"/>
  <c r="S3923" i="1"/>
  <c r="Q3923" i="1"/>
  <c r="O3923" i="1"/>
  <c r="L3923" i="1"/>
  <c r="E3922" i="1"/>
  <c r="E3921" i="1"/>
  <c r="E3920" i="1"/>
  <c r="E3919" i="1"/>
  <c r="E3918" i="1"/>
  <c r="E3917" i="1"/>
  <c r="E3916" i="1"/>
  <c r="E3915" i="1"/>
  <c r="E3914" i="1"/>
  <c r="E3913" i="1"/>
  <c r="E3912" i="1"/>
  <c r="E3911" i="1"/>
  <c r="E3910" i="1"/>
  <c r="E3909" i="1"/>
  <c r="E3908" i="1"/>
  <c r="E3907" i="1"/>
  <c r="AF3906" i="1"/>
  <c r="B250" i="4" s="1"/>
  <c r="AE3906" i="1"/>
  <c r="C250" i="4" s="1"/>
  <c r="Y3906" i="1"/>
  <c r="W3906" i="1"/>
  <c r="T3906" i="1"/>
  <c r="D250" i="4" s="1"/>
  <c r="S3906" i="1"/>
  <c r="Q3906" i="1"/>
  <c r="O3906" i="1"/>
  <c r="L3906" i="1"/>
  <c r="E3905" i="1"/>
  <c r="E3904" i="1"/>
  <c r="E3903" i="1"/>
  <c r="E3902" i="1"/>
  <c r="E3901" i="1"/>
  <c r="E3900" i="1"/>
  <c r="E3899" i="1"/>
  <c r="E3898" i="1"/>
  <c r="E3897" i="1"/>
  <c r="E3896" i="1"/>
  <c r="E3895" i="1"/>
  <c r="E3894" i="1"/>
  <c r="E3893" i="1"/>
  <c r="E3892" i="1"/>
  <c r="E3891" i="1"/>
  <c r="E3890" i="1"/>
  <c r="AF3889" i="1"/>
  <c r="B249" i="4" s="1"/>
  <c r="AE3889" i="1"/>
  <c r="C249" i="4" s="1"/>
  <c r="Y3889" i="1"/>
  <c r="W3889" i="1"/>
  <c r="T3889" i="1"/>
  <c r="D249" i="4" s="1"/>
  <c r="S3889" i="1"/>
  <c r="Q3889" i="1"/>
  <c r="O3889" i="1"/>
  <c r="L3889" i="1"/>
  <c r="E3888" i="1"/>
  <c r="E3887" i="1"/>
  <c r="E3886" i="1"/>
  <c r="E3885" i="1"/>
  <c r="E3884" i="1"/>
  <c r="E3883" i="1"/>
  <c r="E3882" i="1"/>
  <c r="E3881" i="1"/>
  <c r="E3880" i="1"/>
  <c r="E3879" i="1"/>
  <c r="E3878" i="1"/>
  <c r="E3877" i="1"/>
  <c r="E3876" i="1"/>
  <c r="E3875" i="1"/>
  <c r="E3874" i="1"/>
  <c r="E3873" i="1"/>
  <c r="AF3872" i="1"/>
  <c r="B248" i="4" s="1"/>
  <c r="AE3872" i="1"/>
  <c r="C248" i="4" s="1"/>
  <c r="Y3872" i="1"/>
  <c r="W3872" i="1"/>
  <c r="T3872" i="1"/>
  <c r="D248" i="4" s="1"/>
  <c r="S3872" i="1"/>
  <c r="Q3872" i="1"/>
  <c r="O3872" i="1"/>
  <c r="L3872" i="1"/>
  <c r="E3871" i="1"/>
  <c r="E3870" i="1"/>
  <c r="E3869" i="1"/>
  <c r="E3868" i="1"/>
  <c r="E3867" i="1"/>
  <c r="E3866" i="1"/>
  <c r="E3865" i="1"/>
  <c r="E3864" i="1"/>
  <c r="E3863" i="1"/>
  <c r="E3862" i="1"/>
  <c r="E3861" i="1"/>
  <c r="E3860" i="1"/>
  <c r="E3859" i="1"/>
  <c r="E3858" i="1"/>
  <c r="E3857" i="1"/>
  <c r="E3856" i="1"/>
  <c r="AF3855" i="1"/>
  <c r="B247" i="4" s="1"/>
  <c r="AE3855" i="1"/>
  <c r="C247" i="4" s="1"/>
  <c r="Y3855" i="1"/>
  <c r="W3855" i="1"/>
  <c r="T3855" i="1"/>
  <c r="D247" i="4" s="1"/>
  <c r="S3855" i="1"/>
  <c r="Q3855" i="1"/>
  <c r="O3855" i="1"/>
  <c r="L3855" i="1"/>
  <c r="E3854" i="1"/>
  <c r="E3853" i="1"/>
  <c r="E3852" i="1"/>
  <c r="E3851" i="1"/>
  <c r="E3850" i="1"/>
  <c r="E3849" i="1"/>
  <c r="E3848" i="1"/>
  <c r="E3847" i="1"/>
  <c r="E3846" i="1"/>
  <c r="E3845" i="1"/>
  <c r="E3844" i="1"/>
  <c r="E3843" i="1"/>
  <c r="E3842" i="1"/>
  <c r="E3841" i="1"/>
  <c r="E3840" i="1"/>
  <c r="E3839" i="1"/>
  <c r="AF3838" i="1"/>
  <c r="B246" i="4" s="1"/>
  <c r="AE3838" i="1"/>
  <c r="C246" i="4" s="1"/>
  <c r="Y3838" i="1"/>
  <c r="W3838" i="1"/>
  <c r="T3838" i="1"/>
  <c r="D246" i="4" s="1"/>
  <c r="S3838" i="1"/>
  <c r="Q3838" i="1"/>
  <c r="O3838" i="1"/>
  <c r="L3838" i="1"/>
  <c r="E3837" i="1"/>
  <c r="E3836" i="1"/>
  <c r="E3835" i="1"/>
  <c r="E3834" i="1"/>
  <c r="E3833" i="1"/>
  <c r="E3832" i="1"/>
  <c r="E3831" i="1"/>
  <c r="E3830" i="1"/>
  <c r="E3829" i="1"/>
  <c r="E3828" i="1"/>
  <c r="E3827" i="1"/>
  <c r="E3826" i="1"/>
  <c r="E3825" i="1"/>
  <c r="E3824" i="1"/>
  <c r="E3823" i="1"/>
  <c r="E3822" i="1"/>
  <c r="AF3821" i="1"/>
  <c r="B245" i="4" s="1"/>
  <c r="AE3821" i="1"/>
  <c r="C245" i="4" s="1"/>
  <c r="Y3821" i="1"/>
  <c r="W3821" i="1"/>
  <c r="T3821" i="1"/>
  <c r="D245" i="4" s="1"/>
  <c r="S3821" i="1"/>
  <c r="Q3821" i="1"/>
  <c r="O3821" i="1"/>
  <c r="L3821" i="1"/>
  <c r="E3820" i="1"/>
  <c r="E3819" i="1"/>
  <c r="E3818" i="1"/>
  <c r="E3817" i="1"/>
  <c r="E3816" i="1"/>
  <c r="E3815" i="1"/>
  <c r="E3814" i="1"/>
  <c r="E3813" i="1"/>
  <c r="E3812" i="1"/>
  <c r="E3811" i="1"/>
  <c r="E3810" i="1"/>
  <c r="E3809" i="1"/>
  <c r="E3808" i="1"/>
  <c r="E3807" i="1"/>
  <c r="E3806" i="1"/>
  <c r="E3805" i="1"/>
  <c r="AF3804" i="1"/>
  <c r="B244" i="4" s="1"/>
  <c r="AE3804" i="1"/>
  <c r="C244" i="4" s="1"/>
  <c r="Y3804" i="1"/>
  <c r="W3804" i="1"/>
  <c r="T3804" i="1"/>
  <c r="D244" i="4" s="1"/>
  <c r="S3804" i="1"/>
  <c r="Q3804" i="1"/>
  <c r="O3804" i="1"/>
  <c r="L3804" i="1"/>
  <c r="E3803" i="1"/>
  <c r="E3802" i="1"/>
  <c r="E3801" i="1"/>
  <c r="E3800" i="1"/>
  <c r="E3799" i="1"/>
  <c r="E3798" i="1"/>
  <c r="E3797" i="1"/>
  <c r="E3796" i="1"/>
  <c r="E3795" i="1"/>
  <c r="E3794" i="1"/>
  <c r="E3793" i="1"/>
  <c r="E3792" i="1"/>
  <c r="E3791" i="1"/>
  <c r="E3790" i="1"/>
  <c r="E3789" i="1"/>
  <c r="E3788" i="1"/>
  <c r="AF3787" i="1"/>
  <c r="B243" i="4" s="1"/>
  <c r="AE3787" i="1"/>
  <c r="C243" i="4" s="1"/>
  <c r="Y3787" i="1"/>
  <c r="W3787" i="1"/>
  <c r="T3787" i="1"/>
  <c r="D243" i="4" s="1"/>
  <c r="S3787" i="1"/>
  <c r="Q3787" i="1"/>
  <c r="O3787" i="1"/>
  <c r="L3787" i="1"/>
  <c r="E3786" i="1"/>
  <c r="E3785" i="1"/>
  <c r="E3784" i="1"/>
  <c r="E3783" i="1"/>
  <c r="E3782" i="1"/>
  <c r="E3781" i="1"/>
  <c r="E3780" i="1"/>
  <c r="E3779" i="1"/>
  <c r="E3778" i="1"/>
  <c r="E3777" i="1"/>
  <c r="E3776" i="1"/>
  <c r="E3775" i="1"/>
  <c r="E3774" i="1"/>
  <c r="E3773" i="1"/>
  <c r="E3772" i="1"/>
  <c r="E3771" i="1"/>
  <c r="AF3770" i="1"/>
  <c r="B242" i="4" s="1"/>
  <c r="AE3770" i="1"/>
  <c r="C242" i="4" s="1"/>
  <c r="Y3770" i="1"/>
  <c r="W3770" i="1"/>
  <c r="T3770" i="1"/>
  <c r="D242" i="4" s="1"/>
  <c r="S3770" i="1"/>
  <c r="Q3770" i="1"/>
  <c r="O3770" i="1"/>
  <c r="L3770" i="1"/>
  <c r="E3769" i="1"/>
  <c r="E3768" i="1"/>
  <c r="E3767" i="1"/>
  <c r="E3766" i="1"/>
  <c r="E3765" i="1"/>
  <c r="E3764" i="1"/>
  <c r="E3763" i="1"/>
  <c r="E3762" i="1"/>
  <c r="E3761" i="1"/>
  <c r="E3760" i="1"/>
  <c r="E3759" i="1"/>
  <c r="E3758" i="1"/>
  <c r="E3757" i="1"/>
  <c r="E3756" i="1"/>
  <c r="E3755" i="1"/>
  <c r="E3754" i="1"/>
  <c r="AF3753" i="1"/>
  <c r="B241" i="4" s="1"/>
  <c r="AE3753" i="1"/>
  <c r="C241" i="4" s="1"/>
  <c r="Y3753" i="1"/>
  <c r="W3753" i="1"/>
  <c r="T3753" i="1"/>
  <c r="D241" i="4" s="1"/>
  <c r="S3753" i="1"/>
  <c r="Q3753" i="1"/>
  <c r="O3753" i="1"/>
  <c r="L3753" i="1"/>
  <c r="E3752" i="1"/>
  <c r="E3751" i="1"/>
  <c r="E3750" i="1"/>
  <c r="E3749" i="1"/>
  <c r="E3748" i="1"/>
  <c r="E3747" i="1"/>
  <c r="E3746" i="1"/>
  <c r="E3745" i="1"/>
  <c r="E3744" i="1"/>
  <c r="E3743" i="1"/>
  <c r="E3742" i="1"/>
  <c r="E3741" i="1"/>
  <c r="E3740" i="1"/>
  <c r="E3739" i="1"/>
  <c r="E3738" i="1"/>
  <c r="E3737" i="1"/>
  <c r="AF3736" i="1"/>
  <c r="B240" i="4" s="1"/>
  <c r="AE3736" i="1"/>
  <c r="C240" i="4" s="1"/>
  <c r="Y3736" i="1"/>
  <c r="W3736" i="1"/>
  <c r="T3736" i="1"/>
  <c r="D240" i="4" s="1"/>
  <c r="S3736" i="1"/>
  <c r="Q3736" i="1"/>
  <c r="O3736" i="1"/>
  <c r="L3736" i="1"/>
  <c r="E3735" i="1"/>
  <c r="E3734" i="1"/>
  <c r="E3733" i="1"/>
  <c r="E3732" i="1"/>
  <c r="E3731" i="1"/>
  <c r="E3730" i="1"/>
  <c r="E3729" i="1"/>
  <c r="E3728" i="1"/>
  <c r="E3727" i="1"/>
  <c r="E3726" i="1"/>
  <c r="E3725" i="1"/>
  <c r="E3724" i="1"/>
  <c r="E3723" i="1"/>
  <c r="E3722" i="1"/>
  <c r="E3721" i="1"/>
  <c r="E3720" i="1"/>
  <c r="AF3719" i="1"/>
  <c r="B239" i="4" s="1"/>
  <c r="AE3719" i="1"/>
  <c r="C239" i="4" s="1"/>
  <c r="Y3719" i="1"/>
  <c r="W3719" i="1"/>
  <c r="T3719" i="1"/>
  <c r="D239" i="4" s="1"/>
  <c r="S3719" i="1"/>
  <c r="Q3719" i="1"/>
  <c r="O3719" i="1"/>
  <c r="L3719" i="1"/>
  <c r="E3718" i="1"/>
  <c r="E3717" i="1"/>
  <c r="E3716" i="1"/>
  <c r="E3715" i="1"/>
  <c r="E3714" i="1"/>
  <c r="E3713" i="1"/>
  <c r="E3712" i="1"/>
  <c r="E3711" i="1"/>
  <c r="E3710" i="1"/>
  <c r="E3709" i="1"/>
  <c r="E3708" i="1"/>
  <c r="E3707" i="1"/>
  <c r="E3706" i="1"/>
  <c r="E3705" i="1"/>
  <c r="E3704" i="1"/>
  <c r="E3703" i="1"/>
  <c r="AF3702" i="1"/>
  <c r="B238" i="4" s="1"/>
  <c r="AE3702" i="1"/>
  <c r="C238" i="4" s="1"/>
  <c r="Y3702" i="1"/>
  <c r="W3702" i="1"/>
  <c r="T3702" i="1"/>
  <c r="D238" i="4" s="1"/>
  <c r="S3702" i="1"/>
  <c r="Q3702" i="1"/>
  <c r="O3702" i="1"/>
  <c r="L3702" i="1"/>
  <c r="E3701" i="1"/>
  <c r="E3700" i="1"/>
  <c r="E3699" i="1"/>
  <c r="E3698" i="1"/>
  <c r="E3697" i="1"/>
  <c r="E3696" i="1"/>
  <c r="E3695" i="1"/>
  <c r="E3694" i="1"/>
  <c r="E3693" i="1"/>
  <c r="E3692" i="1"/>
  <c r="E3691" i="1"/>
  <c r="E3690" i="1"/>
  <c r="E3689" i="1"/>
  <c r="E3688" i="1"/>
  <c r="E3687" i="1"/>
  <c r="E3686" i="1"/>
  <c r="AF3685" i="1"/>
  <c r="B237" i="4" s="1"/>
  <c r="AE3685" i="1"/>
  <c r="C237" i="4" s="1"/>
  <c r="Y3685" i="1"/>
  <c r="W3685" i="1"/>
  <c r="T3685" i="1"/>
  <c r="D237" i="4" s="1"/>
  <c r="S3685" i="1"/>
  <c r="Q3685" i="1"/>
  <c r="O3685" i="1"/>
  <c r="L3685" i="1"/>
  <c r="E3684" i="1"/>
  <c r="E3683" i="1"/>
  <c r="E3682" i="1"/>
  <c r="E3681" i="1"/>
  <c r="E3680" i="1"/>
  <c r="E3679" i="1"/>
  <c r="E3678" i="1"/>
  <c r="E3677" i="1"/>
  <c r="E3676" i="1"/>
  <c r="E3675" i="1"/>
  <c r="E3674" i="1"/>
  <c r="E3673" i="1"/>
  <c r="E3672" i="1"/>
  <c r="E3671" i="1"/>
  <c r="E3670" i="1"/>
  <c r="E3669" i="1"/>
  <c r="AF3668" i="1"/>
  <c r="B236" i="4" s="1"/>
  <c r="AE3668" i="1"/>
  <c r="C236" i="4" s="1"/>
  <c r="Y3668" i="1"/>
  <c r="W3668" i="1"/>
  <c r="T3668" i="1"/>
  <c r="D236" i="4" s="1"/>
  <c r="S3668" i="1"/>
  <c r="Q3668" i="1"/>
  <c r="O3668" i="1"/>
  <c r="L3668" i="1"/>
  <c r="E3667" i="1"/>
  <c r="E3666" i="1"/>
  <c r="E3665" i="1"/>
  <c r="E3664" i="1"/>
  <c r="E3663" i="1"/>
  <c r="E3662" i="1"/>
  <c r="E3661" i="1"/>
  <c r="E3660" i="1"/>
  <c r="E3659" i="1"/>
  <c r="E3658" i="1"/>
  <c r="E3657" i="1"/>
  <c r="E3656" i="1"/>
  <c r="E3655" i="1"/>
  <c r="E3654" i="1"/>
  <c r="E3653" i="1"/>
  <c r="E3652" i="1"/>
  <c r="AF3651" i="1"/>
  <c r="B235" i="4" s="1"/>
  <c r="AE3651" i="1"/>
  <c r="C235" i="4" s="1"/>
  <c r="Y3651" i="1"/>
  <c r="W3651" i="1"/>
  <c r="T3651" i="1"/>
  <c r="D235" i="4" s="1"/>
  <c r="S3651" i="1"/>
  <c r="Q3651" i="1"/>
  <c r="O3651" i="1"/>
  <c r="L3651" i="1"/>
  <c r="E3650" i="1"/>
  <c r="E3649" i="1"/>
  <c r="E3648" i="1"/>
  <c r="E3647" i="1"/>
  <c r="E3646" i="1"/>
  <c r="E3645" i="1"/>
  <c r="E3644" i="1"/>
  <c r="E3643" i="1"/>
  <c r="E3642" i="1"/>
  <c r="E3641" i="1"/>
  <c r="E3640" i="1"/>
  <c r="E3639" i="1"/>
  <c r="E3638" i="1"/>
  <c r="E3637" i="1"/>
  <c r="E3636" i="1"/>
  <c r="E3635" i="1"/>
  <c r="AF3634" i="1"/>
  <c r="B234" i="4" s="1"/>
  <c r="AE3634" i="1"/>
  <c r="C234" i="4" s="1"/>
  <c r="Y3634" i="1"/>
  <c r="W3634" i="1"/>
  <c r="T3634" i="1"/>
  <c r="D234" i="4" s="1"/>
  <c r="S3634" i="1"/>
  <c r="Q3634" i="1"/>
  <c r="O3634" i="1"/>
  <c r="L3634" i="1"/>
  <c r="E3633" i="1"/>
  <c r="E3632" i="1"/>
  <c r="E3631" i="1"/>
  <c r="E3630" i="1"/>
  <c r="E3629" i="1"/>
  <c r="E3628" i="1"/>
  <c r="E3627" i="1"/>
  <c r="E3626" i="1"/>
  <c r="E3625" i="1"/>
  <c r="E3624" i="1"/>
  <c r="E3623" i="1"/>
  <c r="E3622" i="1"/>
  <c r="E3621" i="1"/>
  <c r="E3620" i="1"/>
  <c r="E3619" i="1"/>
  <c r="E3618" i="1"/>
  <c r="AF3617" i="1"/>
  <c r="B233" i="4" s="1"/>
  <c r="AE3617" i="1"/>
  <c r="C233" i="4" s="1"/>
  <c r="Y3617" i="1"/>
  <c r="W3617" i="1"/>
  <c r="T3617" i="1"/>
  <c r="D233" i="4" s="1"/>
  <c r="S3617" i="1"/>
  <c r="Q3617" i="1"/>
  <c r="O3617" i="1"/>
  <c r="L3617" i="1"/>
  <c r="E3616" i="1"/>
  <c r="E3615" i="1"/>
  <c r="E3614" i="1"/>
  <c r="E3613" i="1"/>
  <c r="E3612" i="1"/>
  <c r="E3611" i="1"/>
  <c r="E3610" i="1"/>
  <c r="E3609" i="1"/>
  <c r="E3608" i="1"/>
  <c r="E3607" i="1"/>
  <c r="E3606" i="1"/>
  <c r="E3605" i="1"/>
  <c r="E3604" i="1"/>
  <c r="E3603" i="1"/>
  <c r="E3602" i="1"/>
  <c r="E3601" i="1"/>
  <c r="AF3600" i="1"/>
  <c r="B232" i="4" s="1"/>
  <c r="AE3600" i="1"/>
  <c r="C232" i="4" s="1"/>
  <c r="Y3600" i="1"/>
  <c r="W3600" i="1"/>
  <c r="T3600" i="1"/>
  <c r="D232" i="4" s="1"/>
  <c r="S3600" i="1"/>
  <c r="Q3600" i="1"/>
  <c r="O3600" i="1"/>
  <c r="L3600" i="1"/>
  <c r="E3599" i="1"/>
  <c r="E3598" i="1"/>
  <c r="E3597" i="1"/>
  <c r="E3596" i="1"/>
  <c r="E3595" i="1"/>
  <c r="E3594" i="1"/>
  <c r="E3593" i="1"/>
  <c r="E3592" i="1"/>
  <c r="E3591" i="1"/>
  <c r="E3590" i="1"/>
  <c r="E3589" i="1"/>
  <c r="E3588" i="1"/>
  <c r="E3587" i="1"/>
  <c r="E3586" i="1"/>
  <c r="E3585" i="1"/>
  <c r="E3584" i="1"/>
  <c r="AF3583" i="1"/>
  <c r="B231" i="4" s="1"/>
  <c r="AE3583" i="1"/>
  <c r="C231" i="4" s="1"/>
  <c r="Y3583" i="1"/>
  <c r="W3583" i="1"/>
  <c r="T3583" i="1"/>
  <c r="D231" i="4" s="1"/>
  <c r="S3583" i="1"/>
  <c r="Q3583" i="1"/>
  <c r="O3583" i="1"/>
  <c r="L3583" i="1"/>
  <c r="E3582" i="1"/>
  <c r="E3581" i="1"/>
  <c r="E3580" i="1"/>
  <c r="E3579" i="1"/>
  <c r="E3578" i="1"/>
  <c r="E3577" i="1"/>
  <c r="E3576" i="1"/>
  <c r="E3575" i="1"/>
  <c r="E3574" i="1"/>
  <c r="E3573" i="1"/>
  <c r="E3572" i="1"/>
  <c r="E3571" i="1"/>
  <c r="E3570" i="1"/>
  <c r="E3569" i="1"/>
  <c r="E3568" i="1"/>
  <c r="E3567" i="1"/>
  <c r="AF3566" i="1"/>
  <c r="B230" i="4" s="1"/>
  <c r="AE3566" i="1"/>
  <c r="C230" i="4" s="1"/>
  <c r="Y3566" i="1"/>
  <c r="W3566" i="1"/>
  <c r="T3566" i="1"/>
  <c r="D230" i="4" s="1"/>
  <c r="S3566" i="1"/>
  <c r="Q3566" i="1"/>
  <c r="O3566" i="1"/>
  <c r="L3566" i="1"/>
  <c r="E3565" i="1"/>
  <c r="E3564" i="1"/>
  <c r="E3563" i="1"/>
  <c r="E3562" i="1"/>
  <c r="E3561" i="1"/>
  <c r="E3560" i="1"/>
  <c r="E3559" i="1"/>
  <c r="E3558" i="1"/>
  <c r="E3557" i="1"/>
  <c r="E3556" i="1"/>
  <c r="E3555" i="1"/>
  <c r="E3554" i="1"/>
  <c r="E3553" i="1"/>
  <c r="E3552" i="1"/>
  <c r="E3551" i="1"/>
  <c r="E3550" i="1"/>
  <c r="AF3549" i="1"/>
  <c r="B229" i="4" s="1"/>
  <c r="AE3549" i="1"/>
  <c r="C229" i="4" s="1"/>
  <c r="Y3549" i="1"/>
  <c r="W3549" i="1"/>
  <c r="T3549" i="1"/>
  <c r="D229" i="4" s="1"/>
  <c r="S3549" i="1"/>
  <c r="Q3549" i="1"/>
  <c r="O3549" i="1"/>
  <c r="L3549" i="1"/>
  <c r="E3548" i="1"/>
  <c r="E3547" i="1"/>
  <c r="E3546" i="1"/>
  <c r="E3545" i="1"/>
  <c r="E3544" i="1"/>
  <c r="E3543" i="1"/>
  <c r="E3542" i="1"/>
  <c r="E3541" i="1"/>
  <c r="E3540" i="1"/>
  <c r="E3539" i="1"/>
  <c r="E3538" i="1"/>
  <c r="E3537" i="1"/>
  <c r="E3536" i="1"/>
  <c r="E3535" i="1"/>
  <c r="E3534" i="1"/>
  <c r="E3533" i="1"/>
  <c r="AF3532" i="1"/>
  <c r="B228" i="4" s="1"/>
  <c r="AE3532" i="1"/>
  <c r="C228" i="4" s="1"/>
  <c r="Y3532" i="1"/>
  <c r="W3532" i="1"/>
  <c r="T3532" i="1"/>
  <c r="D228" i="4" s="1"/>
  <c r="S3532" i="1"/>
  <c r="Q3532" i="1"/>
  <c r="O3532" i="1"/>
  <c r="L3532" i="1"/>
  <c r="E3531" i="1"/>
  <c r="E3530" i="1"/>
  <c r="E3529" i="1"/>
  <c r="E3528" i="1"/>
  <c r="E3527" i="1"/>
  <c r="E3526" i="1"/>
  <c r="E3525" i="1"/>
  <c r="E3524" i="1"/>
  <c r="E3523" i="1"/>
  <c r="E3522" i="1"/>
  <c r="E3521" i="1"/>
  <c r="E3520" i="1"/>
  <c r="E3519" i="1"/>
  <c r="E3518" i="1"/>
  <c r="E3517" i="1"/>
  <c r="E3516" i="1"/>
  <c r="AF3515" i="1"/>
  <c r="B227" i="4" s="1"/>
  <c r="AE3515" i="1"/>
  <c r="C227" i="4" s="1"/>
  <c r="Y3515" i="1"/>
  <c r="W3515" i="1"/>
  <c r="T3515" i="1"/>
  <c r="D227" i="4" s="1"/>
  <c r="S3515" i="1"/>
  <c r="Q3515" i="1"/>
  <c r="O3515" i="1"/>
  <c r="L3515" i="1"/>
  <c r="E3514" i="1"/>
  <c r="E3513" i="1"/>
  <c r="E3512" i="1"/>
  <c r="E3511" i="1"/>
  <c r="E3510" i="1"/>
  <c r="E3509" i="1"/>
  <c r="E3508" i="1"/>
  <c r="E3507" i="1"/>
  <c r="E3506" i="1"/>
  <c r="E3505" i="1"/>
  <c r="E3504" i="1"/>
  <c r="E3503" i="1"/>
  <c r="E3502" i="1"/>
  <c r="E3501" i="1"/>
  <c r="E3500" i="1"/>
  <c r="E3499" i="1"/>
  <c r="AF3498" i="1"/>
  <c r="B226" i="4" s="1"/>
  <c r="AE3498" i="1"/>
  <c r="C226" i="4" s="1"/>
  <c r="Y3498" i="1"/>
  <c r="W3498" i="1"/>
  <c r="T3498" i="1"/>
  <c r="D226" i="4" s="1"/>
  <c r="S3498" i="1"/>
  <c r="Q3498" i="1"/>
  <c r="O3498" i="1"/>
  <c r="L3498" i="1"/>
  <c r="E3497" i="1"/>
  <c r="E3496" i="1"/>
  <c r="E3495" i="1"/>
  <c r="E3494" i="1"/>
  <c r="E3493" i="1"/>
  <c r="E3492" i="1"/>
  <c r="E3491" i="1"/>
  <c r="E3490" i="1"/>
  <c r="E3489" i="1"/>
  <c r="E3488" i="1"/>
  <c r="E3487" i="1"/>
  <c r="E3486" i="1"/>
  <c r="E3485" i="1"/>
  <c r="E3484" i="1"/>
  <c r="E3483" i="1"/>
  <c r="E3482" i="1"/>
  <c r="AF3481" i="1"/>
  <c r="B225" i="4" s="1"/>
  <c r="AE3481" i="1"/>
  <c r="C225" i="4" s="1"/>
  <c r="Y3481" i="1"/>
  <c r="W3481" i="1"/>
  <c r="T3481" i="1"/>
  <c r="D225" i="4" s="1"/>
  <c r="S3481" i="1"/>
  <c r="Q3481" i="1"/>
  <c r="O3481" i="1"/>
  <c r="L3481" i="1"/>
  <c r="E3480" i="1"/>
  <c r="E3479" i="1"/>
  <c r="E3478" i="1"/>
  <c r="E3477" i="1"/>
  <c r="E3476" i="1"/>
  <c r="E3475" i="1"/>
  <c r="E3474" i="1"/>
  <c r="E3473" i="1"/>
  <c r="E3472" i="1"/>
  <c r="E3471" i="1"/>
  <c r="E3470" i="1"/>
  <c r="E3469" i="1"/>
  <c r="E3468" i="1"/>
  <c r="E3467" i="1"/>
  <c r="E3466" i="1"/>
  <c r="E3465" i="1"/>
  <c r="AF3464" i="1"/>
  <c r="B224" i="4" s="1"/>
  <c r="AE3464" i="1"/>
  <c r="C224" i="4" s="1"/>
  <c r="Y3464" i="1"/>
  <c r="W3464" i="1"/>
  <c r="T3464" i="1"/>
  <c r="D224" i="4" s="1"/>
  <c r="S3464" i="1"/>
  <c r="Q3464" i="1"/>
  <c r="O3464" i="1"/>
  <c r="L3464" i="1"/>
  <c r="E3463" i="1"/>
  <c r="E3462" i="1"/>
  <c r="E3461" i="1"/>
  <c r="E3460" i="1"/>
  <c r="E3459" i="1"/>
  <c r="E3458" i="1"/>
  <c r="E3457" i="1"/>
  <c r="E3456" i="1"/>
  <c r="E3455" i="1"/>
  <c r="E3454" i="1"/>
  <c r="E3453" i="1"/>
  <c r="E3452" i="1"/>
  <c r="E3451" i="1"/>
  <c r="E3450" i="1"/>
  <c r="E3449" i="1"/>
  <c r="E3448" i="1"/>
  <c r="AF3447" i="1"/>
  <c r="B223" i="4" s="1"/>
  <c r="AE3447" i="1"/>
  <c r="C223" i="4" s="1"/>
  <c r="Y3447" i="1"/>
  <c r="W3447" i="1"/>
  <c r="T3447" i="1"/>
  <c r="D223" i="4" s="1"/>
  <c r="S3447" i="1"/>
  <c r="Q3447" i="1"/>
  <c r="O3447" i="1"/>
  <c r="L3447" i="1"/>
  <c r="E3446" i="1"/>
  <c r="E3445" i="1"/>
  <c r="E3444" i="1"/>
  <c r="E3443" i="1"/>
  <c r="E3442" i="1"/>
  <c r="E3441" i="1"/>
  <c r="E3440" i="1"/>
  <c r="E3439" i="1"/>
  <c r="E3438" i="1"/>
  <c r="E3437" i="1"/>
  <c r="E3436" i="1"/>
  <c r="E3435" i="1"/>
  <c r="E3434" i="1"/>
  <c r="E3433" i="1"/>
  <c r="E3432" i="1"/>
  <c r="E3431" i="1"/>
  <c r="AF3430" i="1"/>
  <c r="B222" i="4" s="1"/>
  <c r="AE3430" i="1"/>
  <c r="C222" i="4" s="1"/>
  <c r="Y3430" i="1"/>
  <c r="W3430" i="1"/>
  <c r="T3430" i="1"/>
  <c r="D222" i="4" s="1"/>
  <c r="S3430" i="1"/>
  <c r="Q3430" i="1"/>
  <c r="O3430" i="1"/>
  <c r="L3430" i="1"/>
  <c r="E3429" i="1"/>
  <c r="E3428" i="1"/>
  <c r="E3427" i="1"/>
  <c r="E3426" i="1"/>
  <c r="E3425" i="1"/>
  <c r="E3424" i="1"/>
  <c r="E3423" i="1"/>
  <c r="E3422" i="1"/>
  <c r="E3421" i="1"/>
  <c r="E3420" i="1"/>
  <c r="E3419" i="1"/>
  <c r="E3418" i="1"/>
  <c r="E3417" i="1"/>
  <c r="E3416" i="1"/>
  <c r="E3415" i="1"/>
  <c r="E3414" i="1"/>
  <c r="AF3413" i="1"/>
  <c r="B221" i="4" s="1"/>
  <c r="AE3413" i="1"/>
  <c r="C221" i="4" s="1"/>
  <c r="Y3413" i="1"/>
  <c r="W3413" i="1"/>
  <c r="T3413" i="1"/>
  <c r="D221" i="4" s="1"/>
  <c r="S3413" i="1"/>
  <c r="Q3413" i="1"/>
  <c r="O3413" i="1"/>
  <c r="L3413" i="1"/>
  <c r="E3412" i="1"/>
  <c r="E3411" i="1"/>
  <c r="E3410" i="1"/>
  <c r="E3409" i="1"/>
  <c r="E3408" i="1"/>
  <c r="E3407" i="1"/>
  <c r="E3406" i="1"/>
  <c r="E3405" i="1"/>
  <c r="E3404" i="1"/>
  <c r="E3403" i="1"/>
  <c r="E3402" i="1"/>
  <c r="E3401" i="1"/>
  <c r="E3400" i="1"/>
  <c r="E3399" i="1"/>
  <c r="E3398" i="1"/>
  <c r="E3397" i="1"/>
  <c r="AF3396" i="1"/>
  <c r="B220" i="4" s="1"/>
  <c r="AE3396" i="1"/>
  <c r="C220" i="4" s="1"/>
  <c r="Y3396" i="1"/>
  <c r="W3396" i="1"/>
  <c r="T3396" i="1"/>
  <c r="D220" i="4" s="1"/>
  <c r="S3396" i="1"/>
  <c r="Q3396" i="1"/>
  <c r="O3396" i="1"/>
  <c r="L3396" i="1"/>
  <c r="E3395" i="1"/>
  <c r="E3394" i="1"/>
  <c r="E3393" i="1"/>
  <c r="E3392" i="1"/>
  <c r="E3391" i="1"/>
  <c r="E3390" i="1"/>
  <c r="E3389" i="1"/>
  <c r="E3388" i="1"/>
  <c r="E3387" i="1"/>
  <c r="E3386" i="1"/>
  <c r="E3385" i="1"/>
  <c r="E3384" i="1"/>
  <c r="E3383" i="1"/>
  <c r="E3382" i="1"/>
  <c r="E3381" i="1"/>
  <c r="E3380" i="1"/>
  <c r="AF3379" i="1"/>
  <c r="B219" i="4" s="1"/>
  <c r="AE3379" i="1"/>
  <c r="C219" i="4" s="1"/>
  <c r="Y3379" i="1"/>
  <c r="W3379" i="1"/>
  <c r="T3379" i="1"/>
  <c r="D219" i="4" s="1"/>
  <c r="S3379" i="1"/>
  <c r="Q3379" i="1"/>
  <c r="O3379" i="1"/>
  <c r="L3379" i="1"/>
  <c r="E3378" i="1"/>
  <c r="E3377" i="1"/>
  <c r="E3376" i="1"/>
  <c r="E3375" i="1"/>
  <c r="E3374" i="1"/>
  <c r="E3373" i="1"/>
  <c r="E3372" i="1"/>
  <c r="E3371" i="1"/>
  <c r="E3370" i="1"/>
  <c r="E3369" i="1"/>
  <c r="E3368" i="1"/>
  <c r="E3367" i="1"/>
  <c r="E3366" i="1"/>
  <c r="E3365" i="1"/>
  <c r="E3364" i="1"/>
  <c r="E3363" i="1"/>
  <c r="AF3362" i="1"/>
  <c r="B218" i="4" s="1"/>
  <c r="AE3362" i="1"/>
  <c r="C218" i="4" s="1"/>
  <c r="Y3362" i="1"/>
  <c r="W3362" i="1"/>
  <c r="T3362" i="1"/>
  <c r="D218" i="4" s="1"/>
  <c r="S3362" i="1"/>
  <c r="Q3362" i="1"/>
  <c r="O3362" i="1"/>
  <c r="L3362" i="1"/>
  <c r="E3361" i="1"/>
  <c r="E3360" i="1"/>
  <c r="E3359" i="1"/>
  <c r="E3358" i="1"/>
  <c r="E3357" i="1"/>
  <c r="E3356" i="1"/>
  <c r="E3355" i="1"/>
  <c r="E3354" i="1"/>
  <c r="E3353" i="1"/>
  <c r="E3352" i="1"/>
  <c r="E3351" i="1"/>
  <c r="E3350" i="1"/>
  <c r="E3349" i="1"/>
  <c r="E3348" i="1"/>
  <c r="E3347" i="1"/>
  <c r="E3346" i="1"/>
  <c r="AF3345" i="1"/>
  <c r="B217" i="4" s="1"/>
  <c r="AE3345" i="1"/>
  <c r="C217" i="4" s="1"/>
  <c r="Y3345" i="1"/>
  <c r="W3345" i="1"/>
  <c r="T3345" i="1"/>
  <c r="D217" i="4" s="1"/>
  <c r="S3345" i="1"/>
  <c r="Q3345" i="1"/>
  <c r="O3345" i="1"/>
  <c r="L3345" i="1"/>
  <c r="E3344" i="1"/>
  <c r="E3343" i="1"/>
  <c r="E3342" i="1"/>
  <c r="E3341" i="1"/>
  <c r="E3340" i="1"/>
  <c r="E3339" i="1"/>
  <c r="E3338" i="1"/>
  <c r="E3337" i="1"/>
  <c r="E3336" i="1"/>
  <c r="E3335" i="1"/>
  <c r="E3334" i="1"/>
  <c r="E3333" i="1"/>
  <c r="E3332" i="1"/>
  <c r="E3331" i="1"/>
  <c r="E3330" i="1"/>
  <c r="E3329" i="1"/>
  <c r="AF3328" i="1"/>
  <c r="B216" i="4" s="1"/>
  <c r="AE3328" i="1"/>
  <c r="C216" i="4" s="1"/>
  <c r="Y3328" i="1"/>
  <c r="W3328" i="1"/>
  <c r="T3328" i="1"/>
  <c r="D216" i="4" s="1"/>
  <c r="S3328" i="1"/>
  <c r="Q3328" i="1"/>
  <c r="O3328" i="1"/>
  <c r="L3328" i="1"/>
  <c r="E3327" i="1"/>
  <c r="E3326" i="1"/>
  <c r="E3325" i="1"/>
  <c r="E3324" i="1"/>
  <c r="E3323" i="1"/>
  <c r="E3322" i="1"/>
  <c r="E3321" i="1"/>
  <c r="E3320" i="1"/>
  <c r="E3319" i="1"/>
  <c r="E3318" i="1"/>
  <c r="E3317" i="1"/>
  <c r="E3316" i="1"/>
  <c r="E3315" i="1"/>
  <c r="E3314" i="1"/>
  <c r="E3313" i="1"/>
  <c r="E3312" i="1"/>
  <c r="AF3311" i="1"/>
  <c r="B215" i="4" s="1"/>
  <c r="AE3311" i="1"/>
  <c r="C215" i="4" s="1"/>
  <c r="Y3311" i="1"/>
  <c r="W3311" i="1"/>
  <c r="T3311" i="1"/>
  <c r="D215" i="4" s="1"/>
  <c r="S3311" i="1"/>
  <c r="Q3311" i="1"/>
  <c r="O3311" i="1"/>
  <c r="L3311" i="1"/>
  <c r="E3310" i="1"/>
  <c r="E3309" i="1"/>
  <c r="E3308" i="1"/>
  <c r="E3307" i="1"/>
  <c r="E3306" i="1"/>
  <c r="E3305" i="1"/>
  <c r="E3304" i="1"/>
  <c r="E3303" i="1"/>
  <c r="E3302" i="1"/>
  <c r="E3301" i="1"/>
  <c r="E3300" i="1"/>
  <c r="E3299" i="1"/>
  <c r="E3298" i="1"/>
  <c r="E3297" i="1"/>
  <c r="E3296" i="1"/>
  <c r="E3295" i="1"/>
  <c r="AF3294" i="1"/>
  <c r="B214" i="4" s="1"/>
  <c r="AE3294" i="1"/>
  <c r="C214" i="4" s="1"/>
  <c r="Y3294" i="1"/>
  <c r="W3294" i="1"/>
  <c r="T3294" i="1"/>
  <c r="D214" i="4" s="1"/>
  <c r="S3294" i="1"/>
  <c r="Q3294" i="1"/>
  <c r="O3294" i="1"/>
  <c r="L3294" i="1"/>
  <c r="E3293" i="1"/>
  <c r="E3292" i="1"/>
  <c r="E3291" i="1"/>
  <c r="E3290" i="1"/>
  <c r="E3289" i="1"/>
  <c r="E3288" i="1"/>
  <c r="E3287" i="1"/>
  <c r="E3286" i="1"/>
  <c r="E3285" i="1"/>
  <c r="E3284" i="1"/>
  <c r="E3283" i="1"/>
  <c r="E3282" i="1"/>
  <c r="E3281" i="1"/>
  <c r="E3280" i="1"/>
  <c r="E3279" i="1"/>
  <c r="E3278" i="1"/>
  <c r="AF3277" i="1"/>
  <c r="B213" i="4" s="1"/>
  <c r="AE3277" i="1"/>
  <c r="C213" i="4" s="1"/>
  <c r="Y3277" i="1"/>
  <c r="W3277" i="1"/>
  <c r="T3277" i="1"/>
  <c r="D213" i="4" s="1"/>
  <c r="S3277" i="1"/>
  <c r="Q3277" i="1"/>
  <c r="O3277" i="1"/>
  <c r="L3277" i="1"/>
  <c r="E3276" i="1"/>
  <c r="E3275" i="1"/>
  <c r="E3274" i="1"/>
  <c r="E3273" i="1"/>
  <c r="E3272" i="1"/>
  <c r="E3271" i="1"/>
  <c r="E3270" i="1"/>
  <c r="E3269" i="1"/>
  <c r="E3268" i="1"/>
  <c r="E3267" i="1"/>
  <c r="E3266" i="1"/>
  <c r="E3265" i="1"/>
  <c r="E3264" i="1"/>
  <c r="E3263" i="1"/>
  <c r="E3262" i="1"/>
  <c r="E3261" i="1"/>
  <c r="AF3260" i="1"/>
  <c r="B212" i="4" s="1"/>
  <c r="AE3260" i="1"/>
  <c r="C212" i="4" s="1"/>
  <c r="Y3260" i="1"/>
  <c r="W3260" i="1"/>
  <c r="T3260" i="1"/>
  <c r="D212" i="4" s="1"/>
  <c r="S3260" i="1"/>
  <c r="Q3260" i="1"/>
  <c r="O3260" i="1"/>
  <c r="L3260" i="1"/>
  <c r="E3259" i="1"/>
  <c r="E3258" i="1"/>
  <c r="E3257" i="1"/>
  <c r="E3256" i="1"/>
  <c r="E3255" i="1"/>
  <c r="E3254" i="1"/>
  <c r="E3253" i="1"/>
  <c r="E3252" i="1"/>
  <c r="E3251" i="1"/>
  <c r="E3250" i="1"/>
  <c r="E3249" i="1"/>
  <c r="E3248" i="1"/>
  <c r="E3247" i="1"/>
  <c r="E3246" i="1"/>
  <c r="E3245" i="1"/>
  <c r="E3244" i="1"/>
  <c r="AF3243" i="1"/>
  <c r="B211" i="4" s="1"/>
  <c r="AE3243" i="1"/>
  <c r="C211" i="4" s="1"/>
  <c r="Y3243" i="1"/>
  <c r="W3243" i="1"/>
  <c r="T3243" i="1"/>
  <c r="D211" i="4" s="1"/>
  <c r="S3243" i="1"/>
  <c r="Q3243" i="1"/>
  <c r="O3243" i="1"/>
  <c r="L3243" i="1"/>
  <c r="E3242" i="1"/>
  <c r="E3241" i="1"/>
  <c r="E3240" i="1"/>
  <c r="E3239" i="1"/>
  <c r="E3238" i="1"/>
  <c r="E3237" i="1"/>
  <c r="E3236" i="1"/>
  <c r="E3235" i="1"/>
  <c r="E3234" i="1"/>
  <c r="E3233" i="1"/>
  <c r="E3232" i="1"/>
  <c r="E3231" i="1"/>
  <c r="E3230" i="1"/>
  <c r="E3229" i="1"/>
  <c r="E3228" i="1"/>
  <c r="E3227" i="1"/>
  <c r="AF3226" i="1"/>
  <c r="B210" i="4" s="1"/>
  <c r="AE3226" i="1"/>
  <c r="C210" i="4" s="1"/>
  <c r="Y3226" i="1"/>
  <c r="W3226" i="1"/>
  <c r="T3226" i="1"/>
  <c r="D210" i="4" s="1"/>
  <c r="S3226" i="1"/>
  <c r="Q3226" i="1"/>
  <c r="O3226" i="1"/>
  <c r="L3226" i="1"/>
  <c r="E3225" i="1"/>
  <c r="E3224" i="1"/>
  <c r="E3223" i="1"/>
  <c r="E3222" i="1"/>
  <c r="E3221" i="1"/>
  <c r="E3220" i="1"/>
  <c r="E3219" i="1"/>
  <c r="E3218" i="1"/>
  <c r="E3217" i="1"/>
  <c r="E3216" i="1"/>
  <c r="E3215" i="1"/>
  <c r="E3214" i="1"/>
  <c r="E3213" i="1"/>
  <c r="E3212" i="1"/>
  <c r="E3211" i="1"/>
  <c r="E3210" i="1"/>
  <c r="AF3209" i="1"/>
  <c r="B209" i="4" s="1"/>
  <c r="AE3209" i="1"/>
  <c r="C209" i="4" s="1"/>
  <c r="Y3209" i="1"/>
  <c r="W3209" i="1"/>
  <c r="T3209" i="1"/>
  <c r="D209" i="4" s="1"/>
  <c r="S3209" i="1"/>
  <c r="Q3209" i="1"/>
  <c r="O3209" i="1"/>
  <c r="L3209" i="1"/>
  <c r="E3208" i="1"/>
  <c r="E3207" i="1"/>
  <c r="E3206" i="1"/>
  <c r="E3205" i="1"/>
  <c r="E3204" i="1"/>
  <c r="E3203" i="1"/>
  <c r="E3202" i="1"/>
  <c r="E3201" i="1"/>
  <c r="E3200" i="1"/>
  <c r="E3199" i="1"/>
  <c r="E3198" i="1"/>
  <c r="E3197" i="1"/>
  <c r="E3196" i="1"/>
  <c r="E3195" i="1"/>
  <c r="E3194" i="1"/>
  <c r="E3193" i="1"/>
  <c r="AF3192" i="1"/>
  <c r="B208" i="4" s="1"/>
  <c r="AE3192" i="1"/>
  <c r="C208" i="4" s="1"/>
  <c r="Y3192" i="1"/>
  <c r="W3192" i="1"/>
  <c r="T3192" i="1"/>
  <c r="D208" i="4" s="1"/>
  <c r="S3192" i="1"/>
  <c r="Q3192" i="1"/>
  <c r="O3192" i="1"/>
  <c r="L3192" i="1"/>
  <c r="E3191" i="1"/>
  <c r="E3190" i="1"/>
  <c r="E3189" i="1"/>
  <c r="E3188" i="1"/>
  <c r="E3187" i="1"/>
  <c r="E3186" i="1"/>
  <c r="E3185" i="1"/>
  <c r="E3184" i="1"/>
  <c r="E3183" i="1"/>
  <c r="E3182" i="1"/>
  <c r="E3181" i="1"/>
  <c r="E3180" i="1"/>
  <c r="E3179" i="1"/>
  <c r="E3178" i="1"/>
  <c r="E3177" i="1"/>
  <c r="E3176" i="1"/>
  <c r="AF3175" i="1"/>
  <c r="B207" i="4" s="1"/>
  <c r="AE3175" i="1"/>
  <c r="C207" i="4" s="1"/>
  <c r="Y3175" i="1"/>
  <c r="W3175" i="1"/>
  <c r="T3175" i="1"/>
  <c r="D207" i="4" s="1"/>
  <c r="S3175" i="1"/>
  <c r="Q3175" i="1"/>
  <c r="O3175" i="1"/>
  <c r="L3175" i="1"/>
  <c r="E3174" i="1"/>
  <c r="E3173" i="1"/>
  <c r="E3172" i="1"/>
  <c r="E3171" i="1"/>
  <c r="E3170" i="1"/>
  <c r="E3169" i="1"/>
  <c r="E3168" i="1"/>
  <c r="E3167" i="1"/>
  <c r="E3166" i="1"/>
  <c r="E3165" i="1"/>
  <c r="E3164" i="1"/>
  <c r="E3163" i="1"/>
  <c r="E3162" i="1"/>
  <c r="E3161" i="1"/>
  <c r="E3160" i="1"/>
  <c r="E3159" i="1"/>
  <c r="AF3158" i="1"/>
  <c r="B206" i="4" s="1"/>
  <c r="AE3158" i="1"/>
  <c r="C206" i="4" s="1"/>
  <c r="Y3158" i="1"/>
  <c r="W3158" i="1"/>
  <c r="T3158" i="1"/>
  <c r="D206" i="4" s="1"/>
  <c r="S3158" i="1"/>
  <c r="Q3158" i="1"/>
  <c r="O3158" i="1"/>
  <c r="L3158" i="1"/>
  <c r="E3157" i="1"/>
  <c r="E3156" i="1"/>
  <c r="E3155" i="1"/>
  <c r="E3154" i="1"/>
  <c r="E3153" i="1"/>
  <c r="E3152" i="1"/>
  <c r="E3151" i="1"/>
  <c r="E3150" i="1"/>
  <c r="E3149" i="1"/>
  <c r="E3148" i="1"/>
  <c r="E3147" i="1"/>
  <c r="E3146" i="1"/>
  <c r="E3145" i="1"/>
  <c r="E3144" i="1"/>
  <c r="E3143" i="1"/>
  <c r="E3142" i="1"/>
  <c r="AF3141" i="1"/>
  <c r="B205" i="4" s="1"/>
  <c r="AE3141" i="1"/>
  <c r="C205" i="4" s="1"/>
  <c r="Y3141" i="1"/>
  <c r="W3141" i="1"/>
  <c r="T3141" i="1"/>
  <c r="D205" i="4" s="1"/>
  <c r="S3141" i="1"/>
  <c r="Q3141" i="1"/>
  <c r="O3141" i="1"/>
  <c r="L3141" i="1"/>
  <c r="E3140" i="1"/>
  <c r="E3139" i="1"/>
  <c r="E3138" i="1"/>
  <c r="E3137" i="1"/>
  <c r="E3136" i="1"/>
  <c r="E3135" i="1"/>
  <c r="E3134" i="1"/>
  <c r="E3133" i="1"/>
  <c r="E3132" i="1"/>
  <c r="E3131" i="1"/>
  <c r="E3130" i="1"/>
  <c r="E3129" i="1"/>
  <c r="E3128" i="1"/>
  <c r="E3127" i="1"/>
  <c r="E3126" i="1"/>
  <c r="E3125" i="1"/>
  <c r="AF3124" i="1"/>
  <c r="B204" i="4" s="1"/>
  <c r="AE3124" i="1"/>
  <c r="C204" i="4" s="1"/>
  <c r="Y3124" i="1"/>
  <c r="W3124" i="1"/>
  <c r="T3124" i="1"/>
  <c r="D204" i="4" s="1"/>
  <c r="S3124" i="1"/>
  <c r="Q3124" i="1"/>
  <c r="O3124" i="1"/>
  <c r="L3124" i="1"/>
  <c r="E3123" i="1"/>
  <c r="E3122" i="1"/>
  <c r="E3121" i="1"/>
  <c r="E3120" i="1"/>
  <c r="E3119" i="1"/>
  <c r="E3118" i="1"/>
  <c r="E3117" i="1"/>
  <c r="E3116" i="1"/>
  <c r="E3115" i="1"/>
  <c r="E3114" i="1"/>
  <c r="E3113" i="1"/>
  <c r="E3112" i="1"/>
  <c r="E3111" i="1"/>
  <c r="E3110" i="1"/>
  <c r="E3109" i="1"/>
  <c r="E3108" i="1"/>
  <c r="AF3107" i="1"/>
  <c r="B203" i="4" s="1"/>
  <c r="AE3107" i="1"/>
  <c r="C203" i="4" s="1"/>
  <c r="Y3107" i="1"/>
  <c r="W3107" i="1"/>
  <c r="T3107" i="1"/>
  <c r="D203" i="4" s="1"/>
  <c r="S3107" i="1"/>
  <c r="Q3107" i="1"/>
  <c r="O3107" i="1"/>
  <c r="L3107" i="1"/>
  <c r="E3106" i="1"/>
  <c r="E3105" i="1"/>
  <c r="E3104" i="1"/>
  <c r="E3103" i="1"/>
  <c r="E3102" i="1"/>
  <c r="E3101" i="1"/>
  <c r="E3100" i="1"/>
  <c r="E3099" i="1"/>
  <c r="E3098" i="1"/>
  <c r="E3097" i="1"/>
  <c r="E3096" i="1"/>
  <c r="E3095" i="1"/>
  <c r="E3094" i="1"/>
  <c r="E3093" i="1"/>
  <c r="E3092" i="1"/>
  <c r="E3091" i="1"/>
  <c r="AF3090" i="1"/>
  <c r="B202" i="4" s="1"/>
  <c r="AE3090" i="1"/>
  <c r="C202" i="4" s="1"/>
  <c r="Y3090" i="1"/>
  <c r="W3090" i="1"/>
  <c r="T3090" i="1"/>
  <c r="D202" i="4" s="1"/>
  <c r="S3090" i="1"/>
  <c r="Q3090" i="1"/>
  <c r="O3090" i="1"/>
  <c r="L3090" i="1"/>
  <c r="E3089" i="1"/>
  <c r="E3088" i="1"/>
  <c r="E3087" i="1"/>
  <c r="E3086" i="1"/>
  <c r="E3085" i="1"/>
  <c r="E3084" i="1"/>
  <c r="E3083" i="1"/>
  <c r="E3082" i="1"/>
  <c r="E3081" i="1"/>
  <c r="E3080" i="1"/>
  <c r="E3079" i="1"/>
  <c r="E3078" i="1"/>
  <c r="E3077" i="1"/>
  <c r="E3076" i="1"/>
  <c r="E3075" i="1"/>
  <c r="E3074" i="1"/>
  <c r="AF3073" i="1"/>
  <c r="B201" i="4" s="1"/>
  <c r="AE3073" i="1"/>
  <c r="C201" i="4" s="1"/>
  <c r="Y3073" i="1"/>
  <c r="W3073" i="1"/>
  <c r="T3073" i="1"/>
  <c r="D201" i="4" s="1"/>
  <c r="S3073" i="1"/>
  <c r="Q3073" i="1"/>
  <c r="O3073" i="1"/>
  <c r="L3073" i="1"/>
  <c r="E3072" i="1"/>
  <c r="E3071" i="1"/>
  <c r="E3070" i="1"/>
  <c r="E3069" i="1"/>
  <c r="E3068" i="1"/>
  <c r="E3067" i="1"/>
  <c r="E3066" i="1"/>
  <c r="E3065" i="1"/>
  <c r="E3064" i="1"/>
  <c r="E3063" i="1"/>
  <c r="E3062" i="1"/>
  <c r="E3061" i="1"/>
  <c r="E3060" i="1"/>
  <c r="E3059" i="1"/>
  <c r="E3058" i="1"/>
  <c r="E3057" i="1"/>
  <c r="AF3056" i="1"/>
  <c r="B200" i="4" s="1"/>
  <c r="AE3056" i="1"/>
  <c r="C200" i="4" s="1"/>
  <c r="Y3056" i="1"/>
  <c r="W3056" i="1"/>
  <c r="T3056" i="1"/>
  <c r="D200" i="4" s="1"/>
  <c r="S3056" i="1"/>
  <c r="Q3056" i="1"/>
  <c r="O3056" i="1"/>
  <c r="L3056" i="1"/>
  <c r="E3055" i="1"/>
  <c r="E3054" i="1"/>
  <c r="E3053" i="1"/>
  <c r="E3052" i="1"/>
  <c r="E3051" i="1"/>
  <c r="E3050" i="1"/>
  <c r="E3049" i="1"/>
  <c r="E3048" i="1"/>
  <c r="E3047" i="1"/>
  <c r="E3046" i="1"/>
  <c r="E3045" i="1"/>
  <c r="E3044" i="1"/>
  <c r="E3043" i="1"/>
  <c r="E3042" i="1"/>
  <c r="E3041" i="1"/>
  <c r="E3040" i="1"/>
  <c r="AF3039" i="1"/>
  <c r="B199" i="4" s="1"/>
  <c r="AE3039" i="1"/>
  <c r="C199" i="4" s="1"/>
  <c r="Y3039" i="1"/>
  <c r="W3039" i="1"/>
  <c r="T3039" i="1"/>
  <c r="D199" i="4" s="1"/>
  <c r="S3039" i="1"/>
  <c r="Q3039" i="1"/>
  <c r="O3039" i="1"/>
  <c r="L3039" i="1"/>
  <c r="E3038" i="1"/>
  <c r="E3037" i="1"/>
  <c r="E3036" i="1"/>
  <c r="E3035" i="1"/>
  <c r="E3034" i="1"/>
  <c r="E3033" i="1"/>
  <c r="E3032" i="1"/>
  <c r="E3031" i="1"/>
  <c r="E3030" i="1"/>
  <c r="E3029" i="1"/>
  <c r="E3028" i="1"/>
  <c r="E3027" i="1"/>
  <c r="E3026" i="1"/>
  <c r="E3025" i="1"/>
  <c r="E3024" i="1"/>
  <c r="E3023" i="1"/>
  <c r="AF3022" i="1"/>
  <c r="B198" i="4" s="1"/>
  <c r="AE3022" i="1"/>
  <c r="C198" i="4" s="1"/>
  <c r="Y3022" i="1"/>
  <c r="W3022" i="1"/>
  <c r="T3022" i="1"/>
  <c r="D198" i="4" s="1"/>
  <c r="S3022" i="1"/>
  <c r="Q3022" i="1"/>
  <c r="O3022" i="1"/>
  <c r="L3022" i="1"/>
  <c r="E3021" i="1"/>
  <c r="E3020" i="1"/>
  <c r="E3019" i="1"/>
  <c r="E3018" i="1"/>
  <c r="E3017" i="1"/>
  <c r="E3016" i="1"/>
  <c r="E3015" i="1"/>
  <c r="E3014" i="1"/>
  <c r="E3013" i="1"/>
  <c r="E3012" i="1"/>
  <c r="E3011" i="1"/>
  <c r="E3010" i="1"/>
  <c r="E3009" i="1"/>
  <c r="E3008" i="1"/>
  <c r="E3007" i="1"/>
  <c r="E3006" i="1"/>
  <c r="AF3005" i="1"/>
  <c r="B197" i="4" s="1"/>
  <c r="AE3005" i="1"/>
  <c r="C197" i="4" s="1"/>
  <c r="Y3005" i="1"/>
  <c r="W3005" i="1"/>
  <c r="T3005" i="1"/>
  <c r="D197" i="4" s="1"/>
  <c r="S3005" i="1"/>
  <c r="Q3005" i="1"/>
  <c r="O3005" i="1"/>
  <c r="L3005" i="1"/>
  <c r="E3004" i="1"/>
  <c r="E3003" i="1"/>
  <c r="E3002" i="1"/>
  <c r="E3001" i="1"/>
  <c r="E3000" i="1"/>
  <c r="E2999" i="1"/>
  <c r="E2998" i="1"/>
  <c r="E2997" i="1"/>
  <c r="E2996" i="1"/>
  <c r="E2995" i="1"/>
  <c r="E2994" i="1"/>
  <c r="E2993" i="1"/>
  <c r="E2992" i="1"/>
  <c r="E2991" i="1"/>
  <c r="E2990" i="1"/>
  <c r="E2989" i="1"/>
  <c r="AF2988" i="1"/>
  <c r="B196" i="4" s="1"/>
  <c r="AE2988" i="1"/>
  <c r="C196" i="4" s="1"/>
  <c r="Y2988" i="1"/>
  <c r="W2988" i="1"/>
  <c r="T2988" i="1"/>
  <c r="D196" i="4" s="1"/>
  <c r="S2988" i="1"/>
  <c r="Q2988" i="1"/>
  <c r="O2988" i="1"/>
  <c r="L2988" i="1"/>
  <c r="E2987" i="1"/>
  <c r="E2986" i="1"/>
  <c r="E2985" i="1"/>
  <c r="E2984" i="1"/>
  <c r="E2983" i="1"/>
  <c r="E2982" i="1"/>
  <c r="E2981" i="1"/>
  <c r="E2980" i="1"/>
  <c r="E2979" i="1"/>
  <c r="E2978" i="1"/>
  <c r="E2977" i="1"/>
  <c r="E2976" i="1"/>
  <c r="E2975" i="1"/>
  <c r="E2974" i="1"/>
  <c r="E2973" i="1"/>
  <c r="E2972" i="1"/>
  <c r="AF2971" i="1"/>
  <c r="B195" i="4" s="1"/>
  <c r="AE2971" i="1"/>
  <c r="C195" i="4" s="1"/>
  <c r="Y2971" i="1"/>
  <c r="W2971" i="1"/>
  <c r="T2971" i="1"/>
  <c r="D195" i="4" s="1"/>
  <c r="S2971" i="1"/>
  <c r="Q2971" i="1"/>
  <c r="O2971" i="1"/>
  <c r="L2971" i="1"/>
  <c r="E2970" i="1"/>
  <c r="E2969" i="1"/>
  <c r="E2968" i="1"/>
  <c r="E2967" i="1"/>
  <c r="E2966" i="1"/>
  <c r="E2965" i="1"/>
  <c r="E2964" i="1"/>
  <c r="E2963" i="1"/>
  <c r="E2962" i="1"/>
  <c r="E2961" i="1"/>
  <c r="E2960" i="1"/>
  <c r="E2959" i="1"/>
  <c r="E2958" i="1"/>
  <c r="E2957" i="1"/>
  <c r="E2956" i="1"/>
  <c r="E2955" i="1"/>
  <c r="AF2954" i="1"/>
  <c r="B194" i="4" s="1"/>
  <c r="AE2954" i="1"/>
  <c r="C194" i="4" s="1"/>
  <c r="Y2954" i="1"/>
  <c r="W2954" i="1"/>
  <c r="T2954" i="1"/>
  <c r="D194" i="4" s="1"/>
  <c r="S2954" i="1"/>
  <c r="Q2954" i="1"/>
  <c r="O2954" i="1"/>
  <c r="L2954" i="1"/>
  <c r="E2953" i="1"/>
  <c r="E2952" i="1"/>
  <c r="E2951" i="1"/>
  <c r="E2950" i="1"/>
  <c r="E2949" i="1"/>
  <c r="E2948" i="1"/>
  <c r="E2947" i="1"/>
  <c r="E2946" i="1"/>
  <c r="E2945" i="1"/>
  <c r="E2944" i="1"/>
  <c r="E2943" i="1"/>
  <c r="E2942" i="1"/>
  <c r="E2941" i="1"/>
  <c r="E2940" i="1"/>
  <c r="E2939" i="1"/>
  <c r="E2938" i="1"/>
  <c r="AF2937" i="1"/>
  <c r="B193" i="4" s="1"/>
  <c r="AE2937" i="1"/>
  <c r="C193" i="4" s="1"/>
  <c r="Y2937" i="1"/>
  <c r="W2937" i="1"/>
  <c r="T2937" i="1"/>
  <c r="D193" i="4" s="1"/>
  <c r="S2937" i="1"/>
  <c r="Q2937" i="1"/>
  <c r="O2937" i="1"/>
  <c r="L2937" i="1"/>
  <c r="E2936" i="1"/>
  <c r="E2935" i="1"/>
  <c r="E2934" i="1"/>
  <c r="E2933" i="1"/>
  <c r="E2932" i="1"/>
  <c r="E2931" i="1"/>
  <c r="E2930" i="1"/>
  <c r="E2929" i="1"/>
  <c r="E2928" i="1"/>
  <c r="E2927" i="1"/>
  <c r="E2926" i="1"/>
  <c r="E2925" i="1"/>
  <c r="E2924" i="1"/>
  <c r="E2923" i="1"/>
  <c r="E2922" i="1"/>
  <c r="E2921" i="1"/>
  <c r="AF2920" i="1"/>
  <c r="B192" i="4" s="1"/>
  <c r="AE2920" i="1"/>
  <c r="C192" i="4" s="1"/>
  <c r="Y2920" i="1"/>
  <c r="W2920" i="1"/>
  <c r="T2920" i="1"/>
  <c r="D192" i="4" s="1"/>
  <c r="S2920" i="1"/>
  <c r="Q2920" i="1"/>
  <c r="O2920" i="1"/>
  <c r="L2920" i="1"/>
  <c r="E2919" i="1"/>
  <c r="E2918" i="1"/>
  <c r="E2917" i="1"/>
  <c r="E2916" i="1"/>
  <c r="E2915" i="1"/>
  <c r="E2914" i="1"/>
  <c r="E2913" i="1"/>
  <c r="E2912" i="1"/>
  <c r="E2911" i="1"/>
  <c r="E2910" i="1"/>
  <c r="E2909" i="1"/>
  <c r="E2908" i="1"/>
  <c r="E2907" i="1"/>
  <c r="E2906" i="1"/>
  <c r="E2905" i="1"/>
  <c r="E2904" i="1"/>
  <c r="AF2903" i="1"/>
  <c r="B191" i="4" s="1"/>
  <c r="AE2903" i="1"/>
  <c r="C191" i="4" s="1"/>
  <c r="Y2903" i="1"/>
  <c r="W2903" i="1"/>
  <c r="T2903" i="1"/>
  <c r="D191" i="4" s="1"/>
  <c r="S2903" i="1"/>
  <c r="Q2903" i="1"/>
  <c r="O2903" i="1"/>
  <c r="L2903" i="1"/>
  <c r="E2902" i="1"/>
  <c r="E2901" i="1"/>
  <c r="E2900" i="1"/>
  <c r="E2899" i="1"/>
  <c r="E2898" i="1"/>
  <c r="E2897" i="1"/>
  <c r="E2896" i="1"/>
  <c r="E2895" i="1"/>
  <c r="E2894" i="1"/>
  <c r="E2893" i="1"/>
  <c r="E2892" i="1"/>
  <c r="E2891" i="1"/>
  <c r="E2890" i="1"/>
  <c r="E2889" i="1"/>
  <c r="E2888" i="1"/>
  <c r="E2887" i="1"/>
  <c r="AF2886" i="1"/>
  <c r="B190" i="4" s="1"/>
  <c r="AE2886" i="1"/>
  <c r="C190" i="4" s="1"/>
  <c r="Y2886" i="1"/>
  <c r="W2886" i="1"/>
  <c r="T2886" i="1"/>
  <c r="D190" i="4" s="1"/>
  <c r="S2886" i="1"/>
  <c r="Q2886" i="1"/>
  <c r="O2886" i="1"/>
  <c r="L2886" i="1"/>
  <c r="E2885" i="1"/>
  <c r="E2884" i="1"/>
  <c r="E2883" i="1"/>
  <c r="E2882" i="1"/>
  <c r="E2881" i="1"/>
  <c r="E2880" i="1"/>
  <c r="E2879" i="1"/>
  <c r="E2878" i="1"/>
  <c r="E2877" i="1"/>
  <c r="E2876" i="1"/>
  <c r="E2875" i="1"/>
  <c r="E2874" i="1"/>
  <c r="E2873" i="1"/>
  <c r="E2872" i="1"/>
  <c r="E2871" i="1"/>
  <c r="E2870" i="1"/>
  <c r="AF2869" i="1"/>
  <c r="B189" i="4" s="1"/>
  <c r="AE2869" i="1"/>
  <c r="C189" i="4" s="1"/>
  <c r="Y2869" i="1"/>
  <c r="W2869" i="1"/>
  <c r="T2869" i="1"/>
  <c r="D189" i="4" s="1"/>
  <c r="S2869" i="1"/>
  <c r="Q2869" i="1"/>
  <c r="O2869" i="1"/>
  <c r="L2869" i="1"/>
  <c r="E2868" i="1"/>
  <c r="E2867" i="1"/>
  <c r="E2866" i="1"/>
  <c r="E2865" i="1"/>
  <c r="E2864" i="1"/>
  <c r="E2863" i="1"/>
  <c r="E2862" i="1"/>
  <c r="E2861" i="1"/>
  <c r="E2860" i="1"/>
  <c r="E2859" i="1"/>
  <c r="E2858" i="1"/>
  <c r="E2857" i="1"/>
  <c r="E2856" i="1"/>
  <c r="E2855" i="1"/>
  <c r="E2854" i="1"/>
  <c r="E2853" i="1"/>
  <c r="AF2852" i="1"/>
  <c r="B188" i="4" s="1"/>
  <c r="AE2852" i="1"/>
  <c r="C188" i="4" s="1"/>
  <c r="Y2852" i="1"/>
  <c r="W2852" i="1"/>
  <c r="T2852" i="1"/>
  <c r="D188" i="4" s="1"/>
  <c r="S2852" i="1"/>
  <c r="Q2852" i="1"/>
  <c r="O2852" i="1"/>
  <c r="L2852" i="1"/>
  <c r="E2851" i="1"/>
  <c r="E2850" i="1"/>
  <c r="E2849" i="1"/>
  <c r="E2848" i="1"/>
  <c r="E2847" i="1"/>
  <c r="E2846" i="1"/>
  <c r="E2845" i="1"/>
  <c r="E2844" i="1"/>
  <c r="E2843" i="1"/>
  <c r="E2842" i="1"/>
  <c r="E2841" i="1"/>
  <c r="E2840" i="1"/>
  <c r="E2839" i="1"/>
  <c r="E2838" i="1"/>
  <c r="E2837" i="1"/>
  <c r="E2836" i="1"/>
  <c r="AF2835" i="1"/>
  <c r="B187" i="4" s="1"/>
  <c r="AE2835" i="1"/>
  <c r="C187" i="4" s="1"/>
  <c r="Y2835" i="1"/>
  <c r="W2835" i="1"/>
  <c r="T2835" i="1"/>
  <c r="D187" i="4" s="1"/>
  <c r="S2835" i="1"/>
  <c r="Q2835" i="1"/>
  <c r="O2835" i="1"/>
  <c r="L2835" i="1"/>
  <c r="E2834" i="1"/>
  <c r="E2833" i="1"/>
  <c r="E2832" i="1"/>
  <c r="E2831" i="1"/>
  <c r="E2830" i="1"/>
  <c r="E2829" i="1"/>
  <c r="E2828" i="1"/>
  <c r="E2827" i="1"/>
  <c r="E2826" i="1"/>
  <c r="E2825" i="1"/>
  <c r="E2824" i="1"/>
  <c r="E2823" i="1"/>
  <c r="E2822" i="1"/>
  <c r="E2821" i="1"/>
  <c r="E2820" i="1"/>
  <c r="E2819" i="1"/>
  <c r="AF2818" i="1"/>
  <c r="B186" i="4" s="1"/>
  <c r="AE2818" i="1"/>
  <c r="C186" i="4" s="1"/>
  <c r="Y2818" i="1"/>
  <c r="W2818" i="1"/>
  <c r="T2818" i="1"/>
  <c r="D186" i="4" s="1"/>
  <c r="S2818" i="1"/>
  <c r="Q2818" i="1"/>
  <c r="O2818" i="1"/>
  <c r="L2818" i="1"/>
  <c r="E2817" i="1"/>
  <c r="E2816" i="1"/>
  <c r="E2815" i="1"/>
  <c r="E2814" i="1"/>
  <c r="E2813" i="1"/>
  <c r="E2812" i="1"/>
  <c r="E2811" i="1"/>
  <c r="E2810" i="1"/>
  <c r="E2809" i="1"/>
  <c r="E2808" i="1"/>
  <c r="E2807" i="1"/>
  <c r="E2806" i="1"/>
  <c r="E2805" i="1"/>
  <c r="E2804" i="1"/>
  <c r="E2803" i="1"/>
  <c r="E2802" i="1"/>
  <c r="AF2801" i="1"/>
  <c r="B185" i="4" s="1"/>
  <c r="AE2801" i="1"/>
  <c r="C185" i="4" s="1"/>
  <c r="Y2801" i="1"/>
  <c r="W2801" i="1"/>
  <c r="T2801" i="1"/>
  <c r="D185" i="4" s="1"/>
  <c r="S2801" i="1"/>
  <c r="Q2801" i="1"/>
  <c r="O2801" i="1"/>
  <c r="L2801" i="1"/>
  <c r="E2800" i="1"/>
  <c r="E2799" i="1"/>
  <c r="E2798" i="1"/>
  <c r="E2797" i="1"/>
  <c r="E2796" i="1"/>
  <c r="E2795" i="1"/>
  <c r="E2794" i="1"/>
  <c r="E2793" i="1"/>
  <c r="E2792" i="1"/>
  <c r="E2791" i="1"/>
  <c r="E2790" i="1"/>
  <c r="E2789" i="1"/>
  <c r="E2788" i="1"/>
  <c r="E2787" i="1"/>
  <c r="E2786" i="1"/>
  <c r="E2785" i="1"/>
  <c r="AF2784" i="1"/>
  <c r="B184" i="4" s="1"/>
  <c r="AE2784" i="1"/>
  <c r="C184" i="4" s="1"/>
  <c r="Y2784" i="1"/>
  <c r="W2784" i="1"/>
  <c r="T2784" i="1"/>
  <c r="D184" i="4" s="1"/>
  <c r="S2784" i="1"/>
  <c r="Q2784" i="1"/>
  <c r="O2784" i="1"/>
  <c r="L2784" i="1"/>
  <c r="E2783" i="1"/>
  <c r="E2782" i="1"/>
  <c r="E2781" i="1"/>
  <c r="E2780" i="1"/>
  <c r="E2779" i="1"/>
  <c r="E2778" i="1"/>
  <c r="E2777" i="1"/>
  <c r="E2776" i="1"/>
  <c r="E2775" i="1"/>
  <c r="E2774" i="1"/>
  <c r="E2773" i="1"/>
  <c r="E2772" i="1"/>
  <c r="E2771" i="1"/>
  <c r="E2770" i="1"/>
  <c r="E2769" i="1"/>
  <c r="E2768" i="1"/>
  <c r="AF2767" i="1"/>
  <c r="B183" i="4" s="1"/>
  <c r="AE2767" i="1"/>
  <c r="C183" i="4" s="1"/>
  <c r="Y2767" i="1"/>
  <c r="W2767" i="1"/>
  <c r="T2767" i="1"/>
  <c r="D183" i="4" s="1"/>
  <c r="S2767" i="1"/>
  <c r="Q2767" i="1"/>
  <c r="O2767" i="1"/>
  <c r="L2767" i="1"/>
  <c r="E2766" i="1"/>
  <c r="E2765" i="1"/>
  <c r="E2764" i="1"/>
  <c r="E2763" i="1"/>
  <c r="E2762" i="1"/>
  <c r="E2761" i="1"/>
  <c r="E2760" i="1"/>
  <c r="E2759" i="1"/>
  <c r="E2758" i="1"/>
  <c r="E2757" i="1"/>
  <c r="E2756" i="1"/>
  <c r="E2755" i="1"/>
  <c r="E2754" i="1"/>
  <c r="E2753" i="1"/>
  <c r="E2752" i="1"/>
  <c r="E2751" i="1"/>
  <c r="AF2750" i="1"/>
  <c r="B182" i="4" s="1"/>
  <c r="AE2750" i="1"/>
  <c r="C182" i="4" s="1"/>
  <c r="Y2750" i="1"/>
  <c r="W2750" i="1"/>
  <c r="T2750" i="1"/>
  <c r="D182" i="4" s="1"/>
  <c r="S2750" i="1"/>
  <c r="Q2750" i="1"/>
  <c r="O2750" i="1"/>
  <c r="L2750" i="1"/>
  <c r="E2749" i="1"/>
  <c r="E2748" i="1"/>
  <c r="E2747" i="1"/>
  <c r="E2746" i="1"/>
  <c r="E2745" i="1"/>
  <c r="E2744" i="1"/>
  <c r="E2743" i="1"/>
  <c r="E2742" i="1"/>
  <c r="E2741" i="1"/>
  <c r="E2740" i="1"/>
  <c r="E2739" i="1"/>
  <c r="E2738" i="1"/>
  <c r="E2737" i="1"/>
  <c r="E2736" i="1"/>
  <c r="E2735" i="1"/>
  <c r="E2734" i="1"/>
  <c r="AF2733" i="1"/>
  <c r="B181" i="4" s="1"/>
  <c r="AE2733" i="1"/>
  <c r="C181" i="4" s="1"/>
  <c r="Y2733" i="1"/>
  <c r="W2733" i="1"/>
  <c r="T2733" i="1"/>
  <c r="D181" i="4" s="1"/>
  <c r="S2733" i="1"/>
  <c r="Q2733" i="1"/>
  <c r="O2733" i="1"/>
  <c r="L2733" i="1"/>
  <c r="E2732" i="1"/>
  <c r="E2731" i="1"/>
  <c r="E2730" i="1"/>
  <c r="E2729" i="1"/>
  <c r="E2728" i="1"/>
  <c r="E2727" i="1"/>
  <c r="E2726" i="1"/>
  <c r="E2725" i="1"/>
  <c r="E2724" i="1"/>
  <c r="E2723" i="1"/>
  <c r="E2722" i="1"/>
  <c r="E2721" i="1"/>
  <c r="E2720" i="1"/>
  <c r="E2719" i="1"/>
  <c r="E2718" i="1"/>
  <c r="E2717" i="1"/>
  <c r="AF2716" i="1"/>
  <c r="B180" i="4" s="1"/>
  <c r="AE2716" i="1"/>
  <c r="C180" i="4" s="1"/>
  <c r="Y2716" i="1"/>
  <c r="W2716" i="1"/>
  <c r="T2716" i="1"/>
  <c r="D180" i="4" s="1"/>
  <c r="S2716" i="1"/>
  <c r="Q2716" i="1"/>
  <c r="O2716" i="1"/>
  <c r="L2716" i="1"/>
  <c r="E2715" i="1"/>
  <c r="E2714" i="1"/>
  <c r="E2713" i="1"/>
  <c r="E2712" i="1"/>
  <c r="E2711" i="1"/>
  <c r="E2710" i="1"/>
  <c r="E2709" i="1"/>
  <c r="E2708" i="1"/>
  <c r="E2707" i="1"/>
  <c r="E2706" i="1"/>
  <c r="E2705" i="1"/>
  <c r="E2704" i="1"/>
  <c r="E2703" i="1"/>
  <c r="E2702" i="1"/>
  <c r="E2701" i="1"/>
  <c r="E2700" i="1"/>
  <c r="AF2699" i="1"/>
  <c r="B179" i="4" s="1"/>
  <c r="AE2699" i="1"/>
  <c r="C179" i="4" s="1"/>
  <c r="Y2699" i="1"/>
  <c r="W2699" i="1"/>
  <c r="T2699" i="1"/>
  <c r="D179" i="4" s="1"/>
  <c r="S2699" i="1"/>
  <c r="Q2699" i="1"/>
  <c r="O2699" i="1"/>
  <c r="L2699" i="1"/>
  <c r="E2698" i="1"/>
  <c r="E2697" i="1"/>
  <c r="E2696" i="1"/>
  <c r="E2695" i="1"/>
  <c r="E2694" i="1"/>
  <c r="E2693" i="1"/>
  <c r="E2692" i="1"/>
  <c r="E2691" i="1"/>
  <c r="E2690" i="1"/>
  <c r="E2689" i="1"/>
  <c r="E2688" i="1"/>
  <c r="E2687" i="1"/>
  <c r="E2686" i="1"/>
  <c r="E2685" i="1"/>
  <c r="E2684" i="1"/>
  <c r="E2683" i="1"/>
  <c r="AF2682" i="1"/>
  <c r="B178" i="4" s="1"/>
  <c r="AE2682" i="1"/>
  <c r="C178" i="4" s="1"/>
  <c r="Y2682" i="1"/>
  <c r="W2682" i="1"/>
  <c r="T2682" i="1"/>
  <c r="D178" i="4" s="1"/>
  <c r="S2682" i="1"/>
  <c r="Q2682" i="1"/>
  <c r="O2682" i="1"/>
  <c r="L2682" i="1"/>
  <c r="E2681" i="1"/>
  <c r="E2680" i="1"/>
  <c r="E2679" i="1"/>
  <c r="E2678" i="1"/>
  <c r="E2677" i="1"/>
  <c r="E2676" i="1"/>
  <c r="E2675" i="1"/>
  <c r="E2674" i="1"/>
  <c r="E2673" i="1"/>
  <c r="E2672" i="1"/>
  <c r="E2671" i="1"/>
  <c r="E2670" i="1"/>
  <c r="E2669" i="1"/>
  <c r="E2668" i="1"/>
  <c r="E2667" i="1"/>
  <c r="E2666" i="1"/>
  <c r="AF2665" i="1"/>
  <c r="B177" i="4" s="1"/>
  <c r="AE2665" i="1"/>
  <c r="C177" i="4" s="1"/>
  <c r="Y2665" i="1"/>
  <c r="W2665" i="1"/>
  <c r="T2665" i="1"/>
  <c r="D177" i="4" s="1"/>
  <c r="S2665" i="1"/>
  <c r="Q2665" i="1"/>
  <c r="O2665" i="1"/>
  <c r="L2665" i="1"/>
  <c r="E2664" i="1"/>
  <c r="E2663" i="1"/>
  <c r="E2662" i="1"/>
  <c r="E2661" i="1"/>
  <c r="E2660" i="1"/>
  <c r="E2659" i="1"/>
  <c r="E2658" i="1"/>
  <c r="E2657" i="1"/>
  <c r="E2656" i="1"/>
  <c r="E2655" i="1"/>
  <c r="E2654" i="1"/>
  <c r="E2653" i="1"/>
  <c r="E2652" i="1"/>
  <c r="E2651" i="1"/>
  <c r="E2650" i="1"/>
  <c r="E2649" i="1"/>
  <c r="AF2648" i="1"/>
  <c r="B176" i="4" s="1"/>
  <c r="AE2648" i="1"/>
  <c r="C176" i="4" s="1"/>
  <c r="Y2648" i="1"/>
  <c r="W2648" i="1"/>
  <c r="T2648" i="1"/>
  <c r="D176" i="4" s="1"/>
  <c r="S2648" i="1"/>
  <c r="Q2648" i="1"/>
  <c r="O2648" i="1"/>
  <c r="L2648" i="1"/>
  <c r="E2647" i="1"/>
  <c r="E2646" i="1"/>
  <c r="E2645" i="1"/>
  <c r="E2644" i="1"/>
  <c r="E2643" i="1"/>
  <c r="E2642" i="1"/>
  <c r="E2641" i="1"/>
  <c r="E2640" i="1"/>
  <c r="E2639" i="1"/>
  <c r="E2638" i="1"/>
  <c r="E2637" i="1"/>
  <c r="E2636" i="1"/>
  <c r="E2635" i="1"/>
  <c r="E2634" i="1"/>
  <c r="E2633" i="1"/>
  <c r="E2632" i="1"/>
  <c r="AF2631" i="1"/>
  <c r="B175" i="4" s="1"/>
  <c r="AE2631" i="1"/>
  <c r="C175" i="4" s="1"/>
  <c r="Y2631" i="1"/>
  <c r="W2631" i="1"/>
  <c r="T2631" i="1"/>
  <c r="D175" i="4" s="1"/>
  <c r="S2631" i="1"/>
  <c r="Q2631" i="1"/>
  <c r="O2631" i="1"/>
  <c r="L2631" i="1"/>
  <c r="E2630" i="1"/>
  <c r="E2629" i="1"/>
  <c r="E2628" i="1"/>
  <c r="E2627" i="1"/>
  <c r="E2626" i="1"/>
  <c r="E2625" i="1"/>
  <c r="E2624" i="1"/>
  <c r="E2623" i="1"/>
  <c r="E2622" i="1"/>
  <c r="E2621" i="1"/>
  <c r="E2620" i="1"/>
  <c r="E2619" i="1"/>
  <c r="E2618" i="1"/>
  <c r="E2617" i="1"/>
  <c r="E2616" i="1"/>
  <c r="E2615" i="1"/>
  <c r="AF2614" i="1"/>
  <c r="B174" i="4" s="1"/>
  <c r="AE2614" i="1"/>
  <c r="C174" i="4" s="1"/>
  <c r="Y2614" i="1"/>
  <c r="W2614" i="1"/>
  <c r="T2614" i="1"/>
  <c r="D174" i="4" s="1"/>
  <c r="S2614" i="1"/>
  <c r="Q2614" i="1"/>
  <c r="O2614" i="1"/>
  <c r="L2614" i="1"/>
  <c r="E2613" i="1"/>
  <c r="E2612" i="1"/>
  <c r="E2611" i="1"/>
  <c r="E2610" i="1"/>
  <c r="E2609" i="1"/>
  <c r="E2608" i="1"/>
  <c r="E2607" i="1"/>
  <c r="E2606" i="1"/>
  <c r="E2605" i="1"/>
  <c r="E2604" i="1"/>
  <c r="E2603" i="1"/>
  <c r="E2602" i="1"/>
  <c r="E2601" i="1"/>
  <c r="E2600" i="1"/>
  <c r="E2599" i="1"/>
  <c r="E2598" i="1"/>
  <c r="AF2597" i="1"/>
  <c r="B173" i="4" s="1"/>
  <c r="AE2597" i="1"/>
  <c r="C173" i="4" s="1"/>
  <c r="Y2597" i="1"/>
  <c r="W2597" i="1"/>
  <c r="T2597" i="1"/>
  <c r="D173" i="4" s="1"/>
  <c r="S2597" i="1"/>
  <c r="Q2597" i="1"/>
  <c r="O2597" i="1"/>
  <c r="L2597" i="1"/>
  <c r="E2596" i="1"/>
  <c r="E2595" i="1"/>
  <c r="E2594" i="1"/>
  <c r="E2593" i="1"/>
  <c r="E2592" i="1"/>
  <c r="E2591" i="1"/>
  <c r="E2590" i="1"/>
  <c r="E2589" i="1"/>
  <c r="E2588" i="1"/>
  <c r="E2587" i="1"/>
  <c r="E2586" i="1"/>
  <c r="E2585" i="1"/>
  <c r="E2584" i="1"/>
  <c r="E2583" i="1"/>
  <c r="E2582" i="1"/>
  <c r="E2581" i="1"/>
  <c r="AF2580" i="1"/>
  <c r="B172" i="4" s="1"/>
  <c r="AE2580" i="1"/>
  <c r="C172" i="4" s="1"/>
  <c r="Y2580" i="1"/>
  <c r="W2580" i="1"/>
  <c r="T2580" i="1"/>
  <c r="D172" i="4" s="1"/>
  <c r="S2580" i="1"/>
  <c r="Q2580" i="1"/>
  <c r="O2580" i="1"/>
  <c r="L2580" i="1"/>
  <c r="E2579" i="1"/>
  <c r="E2578" i="1"/>
  <c r="E2577" i="1"/>
  <c r="E2576" i="1"/>
  <c r="E2575" i="1"/>
  <c r="E2574" i="1"/>
  <c r="E2573" i="1"/>
  <c r="E2572" i="1"/>
  <c r="E2571" i="1"/>
  <c r="E2570" i="1"/>
  <c r="E2569" i="1"/>
  <c r="E2568" i="1"/>
  <c r="E2567" i="1"/>
  <c r="E2566" i="1"/>
  <c r="E2565" i="1"/>
  <c r="E2564" i="1"/>
  <c r="AF2563" i="1"/>
  <c r="B171" i="4" s="1"/>
  <c r="AE2563" i="1"/>
  <c r="C171" i="4" s="1"/>
  <c r="Y2563" i="1"/>
  <c r="W2563" i="1"/>
  <c r="T2563" i="1"/>
  <c r="D171" i="4" s="1"/>
  <c r="S2563" i="1"/>
  <c r="Q2563" i="1"/>
  <c r="O2563" i="1"/>
  <c r="L2563" i="1"/>
  <c r="E2562" i="1"/>
  <c r="E2561" i="1"/>
  <c r="E2560" i="1"/>
  <c r="E2559" i="1"/>
  <c r="E2558" i="1"/>
  <c r="E2557" i="1"/>
  <c r="E2556" i="1"/>
  <c r="E2555" i="1"/>
  <c r="E2554" i="1"/>
  <c r="E2553" i="1"/>
  <c r="E2552" i="1"/>
  <c r="E2551" i="1"/>
  <c r="E2550" i="1"/>
  <c r="E2549" i="1"/>
  <c r="E2548" i="1"/>
  <c r="E2547" i="1"/>
  <c r="AF2546" i="1"/>
  <c r="B170" i="4" s="1"/>
  <c r="AE2546" i="1"/>
  <c r="C170" i="4" s="1"/>
  <c r="Y2546" i="1"/>
  <c r="W2546" i="1"/>
  <c r="T2546" i="1"/>
  <c r="D170" i="4" s="1"/>
  <c r="S2546" i="1"/>
  <c r="Q2546" i="1"/>
  <c r="O2546" i="1"/>
  <c r="L2546" i="1"/>
  <c r="E2545" i="1"/>
  <c r="E2544" i="1"/>
  <c r="E2543" i="1"/>
  <c r="E2542" i="1"/>
  <c r="E2541" i="1"/>
  <c r="E2540" i="1"/>
  <c r="E2539" i="1"/>
  <c r="E2538" i="1"/>
  <c r="E2537" i="1"/>
  <c r="E2536" i="1"/>
  <c r="E2535" i="1"/>
  <c r="E2534" i="1"/>
  <c r="E2533" i="1"/>
  <c r="E2532" i="1"/>
  <c r="E2531" i="1"/>
  <c r="E2530" i="1"/>
  <c r="AF2529" i="1"/>
  <c r="B169" i="4" s="1"/>
  <c r="AE2529" i="1"/>
  <c r="C169" i="4" s="1"/>
  <c r="Y2529" i="1"/>
  <c r="W2529" i="1"/>
  <c r="T2529" i="1"/>
  <c r="D169" i="4" s="1"/>
  <c r="S2529" i="1"/>
  <c r="Q2529" i="1"/>
  <c r="O2529" i="1"/>
  <c r="L2529" i="1"/>
  <c r="E2528" i="1"/>
  <c r="E2527" i="1"/>
  <c r="E2526" i="1"/>
  <c r="E2525" i="1"/>
  <c r="E2524" i="1"/>
  <c r="E2523" i="1"/>
  <c r="E2522" i="1"/>
  <c r="E2521" i="1"/>
  <c r="E2520" i="1"/>
  <c r="E2519" i="1"/>
  <c r="E2518" i="1"/>
  <c r="E2517" i="1"/>
  <c r="E2516" i="1"/>
  <c r="E2515" i="1"/>
  <c r="E2514" i="1"/>
  <c r="E2513" i="1"/>
  <c r="AF2512" i="1"/>
  <c r="B168" i="4" s="1"/>
  <c r="AE2512" i="1"/>
  <c r="C168" i="4" s="1"/>
  <c r="Y2512" i="1"/>
  <c r="W2512" i="1"/>
  <c r="T2512" i="1"/>
  <c r="D168" i="4" s="1"/>
  <c r="S2512" i="1"/>
  <c r="Q2512" i="1"/>
  <c r="O2512" i="1"/>
  <c r="L2512" i="1"/>
  <c r="E2511" i="1"/>
  <c r="E2510" i="1"/>
  <c r="E2509" i="1"/>
  <c r="E2508" i="1"/>
  <c r="E2507" i="1"/>
  <c r="E2506" i="1"/>
  <c r="E2505" i="1"/>
  <c r="E2504" i="1"/>
  <c r="E2503" i="1"/>
  <c r="E2502" i="1"/>
  <c r="E2501" i="1"/>
  <c r="E2500" i="1"/>
  <c r="E2499" i="1"/>
  <c r="E2498" i="1"/>
  <c r="E2497" i="1"/>
  <c r="E2496" i="1"/>
  <c r="AF2495" i="1"/>
  <c r="B167" i="4" s="1"/>
  <c r="AE2495" i="1"/>
  <c r="C167" i="4" s="1"/>
  <c r="Y2495" i="1"/>
  <c r="W2495" i="1"/>
  <c r="T2495" i="1"/>
  <c r="D167" i="4" s="1"/>
  <c r="S2495" i="1"/>
  <c r="Q2495" i="1"/>
  <c r="O2495" i="1"/>
  <c r="L2495" i="1"/>
  <c r="E2494" i="1"/>
  <c r="E2493" i="1"/>
  <c r="E2492" i="1"/>
  <c r="E2491" i="1"/>
  <c r="E2490" i="1"/>
  <c r="E2489" i="1"/>
  <c r="E2488" i="1"/>
  <c r="E2487" i="1"/>
  <c r="E2486" i="1"/>
  <c r="E2485" i="1"/>
  <c r="E2484" i="1"/>
  <c r="E2483" i="1"/>
  <c r="E2482" i="1"/>
  <c r="E2481" i="1"/>
  <c r="E2480" i="1"/>
  <c r="E2479" i="1"/>
  <c r="AF2478" i="1"/>
  <c r="B166" i="4" s="1"/>
  <c r="AE2478" i="1"/>
  <c r="C166" i="4" s="1"/>
  <c r="Y2478" i="1"/>
  <c r="W2478" i="1"/>
  <c r="T2478" i="1"/>
  <c r="D166" i="4" s="1"/>
  <c r="S2478" i="1"/>
  <c r="Q2478" i="1"/>
  <c r="O2478" i="1"/>
  <c r="L2478" i="1"/>
  <c r="E2477" i="1"/>
  <c r="E2476" i="1"/>
  <c r="E2475" i="1"/>
  <c r="E2474" i="1"/>
  <c r="E2473" i="1"/>
  <c r="E2472" i="1"/>
  <c r="E2471" i="1"/>
  <c r="E2470" i="1"/>
  <c r="E2469" i="1"/>
  <c r="E2468" i="1"/>
  <c r="E2467" i="1"/>
  <c r="E2466" i="1"/>
  <c r="E2465" i="1"/>
  <c r="E2464" i="1"/>
  <c r="E2463" i="1"/>
  <c r="E2462" i="1"/>
  <c r="AF2461" i="1"/>
  <c r="B165" i="4" s="1"/>
  <c r="AE2461" i="1"/>
  <c r="C165" i="4" s="1"/>
  <c r="Y2461" i="1"/>
  <c r="W2461" i="1"/>
  <c r="T2461" i="1"/>
  <c r="D165" i="4" s="1"/>
  <c r="S2461" i="1"/>
  <c r="Q2461" i="1"/>
  <c r="O2461" i="1"/>
  <c r="L2461" i="1"/>
  <c r="E2460" i="1"/>
  <c r="E2459" i="1"/>
  <c r="E2458" i="1"/>
  <c r="E2457" i="1"/>
  <c r="E2456" i="1"/>
  <c r="E2455" i="1"/>
  <c r="E2454" i="1"/>
  <c r="E2453" i="1"/>
  <c r="E2452" i="1"/>
  <c r="E2451" i="1"/>
  <c r="E2450" i="1"/>
  <c r="E2449" i="1"/>
  <c r="E2448" i="1"/>
  <c r="E2447" i="1"/>
  <c r="E2446" i="1"/>
  <c r="E2445" i="1"/>
  <c r="AF2444" i="1"/>
  <c r="B164" i="4" s="1"/>
  <c r="AE2444" i="1"/>
  <c r="C164" i="4" s="1"/>
  <c r="Y2444" i="1"/>
  <c r="W2444" i="1"/>
  <c r="T2444" i="1"/>
  <c r="D164" i="4" s="1"/>
  <c r="S2444" i="1"/>
  <c r="Q2444" i="1"/>
  <c r="O2444" i="1"/>
  <c r="L2444" i="1"/>
  <c r="E2443" i="1"/>
  <c r="E2442" i="1"/>
  <c r="E2441" i="1"/>
  <c r="E2440" i="1"/>
  <c r="E2439" i="1"/>
  <c r="E2438" i="1"/>
  <c r="E2437" i="1"/>
  <c r="E2436" i="1"/>
  <c r="E2435" i="1"/>
  <c r="E2434" i="1"/>
  <c r="E2433" i="1"/>
  <c r="E2432" i="1"/>
  <c r="E2431" i="1"/>
  <c r="E2430" i="1"/>
  <c r="E2429" i="1"/>
  <c r="E2428" i="1"/>
  <c r="AF2427" i="1"/>
  <c r="B163" i="4" s="1"/>
  <c r="AE2427" i="1"/>
  <c r="C163" i="4" s="1"/>
  <c r="Y2427" i="1"/>
  <c r="W2427" i="1"/>
  <c r="T2427" i="1"/>
  <c r="D163" i="4" s="1"/>
  <c r="S2427" i="1"/>
  <c r="Q2427" i="1"/>
  <c r="O2427" i="1"/>
  <c r="L2427" i="1"/>
  <c r="E2426" i="1"/>
  <c r="E2425" i="1"/>
  <c r="E2424" i="1"/>
  <c r="E2423" i="1"/>
  <c r="E2422" i="1"/>
  <c r="E2421" i="1"/>
  <c r="E2420" i="1"/>
  <c r="E2419" i="1"/>
  <c r="E2418" i="1"/>
  <c r="E2417" i="1"/>
  <c r="E2416" i="1"/>
  <c r="E2415" i="1"/>
  <c r="E2414" i="1"/>
  <c r="E2413" i="1"/>
  <c r="E2412" i="1"/>
  <c r="E2411" i="1"/>
  <c r="AF2410" i="1"/>
  <c r="B162" i="4" s="1"/>
  <c r="AE2410" i="1"/>
  <c r="C162" i="4" s="1"/>
  <c r="Y2410" i="1"/>
  <c r="W2410" i="1"/>
  <c r="T2410" i="1"/>
  <c r="D162" i="4" s="1"/>
  <c r="S2410" i="1"/>
  <c r="Q2410" i="1"/>
  <c r="O2410" i="1"/>
  <c r="L2410" i="1"/>
  <c r="E2409" i="1"/>
  <c r="E2408" i="1"/>
  <c r="E2407" i="1"/>
  <c r="E2406" i="1"/>
  <c r="E2405" i="1"/>
  <c r="E2404" i="1"/>
  <c r="E2403" i="1"/>
  <c r="E2402" i="1"/>
  <c r="E2401" i="1"/>
  <c r="E2400" i="1"/>
  <c r="E2399" i="1"/>
  <c r="E2398" i="1"/>
  <c r="E2397" i="1"/>
  <c r="E2396" i="1"/>
  <c r="E2395" i="1"/>
  <c r="E2394" i="1"/>
  <c r="AF2393" i="1"/>
  <c r="B161" i="4" s="1"/>
  <c r="AE2393" i="1"/>
  <c r="C161" i="4" s="1"/>
  <c r="Y2393" i="1"/>
  <c r="W2393" i="1"/>
  <c r="T2393" i="1"/>
  <c r="D161" i="4" s="1"/>
  <c r="S2393" i="1"/>
  <c r="Q2393" i="1"/>
  <c r="O2393" i="1"/>
  <c r="L2393" i="1"/>
  <c r="E2392" i="1"/>
  <c r="E2391" i="1"/>
  <c r="E2390" i="1"/>
  <c r="E2389" i="1"/>
  <c r="E2388" i="1"/>
  <c r="E2387" i="1"/>
  <c r="E2386" i="1"/>
  <c r="E2385" i="1"/>
  <c r="E2384" i="1"/>
  <c r="E2383" i="1"/>
  <c r="E2382" i="1"/>
  <c r="E2381" i="1"/>
  <c r="E2380" i="1"/>
  <c r="E2379" i="1"/>
  <c r="E2378" i="1"/>
  <c r="E2377" i="1"/>
  <c r="AF2376" i="1"/>
  <c r="B160" i="4" s="1"/>
  <c r="AE2376" i="1"/>
  <c r="C160" i="4" s="1"/>
  <c r="Y2376" i="1"/>
  <c r="W2376" i="1"/>
  <c r="T2376" i="1"/>
  <c r="D160" i="4" s="1"/>
  <c r="S2376" i="1"/>
  <c r="Q2376" i="1"/>
  <c r="O2376" i="1"/>
  <c r="L2376" i="1"/>
  <c r="E2375" i="1"/>
  <c r="E2374" i="1"/>
  <c r="E2373" i="1"/>
  <c r="E2372" i="1"/>
  <c r="E2371" i="1"/>
  <c r="E2370" i="1"/>
  <c r="E2369" i="1"/>
  <c r="E2368" i="1"/>
  <c r="E2367" i="1"/>
  <c r="E2366" i="1"/>
  <c r="E2365" i="1"/>
  <c r="E2364" i="1"/>
  <c r="E2363" i="1"/>
  <c r="E2362" i="1"/>
  <c r="E2361" i="1"/>
  <c r="E2360" i="1"/>
  <c r="AF2359" i="1"/>
  <c r="B159" i="4" s="1"/>
  <c r="AE2359" i="1"/>
  <c r="C159" i="4" s="1"/>
  <c r="Y2359" i="1"/>
  <c r="W2359" i="1"/>
  <c r="T2359" i="1"/>
  <c r="D159" i="4" s="1"/>
  <c r="S2359" i="1"/>
  <c r="Q2359" i="1"/>
  <c r="O2359" i="1"/>
  <c r="L2359" i="1"/>
  <c r="E2358" i="1"/>
  <c r="E2357" i="1"/>
  <c r="E2356" i="1"/>
  <c r="E2355" i="1"/>
  <c r="E2354" i="1"/>
  <c r="E2353" i="1"/>
  <c r="E2352" i="1"/>
  <c r="E2351" i="1"/>
  <c r="E2350" i="1"/>
  <c r="E2349" i="1"/>
  <c r="E2348" i="1"/>
  <c r="E2347" i="1"/>
  <c r="E2346" i="1"/>
  <c r="E2345" i="1"/>
  <c r="E2344" i="1"/>
  <c r="E2343" i="1"/>
  <c r="AF2342" i="1"/>
  <c r="B158" i="4" s="1"/>
  <c r="AE2342" i="1"/>
  <c r="C158" i="4" s="1"/>
  <c r="Y2342" i="1"/>
  <c r="W2342" i="1"/>
  <c r="T2342" i="1"/>
  <c r="D158" i="4" s="1"/>
  <c r="S2342" i="1"/>
  <c r="Q2342" i="1"/>
  <c r="O2342" i="1"/>
  <c r="L2342" i="1"/>
  <c r="E2341" i="1"/>
  <c r="E2340" i="1"/>
  <c r="E2339" i="1"/>
  <c r="E2338" i="1"/>
  <c r="E2337" i="1"/>
  <c r="E2336" i="1"/>
  <c r="E2335" i="1"/>
  <c r="E2334" i="1"/>
  <c r="E2333" i="1"/>
  <c r="E2332" i="1"/>
  <c r="E2331" i="1"/>
  <c r="E2330" i="1"/>
  <c r="E2329" i="1"/>
  <c r="E2328" i="1"/>
  <c r="E2327" i="1"/>
  <c r="E2326" i="1"/>
  <c r="AF2325" i="1"/>
  <c r="B157" i="4" s="1"/>
  <c r="AE2325" i="1"/>
  <c r="C157" i="4" s="1"/>
  <c r="Y2325" i="1"/>
  <c r="W2325" i="1"/>
  <c r="T2325" i="1"/>
  <c r="D157" i="4" s="1"/>
  <c r="S2325" i="1"/>
  <c r="Q2325" i="1"/>
  <c r="O2325" i="1"/>
  <c r="L2325" i="1"/>
  <c r="E2324" i="1"/>
  <c r="E2323" i="1"/>
  <c r="E2322" i="1"/>
  <c r="E2321" i="1"/>
  <c r="E2320" i="1"/>
  <c r="E2319" i="1"/>
  <c r="E2318" i="1"/>
  <c r="E2317" i="1"/>
  <c r="E2316" i="1"/>
  <c r="E2315" i="1"/>
  <c r="E2314" i="1"/>
  <c r="E2313" i="1"/>
  <c r="E2312" i="1"/>
  <c r="E2311" i="1"/>
  <c r="E2310" i="1"/>
  <c r="E2309" i="1"/>
  <c r="AF2308" i="1"/>
  <c r="B156" i="4" s="1"/>
  <c r="AE2308" i="1"/>
  <c r="C156" i="4" s="1"/>
  <c r="Y2308" i="1"/>
  <c r="W2308" i="1"/>
  <c r="T2308" i="1"/>
  <c r="D156" i="4" s="1"/>
  <c r="S2308" i="1"/>
  <c r="Q2308" i="1"/>
  <c r="O2308" i="1"/>
  <c r="L2308" i="1"/>
  <c r="E2307" i="1"/>
  <c r="E2306" i="1"/>
  <c r="E2305" i="1"/>
  <c r="E2304" i="1"/>
  <c r="E2303" i="1"/>
  <c r="E2302" i="1"/>
  <c r="E2301" i="1"/>
  <c r="E2300" i="1"/>
  <c r="E2299" i="1"/>
  <c r="E2298" i="1"/>
  <c r="E2297" i="1"/>
  <c r="E2296" i="1"/>
  <c r="E2295" i="1"/>
  <c r="E2294" i="1"/>
  <c r="E2293" i="1"/>
  <c r="E2292" i="1"/>
  <c r="AF2291" i="1"/>
  <c r="B155" i="4" s="1"/>
  <c r="AE2291" i="1"/>
  <c r="C155" i="4" s="1"/>
  <c r="Y2291" i="1"/>
  <c r="W2291" i="1"/>
  <c r="T2291" i="1"/>
  <c r="D155" i="4" s="1"/>
  <c r="S2291" i="1"/>
  <c r="Q2291" i="1"/>
  <c r="O2291" i="1"/>
  <c r="L2291" i="1"/>
  <c r="E2290" i="1"/>
  <c r="E2289" i="1"/>
  <c r="E2288" i="1"/>
  <c r="E2287" i="1"/>
  <c r="E2286" i="1"/>
  <c r="E2285" i="1"/>
  <c r="E2284" i="1"/>
  <c r="E2283" i="1"/>
  <c r="E2282" i="1"/>
  <c r="E2281" i="1"/>
  <c r="E2280" i="1"/>
  <c r="E2279" i="1"/>
  <c r="E2278" i="1"/>
  <c r="E2277" i="1"/>
  <c r="E2276" i="1"/>
  <c r="E2275" i="1"/>
  <c r="AF2274" i="1"/>
  <c r="B154" i="4" s="1"/>
  <c r="AE2274" i="1"/>
  <c r="C154" i="4" s="1"/>
  <c r="Y2274" i="1"/>
  <c r="W2274" i="1"/>
  <c r="T2274" i="1"/>
  <c r="D154" i="4" s="1"/>
  <c r="S2274" i="1"/>
  <c r="Q2274" i="1"/>
  <c r="O2274" i="1"/>
  <c r="L2274" i="1"/>
  <c r="E2273" i="1"/>
  <c r="E2272" i="1"/>
  <c r="E2271" i="1"/>
  <c r="E2270" i="1"/>
  <c r="E2269" i="1"/>
  <c r="E2268" i="1"/>
  <c r="E2267" i="1"/>
  <c r="E2266" i="1"/>
  <c r="E2265" i="1"/>
  <c r="E2264" i="1"/>
  <c r="E2263" i="1"/>
  <c r="E2262" i="1"/>
  <c r="E2261" i="1"/>
  <c r="E2260" i="1"/>
  <c r="E2259" i="1"/>
  <c r="E2258" i="1"/>
  <c r="AF2257" i="1"/>
  <c r="B153" i="4" s="1"/>
  <c r="AE2257" i="1"/>
  <c r="C153" i="4" s="1"/>
  <c r="Y2257" i="1"/>
  <c r="W2257" i="1"/>
  <c r="T2257" i="1"/>
  <c r="D153" i="4" s="1"/>
  <c r="S2257" i="1"/>
  <c r="Q2257" i="1"/>
  <c r="O2257" i="1"/>
  <c r="L2257" i="1"/>
  <c r="E2256" i="1"/>
  <c r="E2255" i="1"/>
  <c r="E2254" i="1"/>
  <c r="E2253" i="1"/>
  <c r="E2252" i="1"/>
  <c r="E2251" i="1"/>
  <c r="E2250" i="1"/>
  <c r="E2249" i="1"/>
  <c r="E2248" i="1"/>
  <c r="E2247" i="1"/>
  <c r="E2246" i="1"/>
  <c r="E2245" i="1"/>
  <c r="E2244" i="1"/>
  <c r="E2243" i="1"/>
  <c r="E2242" i="1"/>
  <c r="E2241" i="1"/>
  <c r="AF2240" i="1"/>
  <c r="B152" i="4" s="1"/>
  <c r="AE2240" i="1"/>
  <c r="C152" i="4" s="1"/>
  <c r="Y2240" i="1"/>
  <c r="W2240" i="1"/>
  <c r="T2240" i="1"/>
  <c r="D152" i="4" s="1"/>
  <c r="S2240" i="1"/>
  <c r="Q2240" i="1"/>
  <c r="O2240" i="1"/>
  <c r="L2240" i="1"/>
  <c r="E2239" i="1"/>
  <c r="E2238" i="1"/>
  <c r="E2237" i="1"/>
  <c r="E2236" i="1"/>
  <c r="E2235" i="1"/>
  <c r="E2234" i="1"/>
  <c r="E2233" i="1"/>
  <c r="E2232" i="1"/>
  <c r="E2231" i="1"/>
  <c r="E2230" i="1"/>
  <c r="E2229" i="1"/>
  <c r="E2228" i="1"/>
  <c r="E2227" i="1"/>
  <c r="E2226" i="1"/>
  <c r="E2225" i="1"/>
  <c r="E2224" i="1"/>
  <c r="AF2223" i="1"/>
  <c r="B151" i="4" s="1"/>
  <c r="AE2223" i="1"/>
  <c r="C151" i="4" s="1"/>
  <c r="Y2223" i="1"/>
  <c r="W2223" i="1"/>
  <c r="T2223" i="1"/>
  <c r="D151" i="4" s="1"/>
  <c r="S2223" i="1"/>
  <c r="Q2223" i="1"/>
  <c r="O2223" i="1"/>
  <c r="L2223" i="1"/>
  <c r="E2222" i="1"/>
  <c r="E2221" i="1"/>
  <c r="E2220" i="1"/>
  <c r="E2219" i="1"/>
  <c r="E2218" i="1"/>
  <c r="E2217" i="1"/>
  <c r="E2216" i="1"/>
  <c r="E2215" i="1"/>
  <c r="E2214" i="1"/>
  <c r="E2213" i="1"/>
  <c r="E2212" i="1"/>
  <c r="E2211" i="1"/>
  <c r="E2210" i="1"/>
  <c r="E2209" i="1"/>
  <c r="E2208" i="1"/>
  <c r="E2207" i="1"/>
  <c r="AF2206" i="1"/>
  <c r="B150" i="4" s="1"/>
  <c r="AE2206" i="1"/>
  <c r="C150" i="4" s="1"/>
  <c r="Y2206" i="1"/>
  <c r="W2206" i="1"/>
  <c r="T2206" i="1"/>
  <c r="D150" i="4" s="1"/>
  <c r="S2206" i="1"/>
  <c r="Q2206" i="1"/>
  <c r="O2206" i="1"/>
  <c r="L2206" i="1"/>
  <c r="E2205" i="1"/>
  <c r="E2204" i="1"/>
  <c r="E2203" i="1"/>
  <c r="E2202" i="1"/>
  <c r="E2201" i="1"/>
  <c r="E2200" i="1"/>
  <c r="E2199" i="1"/>
  <c r="E2198" i="1"/>
  <c r="E2197" i="1"/>
  <c r="E2196" i="1"/>
  <c r="E2195" i="1"/>
  <c r="E2194" i="1"/>
  <c r="E2193" i="1"/>
  <c r="E2192" i="1"/>
  <c r="E2191" i="1"/>
  <c r="E2190" i="1"/>
  <c r="AF2189" i="1"/>
  <c r="B149" i="4" s="1"/>
  <c r="AE2189" i="1"/>
  <c r="C149" i="4" s="1"/>
  <c r="Y2189" i="1"/>
  <c r="W2189" i="1"/>
  <c r="T2189" i="1"/>
  <c r="D149" i="4" s="1"/>
  <c r="S2189" i="1"/>
  <c r="Q2189" i="1"/>
  <c r="O2189" i="1"/>
  <c r="L2189" i="1"/>
  <c r="E2188" i="1"/>
  <c r="E2187" i="1"/>
  <c r="E2186" i="1"/>
  <c r="E2185" i="1"/>
  <c r="E2184" i="1"/>
  <c r="E2183" i="1"/>
  <c r="E2182" i="1"/>
  <c r="E2181" i="1"/>
  <c r="E2180" i="1"/>
  <c r="E2179" i="1"/>
  <c r="E2178" i="1"/>
  <c r="E2177" i="1"/>
  <c r="E2176" i="1"/>
  <c r="E2175" i="1"/>
  <c r="E2174" i="1"/>
  <c r="E2173" i="1"/>
  <c r="AF2172" i="1"/>
  <c r="B148" i="4" s="1"/>
  <c r="AE2172" i="1"/>
  <c r="C148" i="4" s="1"/>
  <c r="Y2172" i="1"/>
  <c r="W2172" i="1"/>
  <c r="T2172" i="1"/>
  <c r="D148" i="4" s="1"/>
  <c r="S2172" i="1"/>
  <c r="Q2172" i="1"/>
  <c r="O2172" i="1"/>
  <c r="L2172" i="1"/>
  <c r="E2171" i="1"/>
  <c r="E2170" i="1"/>
  <c r="E2169" i="1"/>
  <c r="E2168" i="1"/>
  <c r="E2167" i="1"/>
  <c r="E2166" i="1"/>
  <c r="E2165" i="1"/>
  <c r="E2164" i="1"/>
  <c r="E2163" i="1"/>
  <c r="E2162" i="1"/>
  <c r="E2161" i="1"/>
  <c r="E2160" i="1"/>
  <c r="E2159" i="1"/>
  <c r="E2158" i="1"/>
  <c r="E2157" i="1"/>
  <c r="E2156" i="1"/>
  <c r="AF2155" i="1"/>
  <c r="B147" i="4" s="1"/>
  <c r="AE2155" i="1"/>
  <c r="C147" i="4" s="1"/>
  <c r="Y2155" i="1"/>
  <c r="W2155" i="1"/>
  <c r="T2155" i="1"/>
  <c r="D147" i="4" s="1"/>
  <c r="S2155" i="1"/>
  <c r="Q2155" i="1"/>
  <c r="O2155" i="1"/>
  <c r="L2155" i="1"/>
  <c r="E2154" i="1"/>
  <c r="E2153" i="1"/>
  <c r="E2152" i="1"/>
  <c r="E2151" i="1"/>
  <c r="E2150" i="1"/>
  <c r="E2149" i="1"/>
  <c r="E2148" i="1"/>
  <c r="E2147" i="1"/>
  <c r="E2146" i="1"/>
  <c r="E2145" i="1"/>
  <c r="E2144" i="1"/>
  <c r="E2143" i="1"/>
  <c r="E2142" i="1"/>
  <c r="E2141" i="1"/>
  <c r="E2140" i="1"/>
  <c r="E2139" i="1"/>
  <c r="AF2138" i="1"/>
  <c r="B146" i="4" s="1"/>
  <c r="AE2138" i="1"/>
  <c r="C146" i="4" s="1"/>
  <c r="Y2138" i="1"/>
  <c r="W2138" i="1"/>
  <c r="T2138" i="1"/>
  <c r="D146" i="4" s="1"/>
  <c r="S2138" i="1"/>
  <c r="Q2138" i="1"/>
  <c r="O2138" i="1"/>
  <c r="L2138" i="1"/>
  <c r="E2137" i="1"/>
  <c r="E2136" i="1"/>
  <c r="E2135" i="1"/>
  <c r="E2134" i="1"/>
  <c r="E2133" i="1"/>
  <c r="E2132" i="1"/>
  <c r="E2131" i="1"/>
  <c r="E2130" i="1"/>
  <c r="E2129" i="1"/>
  <c r="E2128" i="1"/>
  <c r="E2127" i="1"/>
  <c r="E2126" i="1"/>
  <c r="E2125" i="1"/>
  <c r="E2124" i="1"/>
  <c r="E2123" i="1"/>
  <c r="E2122" i="1"/>
  <c r="AF2121" i="1"/>
  <c r="B145" i="4" s="1"/>
  <c r="AE2121" i="1"/>
  <c r="C145" i="4" s="1"/>
  <c r="Y2121" i="1"/>
  <c r="W2121" i="1"/>
  <c r="T2121" i="1"/>
  <c r="D145" i="4" s="1"/>
  <c r="S2121" i="1"/>
  <c r="Q2121" i="1"/>
  <c r="O2121" i="1"/>
  <c r="L2121" i="1"/>
  <c r="E2120" i="1"/>
  <c r="E2119" i="1"/>
  <c r="E2118" i="1"/>
  <c r="E2117" i="1"/>
  <c r="E2116" i="1"/>
  <c r="E2115" i="1"/>
  <c r="E2114" i="1"/>
  <c r="E2113" i="1"/>
  <c r="E2112" i="1"/>
  <c r="E2111" i="1"/>
  <c r="E2110" i="1"/>
  <c r="E2109" i="1"/>
  <c r="E2108" i="1"/>
  <c r="E2107" i="1"/>
  <c r="E2106" i="1"/>
  <c r="E2105" i="1"/>
  <c r="AF2104" i="1"/>
  <c r="B144" i="4" s="1"/>
  <c r="AE2104" i="1"/>
  <c r="C144" i="4" s="1"/>
  <c r="Y2104" i="1"/>
  <c r="W2104" i="1"/>
  <c r="T2104" i="1"/>
  <c r="D144" i="4" s="1"/>
  <c r="S2104" i="1"/>
  <c r="Q2104" i="1"/>
  <c r="O2104" i="1"/>
  <c r="L2104" i="1"/>
  <c r="E2103" i="1"/>
  <c r="E2102" i="1"/>
  <c r="E2101" i="1"/>
  <c r="E2100" i="1"/>
  <c r="E2099" i="1"/>
  <c r="E2098" i="1"/>
  <c r="E2097" i="1"/>
  <c r="E2096" i="1"/>
  <c r="E2095" i="1"/>
  <c r="E2094" i="1"/>
  <c r="E2093" i="1"/>
  <c r="E2092" i="1"/>
  <c r="E2091" i="1"/>
  <c r="E2090" i="1"/>
  <c r="E2089" i="1"/>
  <c r="E2088" i="1"/>
  <c r="AF2087" i="1"/>
  <c r="B143" i="4" s="1"/>
  <c r="AE2087" i="1"/>
  <c r="C143" i="4" s="1"/>
  <c r="Y2087" i="1"/>
  <c r="W2087" i="1"/>
  <c r="T2087" i="1"/>
  <c r="D143" i="4" s="1"/>
  <c r="S2087" i="1"/>
  <c r="Q2087" i="1"/>
  <c r="O2087" i="1"/>
  <c r="L2087" i="1"/>
  <c r="E2086" i="1"/>
  <c r="E2085" i="1"/>
  <c r="E2084" i="1"/>
  <c r="E2083" i="1"/>
  <c r="E2082" i="1"/>
  <c r="E2081" i="1"/>
  <c r="E2080" i="1"/>
  <c r="E2079" i="1"/>
  <c r="E2078" i="1"/>
  <c r="E2077" i="1"/>
  <c r="E2076" i="1"/>
  <c r="E2075" i="1"/>
  <c r="E2074" i="1"/>
  <c r="E2073" i="1"/>
  <c r="E2072" i="1"/>
  <c r="E2071" i="1"/>
  <c r="AF2070" i="1"/>
  <c r="B142" i="4" s="1"/>
  <c r="AE2070" i="1"/>
  <c r="C142" i="4" s="1"/>
  <c r="Y2070" i="1"/>
  <c r="W2070" i="1"/>
  <c r="T2070" i="1"/>
  <c r="D142" i="4" s="1"/>
  <c r="S2070" i="1"/>
  <c r="Q2070" i="1"/>
  <c r="O2070" i="1"/>
  <c r="L2070" i="1"/>
  <c r="E2069" i="1"/>
  <c r="E2068" i="1"/>
  <c r="E2067" i="1"/>
  <c r="E2066" i="1"/>
  <c r="E2065" i="1"/>
  <c r="E2064" i="1"/>
  <c r="E2063" i="1"/>
  <c r="E2062" i="1"/>
  <c r="E2061" i="1"/>
  <c r="E2060" i="1"/>
  <c r="E2059" i="1"/>
  <c r="E2058" i="1"/>
  <c r="E2057" i="1"/>
  <c r="E2056" i="1"/>
  <c r="E2055" i="1"/>
  <c r="E2054" i="1"/>
  <c r="AF2053" i="1"/>
  <c r="B141" i="4" s="1"/>
  <c r="AE2053" i="1"/>
  <c r="C141" i="4" s="1"/>
  <c r="Y2053" i="1"/>
  <c r="W2053" i="1"/>
  <c r="T2053" i="1"/>
  <c r="D141" i="4" s="1"/>
  <c r="S2053" i="1"/>
  <c r="Q2053" i="1"/>
  <c r="O2053" i="1"/>
  <c r="L2053" i="1"/>
  <c r="E2052" i="1"/>
  <c r="E2051" i="1"/>
  <c r="E2050" i="1"/>
  <c r="E2049" i="1"/>
  <c r="E2048" i="1"/>
  <c r="E2047" i="1"/>
  <c r="E2046" i="1"/>
  <c r="E2045" i="1"/>
  <c r="E2044" i="1"/>
  <c r="E2043" i="1"/>
  <c r="E2042" i="1"/>
  <c r="E2041" i="1"/>
  <c r="E2040" i="1"/>
  <c r="E2039" i="1"/>
  <c r="E2038" i="1"/>
  <c r="E2037" i="1"/>
  <c r="AF2036" i="1"/>
  <c r="B140" i="4" s="1"/>
  <c r="AE2036" i="1"/>
  <c r="C140" i="4" s="1"/>
  <c r="Y2036" i="1"/>
  <c r="W2036" i="1"/>
  <c r="T2036" i="1"/>
  <c r="D140" i="4" s="1"/>
  <c r="S2036" i="1"/>
  <c r="Q2036" i="1"/>
  <c r="O2036" i="1"/>
  <c r="L2036" i="1"/>
  <c r="E2035" i="1"/>
  <c r="E2034" i="1"/>
  <c r="E2033" i="1"/>
  <c r="E2032" i="1"/>
  <c r="E2031" i="1"/>
  <c r="E2030" i="1"/>
  <c r="E2029" i="1"/>
  <c r="E2028" i="1"/>
  <c r="E2027" i="1"/>
  <c r="E2026" i="1"/>
  <c r="E2025" i="1"/>
  <c r="E2024" i="1"/>
  <c r="E2023" i="1"/>
  <c r="E2022" i="1"/>
  <c r="E2021" i="1"/>
  <c r="E2020" i="1"/>
  <c r="AF2019" i="1"/>
  <c r="B139" i="4" s="1"/>
  <c r="AE2019" i="1"/>
  <c r="C139" i="4" s="1"/>
  <c r="Y2019" i="1"/>
  <c r="W2019" i="1"/>
  <c r="T2019" i="1"/>
  <c r="D139" i="4" s="1"/>
  <c r="S2019" i="1"/>
  <c r="Q2019" i="1"/>
  <c r="O2019" i="1"/>
  <c r="L2019" i="1"/>
  <c r="E2018" i="1"/>
  <c r="E2017" i="1"/>
  <c r="E2016" i="1"/>
  <c r="E2015" i="1"/>
  <c r="E2014" i="1"/>
  <c r="E2013" i="1"/>
  <c r="E2012" i="1"/>
  <c r="E2011" i="1"/>
  <c r="E2010" i="1"/>
  <c r="E2009" i="1"/>
  <c r="E2008" i="1"/>
  <c r="E2007" i="1"/>
  <c r="E2006" i="1"/>
  <c r="E2005" i="1"/>
  <c r="E2004" i="1"/>
  <c r="E2003" i="1"/>
  <c r="AF2002" i="1"/>
  <c r="B138" i="4" s="1"/>
  <c r="AE2002" i="1"/>
  <c r="C138" i="4" s="1"/>
  <c r="Y2002" i="1"/>
  <c r="W2002" i="1"/>
  <c r="T2002" i="1"/>
  <c r="D138" i="4" s="1"/>
  <c r="S2002" i="1"/>
  <c r="Q2002" i="1"/>
  <c r="O2002" i="1"/>
  <c r="L2002" i="1"/>
  <c r="E2001" i="1"/>
  <c r="E2000" i="1"/>
  <c r="E1999" i="1"/>
  <c r="E1998" i="1"/>
  <c r="E1997" i="1"/>
  <c r="E1996" i="1"/>
  <c r="E1995" i="1"/>
  <c r="E1994" i="1"/>
  <c r="E1993" i="1"/>
  <c r="E1992" i="1"/>
  <c r="E1991" i="1"/>
  <c r="E1990" i="1"/>
  <c r="E1989" i="1"/>
  <c r="E1988" i="1"/>
  <c r="E1987" i="1"/>
  <c r="E1986" i="1"/>
  <c r="AF1985" i="1"/>
  <c r="B137" i="4" s="1"/>
  <c r="AE1985" i="1"/>
  <c r="C137" i="4" s="1"/>
  <c r="Y1985" i="1"/>
  <c r="W1985" i="1"/>
  <c r="T1985" i="1"/>
  <c r="D137" i="4" s="1"/>
  <c r="S1985" i="1"/>
  <c r="Q1985" i="1"/>
  <c r="O1985" i="1"/>
  <c r="L1985" i="1"/>
  <c r="E1984" i="1"/>
  <c r="E1983" i="1"/>
  <c r="E1982" i="1"/>
  <c r="E1981" i="1"/>
  <c r="E1980" i="1"/>
  <c r="E1979" i="1"/>
  <c r="E1978" i="1"/>
  <c r="E1977" i="1"/>
  <c r="E1976" i="1"/>
  <c r="E1975" i="1"/>
  <c r="E1974" i="1"/>
  <c r="E1973" i="1"/>
  <c r="E1972" i="1"/>
  <c r="E1971" i="1"/>
  <c r="E1970" i="1"/>
  <c r="E1969" i="1"/>
  <c r="AF1968" i="1"/>
  <c r="B136" i="4" s="1"/>
  <c r="AE1968" i="1"/>
  <c r="C136" i="4" s="1"/>
  <c r="Y1968" i="1"/>
  <c r="W1968" i="1"/>
  <c r="T1968" i="1"/>
  <c r="D136" i="4" s="1"/>
  <c r="S1968" i="1"/>
  <c r="Q1968" i="1"/>
  <c r="O1968" i="1"/>
  <c r="L1968" i="1"/>
  <c r="E1967" i="1"/>
  <c r="E1966" i="1"/>
  <c r="E1965" i="1"/>
  <c r="E1964" i="1"/>
  <c r="E1963" i="1"/>
  <c r="E1962" i="1"/>
  <c r="E1961" i="1"/>
  <c r="E1960" i="1"/>
  <c r="E1959" i="1"/>
  <c r="E1958" i="1"/>
  <c r="E1957" i="1"/>
  <c r="E1956" i="1"/>
  <c r="E1955" i="1"/>
  <c r="E1954" i="1"/>
  <c r="E1953" i="1"/>
  <c r="E1952" i="1"/>
  <c r="AF1951" i="1"/>
  <c r="B135" i="4" s="1"/>
  <c r="AE1951" i="1"/>
  <c r="C135" i="4" s="1"/>
  <c r="Y1951" i="1"/>
  <c r="W1951" i="1"/>
  <c r="T1951" i="1"/>
  <c r="D135" i="4" s="1"/>
  <c r="S1951" i="1"/>
  <c r="Q1951" i="1"/>
  <c r="O1951" i="1"/>
  <c r="L1951" i="1"/>
  <c r="E1950" i="1"/>
  <c r="E1949" i="1"/>
  <c r="E1948" i="1"/>
  <c r="E1947" i="1"/>
  <c r="E1946" i="1"/>
  <c r="E1945" i="1"/>
  <c r="E1944" i="1"/>
  <c r="E1943" i="1"/>
  <c r="E1942" i="1"/>
  <c r="E1941" i="1"/>
  <c r="E1940" i="1"/>
  <c r="E1939" i="1"/>
  <c r="E1938" i="1"/>
  <c r="E1937" i="1"/>
  <c r="E1936" i="1"/>
  <c r="E1935" i="1"/>
  <c r="AF1934" i="1"/>
  <c r="B134" i="4" s="1"/>
  <c r="AE1934" i="1"/>
  <c r="C134" i="4" s="1"/>
  <c r="Y1934" i="1"/>
  <c r="W1934" i="1"/>
  <c r="T1934" i="1"/>
  <c r="D134" i="4" s="1"/>
  <c r="S1934" i="1"/>
  <c r="Q1934" i="1"/>
  <c r="O1934" i="1"/>
  <c r="L1934" i="1"/>
  <c r="E1933" i="1"/>
  <c r="E1932" i="1"/>
  <c r="E1931" i="1"/>
  <c r="E1930" i="1"/>
  <c r="E1929" i="1"/>
  <c r="E1928" i="1"/>
  <c r="E1927" i="1"/>
  <c r="E1926" i="1"/>
  <c r="E1925" i="1"/>
  <c r="E1924" i="1"/>
  <c r="E1923" i="1"/>
  <c r="E1922" i="1"/>
  <c r="E1921" i="1"/>
  <c r="E1920" i="1"/>
  <c r="E1919" i="1"/>
  <c r="E1918" i="1"/>
  <c r="AF1917" i="1"/>
  <c r="B133" i="4" s="1"/>
  <c r="AE1917" i="1"/>
  <c r="C133" i="4" s="1"/>
  <c r="Y1917" i="1"/>
  <c r="W1917" i="1"/>
  <c r="T1917" i="1"/>
  <c r="D133" i="4" s="1"/>
  <c r="S1917" i="1"/>
  <c r="Q1917" i="1"/>
  <c r="O1917" i="1"/>
  <c r="L1917" i="1"/>
  <c r="E1916" i="1"/>
  <c r="E1915" i="1"/>
  <c r="E1914" i="1"/>
  <c r="E1913" i="1"/>
  <c r="E1912" i="1"/>
  <c r="E1911" i="1"/>
  <c r="E1910" i="1"/>
  <c r="E1909" i="1"/>
  <c r="E1908" i="1"/>
  <c r="E1907" i="1"/>
  <c r="E1906" i="1"/>
  <c r="E1905" i="1"/>
  <c r="E1904" i="1"/>
  <c r="E1903" i="1"/>
  <c r="E1902" i="1"/>
  <c r="E1901" i="1"/>
  <c r="AF1900" i="1"/>
  <c r="B132" i="4" s="1"/>
  <c r="AE1900" i="1"/>
  <c r="C132" i="4" s="1"/>
  <c r="Y1900" i="1"/>
  <c r="W1900" i="1"/>
  <c r="T1900" i="1"/>
  <c r="D132" i="4" s="1"/>
  <c r="S1900" i="1"/>
  <c r="Q1900" i="1"/>
  <c r="O1900" i="1"/>
  <c r="L1900" i="1"/>
  <c r="E1899" i="1"/>
  <c r="E1898" i="1"/>
  <c r="E1897" i="1"/>
  <c r="E1896" i="1"/>
  <c r="E1895" i="1"/>
  <c r="E1894" i="1"/>
  <c r="E1893" i="1"/>
  <c r="E1892" i="1"/>
  <c r="E1891" i="1"/>
  <c r="E1890" i="1"/>
  <c r="E1889" i="1"/>
  <c r="E1888" i="1"/>
  <c r="E1887" i="1"/>
  <c r="E1886" i="1"/>
  <c r="E1885" i="1"/>
  <c r="E1884" i="1"/>
  <c r="AF1883" i="1"/>
  <c r="B131" i="4" s="1"/>
  <c r="AE1883" i="1"/>
  <c r="C131" i="4" s="1"/>
  <c r="Y1883" i="1"/>
  <c r="W1883" i="1"/>
  <c r="T1883" i="1"/>
  <c r="D131" i="4" s="1"/>
  <c r="S1883" i="1"/>
  <c r="Q1883" i="1"/>
  <c r="O1883" i="1"/>
  <c r="L1883" i="1"/>
  <c r="E1882" i="1"/>
  <c r="E1881" i="1"/>
  <c r="E1880" i="1"/>
  <c r="E1879" i="1"/>
  <c r="E1878" i="1"/>
  <c r="E1877" i="1"/>
  <c r="E1876" i="1"/>
  <c r="E1875" i="1"/>
  <c r="E1874" i="1"/>
  <c r="E1873" i="1"/>
  <c r="E1872" i="1"/>
  <c r="E1871" i="1"/>
  <c r="E1870" i="1"/>
  <c r="E1869" i="1"/>
  <c r="E1868" i="1"/>
  <c r="E1867" i="1"/>
  <c r="AF1866" i="1"/>
  <c r="B130" i="4" s="1"/>
  <c r="AE1866" i="1"/>
  <c r="C130" i="4" s="1"/>
  <c r="Y1866" i="1"/>
  <c r="W1866" i="1"/>
  <c r="T1866" i="1"/>
  <c r="D130" i="4" s="1"/>
  <c r="S1866" i="1"/>
  <c r="Q1866" i="1"/>
  <c r="O1866" i="1"/>
  <c r="L1866" i="1"/>
  <c r="E1865" i="1"/>
  <c r="E1864" i="1"/>
  <c r="E1863" i="1"/>
  <c r="E1862" i="1"/>
  <c r="E1861" i="1"/>
  <c r="E1860" i="1"/>
  <c r="E1859" i="1"/>
  <c r="E1858" i="1"/>
  <c r="E1857" i="1"/>
  <c r="E1856" i="1"/>
  <c r="E1855" i="1"/>
  <c r="E1854" i="1"/>
  <c r="E1853" i="1"/>
  <c r="E1852" i="1"/>
  <c r="E1851" i="1"/>
  <c r="E1850" i="1"/>
  <c r="AF1849" i="1"/>
  <c r="B129" i="4" s="1"/>
  <c r="AE1849" i="1"/>
  <c r="C129" i="4" s="1"/>
  <c r="Y1849" i="1"/>
  <c r="W1849" i="1"/>
  <c r="T1849" i="1"/>
  <c r="D129" i="4" s="1"/>
  <c r="S1849" i="1"/>
  <c r="Q1849" i="1"/>
  <c r="O1849" i="1"/>
  <c r="L1849" i="1"/>
  <c r="E1848" i="1"/>
  <c r="E1847" i="1"/>
  <c r="E1846" i="1"/>
  <c r="E1845" i="1"/>
  <c r="E1844" i="1"/>
  <c r="E1843" i="1"/>
  <c r="E1842" i="1"/>
  <c r="E1841" i="1"/>
  <c r="E1840" i="1"/>
  <c r="E1839" i="1"/>
  <c r="E1838" i="1"/>
  <c r="E1837" i="1"/>
  <c r="E1836" i="1"/>
  <c r="E1835" i="1"/>
  <c r="E1834" i="1"/>
  <c r="E1833" i="1"/>
  <c r="AF1832" i="1"/>
  <c r="B128" i="4" s="1"/>
  <c r="AE1832" i="1"/>
  <c r="C128" i="4" s="1"/>
  <c r="Y1832" i="1"/>
  <c r="W1832" i="1"/>
  <c r="T1832" i="1"/>
  <c r="D128" i="4" s="1"/>
  <c r="S1832" i="1"/>
  <c r="Q1832" i="1"/>
  <c r="O1832" i="1"/>
  <c r="L1832" i="1"/>
  <c r="E1831" i="1"/>
  <c r="E1830" i="1"/>
  <c r="E1829" i="1"/>
  <c r="E1828" i="1"/>
  <c r="E1827" i="1"/>
  <c r="E1826" i="1"/>
  <c r="E1825" i="1"/>
  <c r="E1824" i="1"/>
  <c r="E1823" i="1"/>
  <c r="E1822" i="1"/>
  <c r="E1821" i="1"/>
  <c r="E1820" i="1"/>
  <c r="E1819" i="1"/>
  <c r="E1818" i="1"/>
  <c r="E1817" i="1"/>
  <c r="E1816" i="1"/>
  <c r="AF1815" i="1"/>
  <c r="B127" i="4" s="1"/>
  <c r="AE1815" i="1"/>
  <c r="C127" i="4" s="1"/>
  <c r="Y1815" i="1"/>
  <c r="W1815" i="1"/>
  <c r="T1815" i="1"/>
  <c r="D127" i="4" s="1"/>
  <c r="S1815" i="1"/>
  <c r="Q1815" i="1"/>
  <c r="O1815" i="1"/>
  <c r="L1815" i="1"/>
  <c r="E1814" i="1"/>
  <c r="E1813" i="1"/>
  <c r="E1812" i="1"/>
  <c r="E1811" i="1"/>
  <c r="E1810" i="1"/>
  <c r="E1809" i="1"/>
  <c r="E1808" i="1"/>
  <c r="E1807" i="1"/>
  <c r="E1806" i="1"/>
  <c r="E1805" i="1"/>
  <c r="E1804" i="1"/>
  <c r="E1803" i="1"/>
  <c r="E1802" i="1"/>
  <c r="E1801" i="1"/>
  <c r="E1800" i="1"/>
  <c r="E1799" i="1"/>
  <c r="AF1798" i="1"/>
  <c r="B126" i="4" s="1"/>
  <c r="AE1798" i="1"/>
  <c r="C126" i="4" s="1"/>
  <c r="Y1798" i="1"/>
  <c r="W1798" i="1"/>
  <c r="T1798" i="1"/>
  <c r="D126" i="4" s="1"/>
  <c r="S1798" i="1"/>
  <c r="Q1798" i="1"/>
  <c r="O1798" i="1"/>
  <c r="L1798" i="1"/>
  <c r="E1797" i="1"/>
  <c r="E1796" i="1"/>
  <c r="E1795" i="1"/>
  <c r="E1794" i="1"/>
  <c r="E1793" i="1"/>
  <c r="E1792" i="1"/>
  <c r="E1791" i="1"/>
  <c r="E1790" i="1"/>
  <c r="E1789" i="1"/>
  <c r="E1788" i="1"/>
  <c r="E1787" i="1"/>
  <c r="E1786" i="1"/>
  <c r="E1785" i="1"/>
  <c r="E1784" i="1"/>
  <c r="E1783" i="1"/>
  <c r="E1782" i="1"/>
  <c r="AF1781" i="1"/>
  <c r="B125" i="4" s="1"/>
  <c r="AE1781" i="1"/>
  <c r="C125" i="4" s="1"/>
  <c r="Y1781" i="1"/>
  <c r="W1781" i="1"/>
  <c r="T1781" i="1"/>
  <c r="D125" i="4" s="1"/>
  <c r="S1781" i="1"/>
  <c r="Q1781" i="1"/>
  <c r="O1781" i="1"/>
  <c r="L1781" i="1"/>
  <c r="E1780" i="1"/>
  <c r="E1779" i="1"/>
  <c r="E1778" i="1"/>
  <c r="E1777" i="1"/>
  <c r="E1776" i="1"/>
  <c r="E1775" i="1"/>
  <c r="E1774" i="1"/>
  <c r="E1773" i="1"/>
  <c r="E1772" i="1"/>
  <c r="E1771" i="1"/>
  <c r="E1770" i="1"/>
  <c r="E1769" i="1"/>
  <c r="E1768" i="1"/>
  <c r="E1767" i="1"/>
  <c r="E1766" i="1"/>
  <c r="E1765" i="1"/>
  <c r="AF1764" i="1"/>
  <c r="B124" i="4" s="1"/>
  <c r="AE1764" i="1"/>
  <c r="C124" i="4" s="1"/>
  <c r="Y1764" i="1"/>
  <c r="W1764" i="1"/>
  <c r="T1764" i="1"/>
  <c r="D124" i="4" s="1"/>
  <c r="S1764" i="1"/>
  <c r="Q1764" i="1"/>
  <c r="O1764" i="1"/>
  <c r="L1764" i="1"/>
  <c r="E1763" i="1"/>
  <c r="E1762" i="1"/>
  <c r="E1761" i="1"/>
  <c r="E1760" i="1"/>
  <c r="E1759" i="1"/>
  <c r="E1758" i="1"/>
  <c r="E1757" i="1"/>
  <c r="E1756" i="1"/>
  <c r="E1755" i="1"/>
  <c r="E1754" i="1"/>
  <c r="E1753" i="1"/>
  <c r="E1752" i="1"/>
  <c r="E1751" i="1"/>
  <c r="E1750" i="1"/>
  <c r="E1749" i="1"/>
  <c r="E1748" i="1"/>
  <c r="AF1747" i="1"/>
  <c r="B123" i="4" s="1"/>
  <c r="AE1747" i="1"/>
  <c r="C123" i="4" s="1"/>
  <c r="Y1747" i="1"/>
  <c r="W1747" i="1"/>
  <c r="T1747" i="1"/>
  <c r="D123" i="4" s="1"/>
  <c r="S1747" i="1"/>
  <c r="Q1747" i="1"/>
  <c r="O1747" i="1"/>
  <c r="L1747" i="1"/>
  <c r="E1746" i="1"/>
  <c r="E1745" i="1"/>
  <c r="E1744" i="1"/>
  <c r="E1743" i="1"/>
  <c r="E1742" i="1"/>
  <c r="E1741" i="1"/>
  <c r="E1740" i="1"/>
  <c r="E1739" i="1"/>
  <c r="E1738" i="1"/>
  <c r="E1737" i="1"/>
  <c r="E1736" i="1"/>
  <c r="E1735" i="1"/>
  <c r="E1734" i="1"/>
  <c r="E1733" i="1"/>
  <c r="E1732" i="1"/>
  <c r="E1731" i="1"/>
  <c r="AF1730" i="1"/>
  <c r="B122" i="4" s="1"/>
  <c r="AE1730" i="1"/>
  <c r="C122" i="4" s="1"/>
  <c r="Y1730" i="1"/>
  <c r="W1730" i="1"/>
  <c r="T1730" i="1"/>
  <c r="D122" i="4" s="1"/>
  <c r="S1730" i="1"/>
  <c r="Q1730" i="1"/>
  <c r="O1730" i="1"/>
  <c r="L1730" i="1"/>
  <c r="E1729" i="1"/>
  <c r="E1728" i="1"/>
  <c r="E1727" i="1"/>
  <c r="E1726" i="1"/>
  <c r="E1725" i="1"/>
  <c r="E1724" i="1"/>
  <c r="E1723" i="1"/>
  <c r="E1722" i="1"/>
  <c r="E1721" i="1"/>
  <c r="E1720" i="1"/>
  <c r="E1719" i="1"/>
  <c r="E1718" i="1"/>
  <c r="E1717" i="1"/>
  <c r="E1716" i="1"/>
  <c r="E1715" i="1"/>
  <c r="E1714" i="1"/>
  <c r="AF1713" i="1"/>
  <c r="B121" i="4" s="1"/>
  <c r="AE1713" i="1"/>
  <c r="C121" i="4" s="1"/>
  <c r="Y1713" i="1"/>
  <c r="W1713" i="1"/>
  <c r="T1713" i="1"/>
  <c r="D121" i="4" s="1"/>
  <c r="S1713" i="1"/>
  <c r="Q1713" i="1"/>
  <c r="O1713" i="1"/>
  <c r="L1713" i="1"/>
  <c r="E1712" i="1"/>
  <c r="E1711" i="1"/>
  <c r="E1710" i="1"/>
  <c r="E1709" i="1"/>
  <c r="E1708" i="1"/>
  <c r="E1707" i="1"/>
  <c r="E1706" i="1"/>
  <c r="E1705" i="1"/>
  <c r="E1704" i="1"/>
  <c r="E1703" i="1"/>
  <c r="E1702" i="1"/>
  <c r="E1701" i="1"/>
  <c r="E1700" i="1"/>
  <c r="E1699" i="1"/>
  <c r="E1698" i="1"/>
  <c r="E1697" i="1"/>
  <c r="AF1696" i="1"/>
  <c r="B120" i="4" s="1"/>
  <c r="AE1696" i="1"/>
  <c r="C120" i="4" s="1"/>
  <c r="Y1696" i="1"/>
  <c r="W1696" i="1"/>
  <c r="T1696" i="1"/>
  <c r="D120" i="4" s="1"/>
  <c r="S1696" i="1"/>
  <c r="Q1696" i="1"/>
  <c r="O1696" i="1"/>
  <c r="L1696" i="1"/>
  <c r="E1695" i="1"/>
  <c r="E1694" i="1"/>
  <c r="E1693" i="1"/>
  <c r="E1692" i="1"/>
  <c r="E1691" i="1"/>
  <c r="E1690" i="1"/>
  <c r="E1689" i="1"/>
  <c r="E1688" i="1"/>
  <c r="E1687" i="1"/>
  <c r="E1686" i="1"/>
  <c r="E1685" i="1"/>
  <c r="E1684" i="1"/>
  <c r="E1683" i="1"/>
  <c r="E1682" i="1"/>
  <c r="E1681" i="1"/>
  <c r="E1680" i="1"/>
  <c r="AF1679" i="1"/>
  <c r="B119" i="4" s="1"/>
  <c r="AE1679" i="1"/>
  <c r="C119" i="4" s="1"/>
  <c r="Y1679" i="1"/>
  <c r="W1679" i="1"/>
  <c r="T1679" i="1"/>
  <c r="D119" i="4" s="1"/>
  <c r="S1679" i="1"/>
  <c r="Q1679" i="1"/>
  <c r="O1679" i="1"/>
  <c r="L1679" i="1"/>
  <c r="E1678" i="1"/>
  <c r="E1677" i="1"/>
  <c r="E1676" i="1"/>
  <c r="E1675" i="1"/>
  <c r="E1674" i="1"/>
  <c r="E1673" i="1"/>
  <c r="E1672" i="1"/>
  <c r="E1671" i="1"/>
  <c r="E1670" i="1"/>
  <c r="E1669" i="1"/>
  <c r="E1668" i="1"/>
  <c r="E1667" i="1"/>
  <c r="E1666" i="1"/>
  <c r="E1665" i="1"/>
  <c r="E1664" i="1"/>
  <c r="E1663" i="1"/>
  <c r="AF1662" i="1"/>
  <c r="B118" i="4" s="1"/>
  <c r="AE1662" i="1"/>
  <c r="C118" i="4" s="1"/>
  <c r="Y1662" i="1"/>
  <c r="W1662" i="1"/>
  <c r="T1662" i="1"/>
  <c r="D118" i="4" s="1"/>
  <c r="S1662" i="1"/>
  <c r="Q1662" i="1"/>
  <c r="O1662" i="1"/>
  <c r="L1662" i="1"/>
  <c r="E1661" i="1"/>
  <c r="E1660" i="1"/>
  <c r="E1659" i="1"/>
  <c r="E1658" i="1"/>
  <c r="E1657" i="1"/>
  <c r="E1656" i="1"/>
  <c r="E1655" i="1"/>
  <c r="E1654" i="1"/>
  <c r="E1653" i="1"/>
  <c r="E1652" i="1"/>
  <c r="E1651" i="1"/>
  <c r="E1650" i="1"/>
  <c r="E1649" i="1"/>
  <c r="E1648" i="1"/>
  <c r="E1647" i="1"/>
  <c r="E1646" i="1"/>
  <c r="AF1645" i="1"/>
  <c r="B117" i="4" s="1"/>
  <c r="AE1645" i="1"/>
  <c r="C117" i="4" s="1"/>
  <c r="Y1645" i="1"/>
  <c r="W1645" i="1"/>
  <c r="T1645" i="1"/>
  <c r="D117" i="4" s="1"/>
  <c r="S1645" i="1"/>
  <c r="Q1645" i="1"/>
  <c r="O1645" i="1"/>
  <c r="L1645" i="1"/>
  <c r="E1644" i="1"/>
  <c r="E1643" i="1"/>
  <c r="E1642" i="1"/>
  <c r="E1641" i="1"/>
  <c r="E1640" i="1"/>
  <c r="E1639" i="1"/>
  <c r="E1638" i="1"/>
  <c r="E1637" i="1"/>
  <c r="E1636" i="1"/>
  <c r="E1635" i="1"/>
  <c r="E1634" i="1"/>
  <c r="E1633" i="1"/>
  <c r="E1632" i="1"/>
  <c r="E1631" i="1"/>
  <c r="E1630" i="1"/>
  <c r="E1629" i="1"/>
  <c r="AF1628" i="1"/>
  <c r="B116" i="4" s="1"/>
  <c r="AE1628" i="1"/>
  <c r="C116" i="4" s="1"/>
  <c r="Y1628" i="1"/>
  <c r="W1628" i="1"/>
  <c r="T1628" i="1"/>
  <c r="D116" i="4" s="1"/>
  <c r="S1628" i="1"/>
  <c r="Q1628" i="1"/>
  <c r="O1628" i="1"/>
  <c r="L1628" i="1"/>
  <c r="E1627" i="1"/>
  <c r="E1626" i="1"/>
  <c r="E1625" i="1"/>
  <c r="E1624" i="1"/>
  <c r="E1623" i="1"/>
  <c r="E1622" i="1"/>
  <c r="E1621" i="1"/>
  <c r="E1620" i="1"/>
  <c r="E1619" i="1"/>
  <c r="E1618" i="1"/>
  <c r="E1617" i="1"/>
  <c r="E1616" i="1"/>
  <c r="E1615" i="1"/>
  <c r="E1614" i="1"/>
  <c r="E1613" i="1"/>
  <c r="E1612" i="1"/>
  <c r="AF1611" i="1"/>
  <c r="B115" i="4" s="1"/>
  <c r="AE1611" i="1"/>
  <c r="C115" i="4" s="1"/>
  <c r="Y1611" i="1"/>
  <c r="W1611" i="1"/>
  <c r="T1611" i="1"/>
  <c r="D115" i="4" s="1"/>
  <c r="S1611" i="1"/>
  <c r="Q1611" i="1"/>
  <c r="O1611" i="1"/>
  <c r="L1611" i="1"/>
  <c r="E1610" i="1"/>
  <c r="E1609" i="1"/>
  <c r="E1608" i="1"/>
  <c r="E1607" i="1"/>
  <c r="E1606" i="1"/>
  <c r="E1605" i="1"/>
  <c r="E1604" i="1"/>
  <c r="E1603" i="1"/>
  <c r="E1602" i="1"/>
  <c r="E1601" i="1"/>
  <c r="E1600" i="1"/>
  <c r="E1599" i="1"/>
  <c r="E1598" i="1"/>
  <c r="E1597" i="1"/>
  <c r="E1596" i="1"/>
  <c r="E1595" i="1"/>
  <c r="AF1594" i="1"/>
  <c r="B114" i="4" s="1"/>
  <c r="AE1594" i="1"/>
  <c r="C114" i="4" s="1"/>
  <c r="Y1594" i="1"/>
  <c r="W1594" i="1"/>
  <c r="T1594" i="1"/>
  <c r="D114" i="4" s="1"/>
  <c r="S1594" i="1"/>
  <c r="Q1594" i="1"/>
  <c r="O1594" i="1"/>
  <c r="L1594" i="1"/>
  <c r="E1593" i="1"/>
  <c r="E1592" i="1"/>
  <c r="E1591" i="1"/>
  <c r="E1590" i="1"/>
  <c r="E1589" i="1"/>
  <c r="E1588" i="1"/>
  <c r="E1587" i="1"/>
  <c r="E1586" i="1"/>
  <c r="E1585" i="1"/>
  <c r="E1584" i="1"/>
  <c r="E1583" i="1"/>
  <c r="E1582" i="1"/>
  <c r="E1581" i="1"/>
  <c r="E1580" i="1"/>
  <c r="E1579" i="1"/>
  <c r="E1578" i="1"/>
  <c r="AF1577" i="1"/>
  <c r="B113" i="4" s="1"/>
  <c r="AE1577" i="1"/>
  <c r="C113" i="4" s="1"/>
  <c r="Y1577" i="1"/>
  <c r="W1577" i="1"/>
  <c r="T1577" i="1"/>
  <c r="D113" i="4" s="1"/>
  <c r="S1577" i="1"/>
  <c r="Q1577" i="1"/>
  <c r="O1577" i="1"/>
  <c r="L1577" i="1"/>
  <c r="E1576" i="1"/>
  <c r="E1575" i="1"/>
  <c r="E1574" i="1"/>
  <c r="E1573" i="1"/>
  <c r="E1572" i="1"/>
  <c r="E1571" i="1"/>
  <c r="E1570" i="1"/>
  <c r="E1569" i="1"/>
  <c r="E1568" i="1"/>
  <c r="E1567" i="1"/>
  <c r="E1566" i="1"/>
  <c r="E1565" i="1"/>
  <c r="E1564" i="1"/>
  <c r="E1563" i="1"/>
  <c r="E1562" i="1"/>
  <c r="E1561" i="1"/>
  <c r="AF1560" i="1"/>
  <c r="B112" i="4" s="1"/>
  <c r="AE1560" i="1"/>
  <c r="C112" i="4" s="1"/>
  <c r="Y1560" i="1"/>
  <c r="W1560" i="1"/>
  <c r="T1560" i="1"/>
  <c r="D112" i="4" s="1"/>
  <c r="S1560" i="1"/>
  <c r="Q1560" i="1"/>
  <c r="O1560" i="1"/>
  <c r="L1560" i="1"/>
  <c r="E1559" i="1"/>
  <c r="E1558" i="1"/>
  <c r="E1557" i="1"/>
  <c r="E1556" i="1"/>
  <c r="E1555" i="1"/>
  <c r="E1554" i="1"/>
  <c r="E1553" i="1"/>
  <c r="E1552" i="1"/>
  <c r="E1551" i="1"/>
  <c r="E1550" i="1"/>
  <c r="E1549" i="1"/>
  <c r="E1548" i="1"/>
  <c r="E1547" i="1"/>
  <c r="E1546" i="1"/>
  <c r="E1545" i="1"/>
  <c r="E1544" i="1"/>
  <c r="AF1543" i="1"/>
  <c r="B111" i="4" s="1"/>
  <c r="AE1543" i="1"/>
  <c r="C111" i="4" s="1"/>
  <c r="Y1543" i="1"/>
  <c r="W1543" i="1"/>
  <c r="T1543" i="1"/>
  <c r="D111" i="4" s="1"/>
  <c r="S1543" i="1"/>
  <c r="Q1543" i="1"/>
  <c r="O1543" i="1"/>
  <c r="L1543" i="1"/>
  <c r="E1542" i="1"/>
  <c r="E1541" i="1"/>
  <c r="E1540" i="1"/>
  <c r="E1539" i="1"/>
  <c r="E1538" i="1"/>
  <c r="E1537" i="1"/>
  <c r="E1536" i="1"/>
  <c r="E1535" i="1"/>
  <c r="E1534" i="1"/>
  <c r="E1533" i="1"/>
  <c r="E1532" i="1"/>
  <c r="E1531" i="1"/>
  <c r="E1530" i="1"/>
  <c r="E1529" i="1"/>
  <c r="E1528" i="1"/>
  <c r="E1527" i="1"/>
  <c r="AF1526" i="1"/>
  <c r="B110" i="4" s="1"/>
  <c r="AE1526" i="1"/>
  <c r="C110" i="4" s="1"/>
  <c r="Y1526" i="1"/>
  <c r="W1526" i="1"/>
  <c r="T1526" i="1"/>
  <c r="D110" i="4" s="1"/>
  <c r="S1526" i="1"/>
  <c r="Q1526" i="1"/>
  <c r="O1526" i="1"/>
  <c r="L1526" i="1"/>
  <c r="E1525" i="1"/>
  <c r="E1524" i="1"/>
  <c r="E1523" i="1"/>
  <c r="E1522" i="1"/>
  <c r="E1521" i="1"/>
  <c r="E1520" i="1"/>
  <c r="E1519" i="1"/>
  <c r="E1518" i="1"/>
  <c r="E1517" i="1"/>
  <c r="E1516" i="1"/>
  <c r="E1515" i="1"/>
  <c r="E1514" i="1"/>
  <c r="E1513" i="1"/>
  <c r="E1512" i="1"/>
  <c r="E1511" i="1"/>
  <c r="E1510" i="1"/>
  <c r="AF1509" i="1"/>
  <c r="B109" i="4" s="1"/>
  <c r="AE1509" i="1"/>
  <c r="C109" i="4" s="1"/>
  <c r="Y1509" i="1"/>
  <c r="W1509" i="1"/>
  <c r="T1509" i="1"/>
  <c r="D109" i="4" s="1"/>
  <c r="S1509" i="1"/>
  <c r="Q1509" i="1"/>
  <c r="O1509" i="1"/>
  <c r="L1509" i="1"/>
  <c r="E1508" i="1"/>
  <c r="E1507" i="1"/>
  <c r="E1506" i="1"/>
  <c r="E1505" i="1"/>
  <c r="E1504" i="1"/>
  <c r="E1503" i="1"/>
  <c r="E1502" i="1"/>
  <c r="E1501" i="1"/>
  <c r="E1500" i="1"/>
  <c r="E1499" i="1"/>
  <c r="E1498" i="1"/>
  <c r="E1497" i="1"/>
  <c r="E1496" i="1"/>
  <c r="E1495" i="1"/>
  <c r="E1494" i="1"/>
  <c r="E1493" i="1"/>
  <c r="AF1492" i="1"/>
  <c r="B108" i="4" s="1"/>
  <c r="AE1492" i="1"/>
  <c r="C108" i="4" s="1"/>
  <c r="Y1492" i="1"/>
  <c r="W1492" i="1"/>
  <c r="T1492" i="1"/>
  <c r="D108" i="4" s="1"/>
  <c r="S1492" i="1"/>
  <c r="Q1492" i="1"/>
  <c r="O1492" i="1"/>
  <c r="L1492" i="1"/>
  <c r="E1491" i="1"/>
  <c r="E1490" i="1"/>
  <c r="E1489" i="1"/>
  <c r="E1488" i="1"/>
  <c r="E1487" i="1"/>
  <c r="E1486" i="1"/>
  <c r="E1485" i="1"/>
  <c r="E1484" i="1"/>
  <c r="E1483" i="1"/>
  <c r="E1482" i="1"/>
  <c r="E1481" i="1"/>
  <c r="E1480" i="1"/>
  <c r="E1479" i="1"/>
  <c r="E1478" i="1"/>
  <c r="E1477" i="1"/>
  <c r="E1476" i="1"/>
  <c r="AF1475" i="1"/>
  <c r="B107" i="4" s="1"/>
  <c r="AE1475" i="1"/>
  <c r="C107" i="4" s="1"/>
  <c r="Y1475" i="1"/>
  <c r="W1475" i="1"/>
  <c r="T1475" i="1"/>
  <c r="D107" i="4" s="1"/>
  <c r="S1475" i="1"/>
  <c r="Q1475" i="1"/>
  <c r="O1475" i="1"/>
  <c r="L1475" i="1"/>
  <c r="E1474" i="1"/>
  <c r="E1473" i="1"/>
  <c r="E1472" i="1"/>
  <c r="E1471" i="1"/>
  <c r="E1470" i="1"/>
  <c r="E1469" i="1"/>
  <c r="E1468" i="1"/>
  <c r="E1467" i="1"/>
  <c r="E1466" i="1"/>
  <c r="E1465" i="1"/>
  <c r="E1464" i="1"/>
  <c r="E1463" i="1"/>
  <c r="E1462" i="1"/>
  <c r="E1461" i="1"/>
  <c r="E1460" i="1"/>
  <c r="E1459" i="1"/>
  <c r="AF1458" i="1"/>
  <c r="B106" i="4" s="1"/>
  <c r="AE1458" i="1"/>
  <c r="C106" i="4" s="1"/>
  <c r="Y1458" i="1"/>
  <c r="W1458" i="1"/>
  <c r="T1458" i="1"/>
  <c r="D106" i="4" s="1"/>
  <c r="S1458" i="1"/>
  <c r="Q1458" i="1"/>
  <c r="O1458" i="1"/>
  <c r="L1458" i="1"/>
  <c r="E1457" i="1"/>
  <c r="E1456" i="1"/>
  <c r="E1455" i="1"/>
  <c r="E1454" i="1"/>
  <c r="E1453" i="1"/>
  <c r="E1452" i="1"/>
  <c r="E1451" i="1"/>
  <c r="E1450" i="1"/>
  <c r="E1449" i="1"/>
  <c r="E1448" i="1"/>
  <c r="E1447" i="1"/>
  <c r="E1446" i="1"/>
  <c r="E1445" i="1"/>
  <c r="E1444" i="1"/>
  <c r="E1443" i="1"/>
  <c r="E1442" i="1"/>
  <c r="AF1441" i="1"/>
  <c r="B105" i="4" s="1"/>
  <c r="AE1441" i="1"/>
  <c r="C105" i="4" s="1"/>
  <c r="Y1441" i="1"/>
  <c r="W1441" i="1"/>
  <c r="T1441" i="1"/>
  <c r="D105" i="4" s="1"/>
  <c r="S1441" i="1"/>
  <c r="Q1441" i="1"/>
  <c r="O1441" i="1"/>
  <c r="L1441" i="1"/>
  <c r="E1440" i="1"/>
  <c r="E1439" i="1"/>
  <c r="E1438" i="1"/>
  <c r="E1437" i="1"/>
  <c r="E1436" i="1"/>
  <c r="E1435" i="1"/>
  <c r="E1434" i="1"/>
  <c r="E1433" i="1"/>
  <c r="E1432" i="1"/>
  <c r="E1431" i="1"/>
  <c r="E1430" i="1"/>
  <c r="E1429" i="1"/>
  <c r="E1428" i="1"/>
  <c r="E1427" i="1"/>
  <c r="E1426" i="1"/>
  <c r="E1425" i="1"/>
  <c r="AF1424" i="1"/>
  <c r="B104" i="4" s="1"/>
  <c r="AE1424" i="1"/>
  <c r="C104" i="4" s="1"/>
  <c r="Y1424" i="1"/>
  <c r="W1424" i="1"/>
  <c r="T1424" i="1"/>
  <c r="D104" i="4" s="1"/>
  <c r="S1424" i="1"/>
  <c r="Q1424" i="1"/>
  <c r="O1424" i="1"/>
  <c r="L1424" i="1"/>
  <c r="E1423" i="1"/>
  <c r="E1422" i="1"/>
  <c r="E1421" i="1"/>
  <c r="E1420" i="1"/>
  <c r="E1419" i="1"/>
  <c r="E1418" i="1"/>
  <c r="E1417" i="1"/>
  <c r="E1416" i="1"/>
  <c r="E1415" i="1"/>
  <c r="E1414" i="1"/>
  <c r="E1413" i="1"/>
  <c r="E1412" i="1"/>
  <c r="E1411" i="1"/>
  <c r="E1410" i="1"/>
  <c r="E1409" i="1"/>
  <c r="E1408" i="1"/>
  <c r="AF1407" i="1"/>
  <c r="B103" i="4" s="1"/>
  <c r="AE1407" i="1"/>
  <c r="C103" i="4" s="1"/>
  <c r="Y1407" i="1"/>
  <c r="W1407" i="1"/>
  <c r="T1407" i="1"/>
  <c r="D103" i="4" s="1"/>
  <c r="S1407" i="1"/>
  <c r="Q1407" i="1"/>
  <c r="O1407" i="1"/>
  <c r="L1407" i="1"/>
  <c r="E1406" i="1"/>
  <c r="E1405" i="1"/>
  <c r="E1404" i="1"/>
  <c r="E1403" i="1"/>
  <c r="E1402" i="1"/>
  <c r="E1401" i="1"/>
  <c r="E1400" i="1"/>
  <c r="E1399" i="1"/>
  <c r="E1398" i="1"/>
  <c r="E1397" i="1"/>
  <c r="E1396" i="1"/>
  <c r="E1395" i="1"/>
  <c r="E1394" i="1"/>
  <c r="E1393" i="1"/>
  <c r="E1392" i="1"/>
  <c r="E1391" i="1"/>
  <c r="AF1390" i="1"/>
  <c r="B102" i="4" s="1"/>
  <c r="AE1390" i="1"/>
  <c r="C102" i="4" s="1"/>
  <c r="Y1390" i="1"/>
  <c r="W1390" i="1"/>
  <c r="T1390" i="1"/>
  <c r="D102" i="4" s="1"/>
  <c r="S1390" i="1"/>
  <c r="Q1390" i="1"/>
  <c r="O1390" i="1"/>
  <c r="L1390" i="1"/>
  <c r="E1389" i="1"/>
  <c r="E1388" i="1"/>
  <c r="E1387" i="1"/>
  <c r="E1386" i="1"/>
  <c r="E1385" i="1"/>
  <c r="E1384" i="1"/>
  <c r="E1383" i="1"/>
  <c r="E1382" i="1"/>
  <c r="E1381" i="1"/>
  <c r="E1380" i="1"/>
  <c r="E1379" i="1"/>
  <c r="E1378" i="1"/>
  <c r="E1377" i="1"/>
  <c r="E1376" i="1"/>
  <c r="E1375" i="1"/>
  <c r="E1374" i="1"/>
  <c r="AF1373" i="1"/>
  <c r="B101" i="4" s="1"/>
  <c r="AE1373" i="1"/>
  <c r="C101" i="4" s="1"/>
  <c r="Y1373" i="1"/>
  <c r="W1373" i="1"/>
  <c r="T1373" i="1"/>
  <c r="D101" i="4" s="1"/>
  <c r="S1373" i="1"/>
  <c r="Q1373" i="1"/>
  <c r="O1373" i="1"/>
  <c r="L1373" i="1"/>
  <c r="E1372" i="1"/>
  <c r="E1371" i="1"/>
  <c r="E1370" i="1"/>
  <c r="E1369" i="1"/>
  <c r="E1368" i="1"/>
  <c r="E1367" i="1"/>
  <c r="E1366" i="1"/>
  <c r="E1365" i="1"/>
  <c r="E1364" i="1"/>
  <c r="E1363" i="1"/>
  <c r="E1362" i="1"/>
  <c r="E1361" i="1"/>
  <c r="E1360" i="1"/>
  <c r="E1359" i="1"/>
  <c r="E1358" i="1"/>
  <c r="E1357" i="1"/>
  <c r="AF1356" i="1"/>
  <c r="B100" i="4" s="1"/>
  <c r="AE1356" i="1"/>
  <c r="C100" i="4" s="1"/>
  <c r="Y1356" i="1"/>
  <c r="W1356" i="1"/>
  <c r="T1356" i="1"/>
  <c r="D100" i="4" s="1"/>
  <c r="S1356" i="1"/>
  <c r="Q1356" i="1"/>
  <c r="O1356" i="1"/>
  <c r="L1356" i="1"/>
  <c r="E1355" i="1"/>
  <c r="E1354" i="1"/>
  <c r="E1353" i="1"/>
  <c r="E1352" i="1"/>
  <c r="E1351" i="1"/>
  <c r="E1350" i="1"/>
  <c r="E1349" i="1"/>
  <c r="E1348" i="1"/>
  <c r="E1347" i="1"/>
  <c r="E1346" i="1"/>
  <c r="E1345" i="1"/>
  <c r="E1344" i="1"/>
  <c r="E1343" i="1"/>
  <c r="E1342" i="1"/>
  <c r="E1341" i="1"/>
  <c r="E1340" i="1"/>
  <c r="AF1339" i="1"/>
  <c r="B99" i="4" s="1"/>
  <c r="AE1339" i="1"/>
  <c r="C99" i="4" s="1"/>
  <c r="Y1339" i="1"/>
  <c r="W1339" i="1"/>
  <c r="T1339" i="1"/>
  <c r="D99" i="4" s="1"/>
  <c r="S1339" i="1"/>
  <c r="Q1339" i="1"/>
  <c r="O1339" i="1"/>
  <c r="L1339" i="1"/>
  <c r="E1338" i="1"/>
  <c r="E1337" i="1"/>
  <c r="E1336" i="1"/>
  <c r="E1335" i="1"/>
  <c r="E1334" i="1"/>
  <c r="E1333" i="1"/>
  <c r="E1332" i="1"/>
  <c r="E1331" i="1"/>
  <c r="E1330" i="1"/>
  <c r="E1329" i="1"/>
  <c r="E1328" i="1"/>
  <c r="E1327" i="1"/>
  <c r="E1326" i="1"/>
  <c r="E1325" i="1"/>
  <c r="E1324" i="1"/>
  <c r="E1323" i="1"/>
  <c r="AF1322" i="1"/>
  <c r="B98" i="4" s="1"/>
  <c r="AE1322" i="1"/>
  <c r="C98" i="4" s="1"/>
  <c r="Y1322" i="1"/>
  <c r="W1322" i="1"/>
  <c r="T1322" i="1"/>
  <c r="D98" i="4" s="1"/>
  <c r="S1322" i="1"/>
  <c r="Q1322" i="1"/>
  <c r="O1322" i="1"/>
  <c r="L1322" i="1"/>
  <c r="E1321" i="1"/>
  <c r="E1320" i="1"/>
  <c r="E1319" i="1"/>
  <c r="E1318" i="1"/>
  <c r="E1317" i="1"/>
  <c r="E1316" i="1"/>
  <c r="E1315" i="1"/>
  <c r="E1314" i="1"/>
  <c r="E1313" i="1"/>
  <c r="E1312" i="1"/>
  <c r="E1311" i="1"/>
  <c r="E1310" i="1"/>
  <c r="E1309" i="1"/>
  <c r="E1308" i="1"/>
  <c r="E1307" i="1"/>
  <c r="E1306" i="1"/>
  <c r="AF1305" i="1"/>
  <c r="B97" i="4" s="1"/>
  <c r="AE1305" i="1"/>
  <c r="C97" i="4" s="1"/>
  <c r="Y1305" i="1"/>
  <c r="W1305" i="1"/>
  <c r="T1305" i="1"/>
  <c r="D97" i="4" s="1"/>
  <c r="S1305" i="1"/>
  <c r="Q1305" i="1"/>
  <c r="O1305" i="1"/>
  <c r="L1305" i="1"/>
  <c r="E1304" i="1"/>
  <c r="E1303" i="1"/>
  <c r="E1302" i="1"/>
  <c r="E1301" i="1"/>
  <c r="E1300" i="1"/>
  <c r="E1299" i="1"/>
  <c r="E1298" i="1"/>
  <c r="E1297" i="1"/>
  <c r="E1296" i="1"/>
  <c r="E1295" i="1"/>
  <c r="E1294" i="1"/>
  <c r="E1293" i="1"/>
  <c r="E1292" i="1"/>
  <c r="E1291" i="1"/>
  <c r="E1290" i="1"/>
  <c r="E1289" i="1"/>
  <c r="AF1288" i="1"/>
  <c r="B96" i="4" s="1"/>
  <c r="AE1288" i="1"/>
  <c r="C96" i="4" s="1"/>
  <c r="Y1288" i="1"/>
  <c r="W1288" i="1"/>
  <c r="T1288" i="1"/>
  <c r="D96" i="4" s="1"/>
  <c r="S1288" i="1"/>
  <c r="Q1288" i="1"/>
  <c r="O1288" i="1"/>
  <c r="L1288" i="1"/>
  <c r="E1287" i="1"/>
  <c r="E1286" i="1"/>
  <c r="E1285" i="1"/>
  <c r="E1284" i="1"/>
  <c r="E1283" i="1"/>
  <c r="E1282" i="1"/>
  <c r="E1281" i="1"/>
  <c r="E1280" i="1"/>
  <c r="E1279" i="1"/>
  <c r="E1278" i="1"/>
  <c r="E1277" i="1"/>
  <c r="E1276" i="1"/>
  <c r="E1275" i="1"/>
  <c r="E1274" i="1"/>
  <c r="E1273" i="1"/>
  <c r="E1272" i="1"/>
  <c r="AF1271" i="1"/>
  <c r="B95" i="4" s="1"/>
  <c r="AE1271" i="1"/>
  <c r="C95" i="4" s="1"/>
  <c r="Y1271" i="1"/>
  <c r="W1271" i="1"/>
  <c r="T1271" i="1"/>
  <c r="D95" i="4" s="1"/>
  <c r="S1271" i="1"/>
  <c r="Q1271" i="1"/>
  <c r="O1271" i="1"/>
  <c r="L1271" i="1"/>
  <c r="E1270" i="1"/>
  <c r="E1269" i="1"/>
  <c r="E1268" i="1"/>
  <c r="E1267" i="1"/>
  <c r="E1266" i="1"/>
  <c r="E1265" i="1"/>
  <c r="E1264" i="1"/>
  <c r="E1263" i="1"/>
  <c r="E1262" i="1"/>
  <c r="E1261" i="1"/>
  <c r="E1260" i="1"/>
  <c r="E1259" i="1"/>
  <c r="E1258" i="1"/>
  <c r="E1257" i="1"/>
  <c r="E1256" i="1"/>
  <c r="E1255" i="1"/>
  <c r="AF1254" i="1"/>
  <c r="B94" i="4" s="1"/>
  <c r="AE1254" i="1"/>
  <c r="C94" i="4" s="1"/>
  <c r="Y1254" i="1"/>
  <c r="W1254" i="1"/>
  <c r="T1254" i="1"/>
  <c r="D94" i="4" s="1"/>
  <c r="S1254" i="1"/>
  <c r="Q1254" i="1"/>
  <c r="O1254" i="1"/>
  <c r="L1254" i="1"/>
  <c r="E1253" i="1"/>
  <c r="E1252" i="1"/>
  <c r="E1251" i="1"/>
  <c r="E1250" i="1"/>
  <c r="E1249" i="1"/>
  <c r="E1248" i="1"/>
  <c r="E1247" i="1"/>
  <c r="E1246" i="1"/>
  <c r="E1245" i="1"/>
  <c r="E1244" i="1"/>
  <c r="E1243" i="1"/>
  <c r="E1242" i="1"/>
  <c r="E1241" i="1"/>
  <c r="E1240" i="1"/>
  <c r="E1239" i="1"/>
  <c r="E1238" i="1"/>
  <c r="AF1237" i="1"/>
  <c r="B93" i="4" s="1"/>
  <c r="AE1237" i="1"/>
  <c r="C93" i="4" s="1"/>
  <c r="Y1237" i="1"/>
  <c r="W1237" i="1"/>
  <c r="T1237" i="1"/>
  <c r="D93" i="4" s="1"/>
  <c r="S1237" i="1"/>
  <c r="Q1237" i="1"/>
  <c r="O1237" i="1"/>
  <c r="L1237" i="1"/>
  <c r="E1236" i="1"/>
  <c r="E1235" i="1"/>
  <c r="E1234" i="1"/>
  <c r="E1233" i="1"/>
  <c r="E1232" i="1"/>
  <c r="E1231" i="1"/>
  <c r="E1230" i="1"/>
  <c r="E1229" i="1"/>
  <c r="E1228" i="1"/>
  <c r="E1227" i="1"/>
  <c r="E1226" i="1"/>
  <c r="E1225" i="1"/>
  <c r="E1224" i="1"/>
  <c r="E1223" i="1"/>
  <c r="E1222" i="1"/>
  <c r="E1221" i="1"/>
  <c r="AF1220" i="1"/>
  <c r="B92" i="4" s="1"/>
  <c r="AE1220" i="1"/>
  <c r="C92" i="4" s="1"/>
  <c r="Y1220" i="1"/>
  <c r="W1220" i="1"/>
  <c r="T1220" i="1"/>
  <c r="D92" i="4" s="1"/>
  <c r="S1220" i="1"/>
  <c r="Q1220" i="1"/>
  <c r="O1220" i="1"/>
  <c r="L1220" i="1"/>
  <c r="E1219" i="1"/>
  <c r="E1218" i="1"/>
  <c r="E1217" i="1"/>
  <c r="E1216" i="1"/>
  <c r="E1215" i="1"/>
  <c r="E1214" i="1"/>
  <c r="E1213" i="1"/>
  <c r="E1212" i="1"/>
  <c r="E1211" i="1"/>
  <c r="E1210" i="1"/>
  <c r="E1209" i="1"/>
  <c r="E1208" i="1"/>
  <c r="E1207" i="1"/>
  <c r="E1206" i="1"/>
  <c r="E1205" i="1"/>
  <c r="E1204" i="1"/>
  <c r="AF1203" i="1"/>
  <c r="B91" i="4" s="1"/>
  <c r="AE1203" i="1"/>
  <c r="C91" i="4" s="1"/>
  <c r="Y1203" i="1"/>
  <c r="W1203" i="1"/>
  <c r="T1203" i="1"/>
  <c r="D91" i="4" s="1"/>
  <c r="S1203" i="1"/>
  <c r="Q1203" i="1"/>
  <c r="O1203" i="1"/>
  <c r="L1203" i="1"/>
  <c r="E1202" i="1"/>
  <c r="E1201" i="1"/>
  <c r="E1200" i="1"/>
  <c r="E1199" i="1"/>
  <c r="E1198" i="1"/>
  <c r="E1197" i="1"/>
  <c r="E1196" i="1"/>
  <c r="E1195" i="1"/>
  <c r="E1194" i="1"/>
  <c r="E1193" i="1"/>
  <c r="E1192" i="1"/>
  <c r="E1191" i="1"/>
  <c r="E1190" i="1"/>
  <c r="E1189" i="1"/>
  <c r="E1188" i="1"/>
  <c r="E1187" i="1"/>
  <c r="AF1186" i="1"/>
  <c r="B90" i="4" s="1"/>
  <c r="AE1186" i="1"/>
  <c r="C90" i="4" s="1"/>
  <c r="Y1186" i="1"/>
  <c r="W1186" i="1"/>
  <c r="T1186" i="1"/>
  <c r="D90" i="4" s="1"/>
  <c r="S1186" i="1"/>
  <c r="Q1186" i="1"/>
  <c r="O1186" i="1"/>
  <c r="L1186" i="1"/>
  <c r="E1185" i="1"/>
  <c r="E1184" i="1"/>
  <c r="E1183" i="1"/>
  <c r="E1182" i="1"/>
  <c r="E1181" i="1"/>
  <c r="E1180" i="1"/>
  <c r="E1179" i="1"/>
  <c r="E1178" i="1"/>
  <c r="E1177" i="1"/>
  <c r="E1176" i="1"/>
  <c r="E1175" i="1"/>
  <c r="E1174" i="1"/>
  <c r="E1173" i="1"/>
  <c r="E1172" i="1"/>
  <c r="E1171" i="1"/>
  <c r="E1170" i="1"/>
  <c r="AF1169" i="1"/>
  <c r="B89" i="4" s="1"/>
  <c r="AE1169" i="1"/>
  <c r="C89" i="4" s="1"/>
  <c r="Y1169" i="1"/>
  <c r="W1169" i="1"/>
  <c r="T1169" i="1"/>
  <c r="D89" i="4" s="1"/>
  <c r="S1169" i="1"/>
  <c r="Q1169" i="1"/>
  <c r="O1169" i="1"/>
  <c r="L1169" i="1"/>
  <c r="E1168" i="1"/>
  <c r="E1167" i="1"/>
  <c r="E1166" i="1"/>
  <c r="E1165" i="1"/>
  <c r="E1164" i="1"/>
  <c r="E1163" i="1"/>
  <c r="E1162" i="1"/>
  <c r="E1161" i="1"/>
  <c r="E1160" i="1"/>
  <c r="E1159" i="1"/>
  <c r="E1158" i="1"/>
  <c r="E1157" i="1"/>
  <c r="E1156" i="1"/>
  <c r="E1155" i="1"/>
  <c r="E1154" i="1"/>
  <c r="E1153" i="1"/>
  <c r="AF1152" i="1"/>
  <c r="B88" i="4" s="1"/>
  <c r="AE1152" i="1"/>
  <c r="C88" i="4" s="1"/>
  <c r="Y1152" i="1"/>
  <c r="W1152" i="1"/>
  <c r="T1152" i="1"/>
  <c r="D88" i="4" s="1"/>
  <c r="S1152" i="1"/>
  <c r="Q1152" i="1"/>
  <c r="O1152" i="1"/>
  <c r="L1152" i="1"/>
  <c r="E1151" i="1"/>
  <c r="E1150" i="1"/>
  <c r="E1149" i="1"/>
  <c r="E1148" i="1"/>
  <c r="E1147" i="1"/>
  <c r="E1146" i="1"/>
  <c r="E1145" i="1"/>
  <c r="E1144" i="1"/>
  <c r="E1143" i="1"/>
  <c r="E1142" i="1"/>
  <c r="E1141" i="1"/>
  <c r="E1140" i="1"/>
  <c r="E1139" i="1"/>
  <c r="E1138" i="1"/>
  <c r="E1137" i="1"/>
  <c r="E1136" i="1"/>
  <c r="AF1135" i="1"/>
  <c r="B87" i="4" s="1"/>
  <c r="AE1135" i="1"/>
  <c r="C87" i="4" s="1"/>
  <c r="Y1135" i="1"/>
  <c r="W1135" i="1"/>
  <c r="T1135" i="1"/>
  <c r="D87" i="4" s="1"/>
  <c r="S1135" i="1"/>
  <c r="Q1135" i="1"/>
  <c r="O1135" i="1"/>
  <c r="L1135" i="1"/>
  <c r="E1134" i="1"/>
  <c r="E1133" i="1"/>
  <c r="E1132" i="1"/>
  <c r="E1131" i="1"/>
  <c r="E1130" i="1"/>
  <c r="E1129" i="1"/>
  <c r="E1128" i="1"/>
  <c r="E1127" i="1"/>
  <c r="E1126" i="1"/>
  <c r="E1125" i="1"/>
  <c r="E1124" i="1"/>
  <c r="E1123" i="1"/>
  <c r="E1122" i="1"/>
  <c r="E1121" i="1"/>
  <c r="E1120" i="1"/>
  <c r="E1119" i="1"/>
  <c r="AF1118" i="1"/>
  <c r="B86" i="4" s="1"/>
  <c r="AE1118" i="1"/>
  <c r="C86" i="4" s="1"/>
  <c r="Y1118" i="1"/>
  <c r="W1118" i="1"/>
  <c r="T1118" i="1"/>
  <c r="D86" i="4" s="1"/>
  <c r="S1118" i="1"/>
  <c r="Q1118" i="1"/>
  <c r="O1118" i="1"/>
  <c r="L1118" i="1"/>
  <c r="E1117" i="1"/>
  <c r="E1116" i="1"/>
  <c r="E1115" i="1"/>
  <c r="E1114" i="1"/>
  <c r="E1113" i="1"/>
  <c r="E1112" i="1"/>
  <c r="E1111" i="1"/>
  <c r="E1110" i="1"/>
  <c r="E1109" i="1"/>
  <c r="E1108" i="1"/>
  <c r="E1107" i="1"/>
  <c r="E1106" i="1"/>
  <c r="E1105" i="1"/>
  <c r="E1104" i="1"/>
  <c r="E1103" i="1"/>
  <c r="E1102" i="1"/>
  <c r="AF1101" i="1"/>
  <c r="B85" i="4" s="1"/>
  <c r="AE1101" i="1"/>
  <c r="C85" i="4" s="1"/>
  <c r="Y1101" i="1"/>
  <c r="W1101" i="1"/>
  <c r="T1101" i="1"/>
  <c r="D85" i="4" s="1"/>
  <c r="S1101" i="1"/>
  <c r="Q1101" i="1"/>
  <c r="O1101" i="1"/>
  <c r="L1101" i="1"/>
  <c r="E1100" i="1"/>
  <c r="E1099" i="1"/>
  <c r="E1098" i="1"/>
  <c r="E1097" i="1"/>
  <c r="E1096" i="1"/>
  <c r="E1095" i="1"/>
  <c r="E1094" i="1"/>
  <c r="E1093" i="1"/>
  <c r="E1092" i="1"/>
  <c r="E1091" i="1"/>
  <c r="E1090" i="1"/>
  <c r="E1089" i="1"/>
  <c r="E1088" i="1"/>
  <c r="E1087" i="1"/>
  <c r="E1086" i="1"/>
  <c r="E1085" i="1"/>
  <c r="AF1084" i="1"/>
  <c r="B84" i="4" s="1"/>
  <c r="AE1084" i="1"/>
  <c r="C84" i="4" s="1"/>
  <c r="Y1084" i="1"/>
  <c r="W1084" i="1"/>
  <c r="T1084" i="1"/>
  <c r="D84" i="4" s="1"/>
  <c r="S1084" i="1"/>
  <c r="Q1084" i="1"/>
  <c r="O1084" i="1"/>
  <c r="L1084" i="1"/>
  <c r="E1083" i="1"/>
  <c r="E1082" i="1"/>
  <c r="E1081" i="1"/>
  <c r="E1080" i="1"/>
  <c r="E1079" i="1"/>
  <c r="E1078" i="1"/>
  <c r="E1077" i="1"/>
  <c r="E1076" i="1"/>
  <c r="E1075" i="1"/>
  <c r="E1074" i="1"/>
  <c r="E1073" i="1"/>
  <c r="E1072" i="1"/>
  <c r="E1071" i="1"/>
  <c r="E1070" i="1"/>
  <c r="E1069" i="1"/>
  <c r="E1068" i="1"/>
  <c r="AF1067" i="1"/>
  <c r="B83" i="4" s="1"/>
  <c r="AE1067" i="1"/>
  <c r="C83" i="4" s="1"/>
  <c r="Y1067" i="1"/>
  <c r="W1067" i="1"/>
  <c r="T1067" i="1"/>
  <c r="D83" i="4" s="1"/>
  <c r="S1067" i="1"/>
  <c r="Q1067" i="1"/>
  <c r="O1067" i="1"/>
  <c r="L1067" i="1"/>
  <c r="E1066" i="1"/>
  <c r="E1065" i="1"/>
  <c r="E1064" i="1"/>
  <c r="E1063" i="1"/>
  <c r="E1062" i="1"/>
  <c r="E1061" i="1"/>
  <c r="E1060" i="1"/>
  <c r="E1059" i="1"/>
  <c r="E1058" i="1"/>
  <c r="E1057" i="1"/>
  <c r="E1056" i="1"/>
  <c r="E1055" i="1"/>
  <c r="E1054" i="1"/>
  <c r="E1053" i="1"/>
  <c r="E1052" i="1"/>
  <c r="E1051" i="1"/>
  <c r="AF1050" i="1"/>
  <c r="B82" i="4" s="1"/>
  <c r="AE1050" i="1"/>
  <c r="C82" i="4" s="1"/>
  <c r="Y1050" i="1"/>
  <c r="W1050" i="1"/>
  <c r="T1050" i="1"/>
  <c r="D82" i="4" s="1"/>
  <c r="S1050" i="1"/>
  <c r="Q1050" i="1"/>
  <c r="O1050" i="1"/>
  <c r="L1050" i="1"/>
  <c r="E1049" i="1"/>
  <c r="E1048" i="1"/>
  <c r="E1047" i="1"/>
  <c r="E1046" i="1"/>
  <c r="E1045" i="1"/>
  <c r="E1044" i="1"/>
  <c r="E1043" i="1"/>
  <c r="E1042" i="1"/>
  <c r="E1041" i="1"/>
  <c r="E1040" i="1"/>
  <c r="E1039" i="1"/>
  <c r="E1038" i="1"/>
  <c r="E1037" i="1"/>
  <c r="E1036" i="1"/>
  <c r="E1035" i="1"/>
  <c r="E1034" i="1"/>
  <c r="AF1033" i="1"/>
  <c r="B81" i="4" s="1"/>
  <c r="AE1033" i="1"/>
  <c r="C81" i="4" s="1"/>
  <c r="Y1033" i="1"/>
  <c r="W1033" i="1"/>
  <c r="T1033" i="1"/>
  <c r="D81" i="4" s="1"/>
  <c r="S1033" i="1"/>
  <c r="Q1033" i="1"/>
  <c r="O1033" i="1"/>
  <c r="L1033" i="1"/>
  <c r="E1032" i="1"/>
  <c r="E1031" i="1"/>
  <c r="E1030" i="1"/>
  <c r="E1029" i="1"/>
  <c r="E1028" i="1"/>
  <c r="E1027" i="1"/>
  <c r="E1026" i="1"/>
  <c r="E1025" i="1"/>
  <c r="E1024" i="1"/>
  <c r="E1023" i="1"/>
  <c r="E1022" i="1"/>
  <c r="E1021" i="1"/>
  <c r="E1020" i="1"/>
  <c r="E1019" i="1"/>
  <c r="E1018" i="1"/>
  <c r="E1017" i="1"/>
  <c r="AF1016" i="1"/>
  <c r="B80" i="4" s="1"/>
  <c r="AE1016" i="1"/>
  <c r="C80" i="4" s="1"/>
  <c r="Y1016" i="1"/>
  <c r="W1016" i="1"/>
  <c r="T1016" i="1"/>
  <c r="D80" i="4" s="1"/>
  <c r="S1016" i="1"/>
  <c r="Q1016" i="1"/>
  <c r="O1016" i="1"/>
  <c r="L1016" i="1"/>
  <c r="E1015" i="1"/>
  <c r="E1014" i="1"/>
  <c r="E1013" i="1"/>
  <c r="E1012" i="1"/>
  <c r="E1011" i="1"/>
  <c r="E1010" i="1"/>
  <c r="E1009" i="1"/>
  <c r="E1008" i="1"/>
  <c r="E1007" i="1"/>
  <c r="E1006" i="1"/>
  <c r="E1005" i="1"/>
  <c r="E1004" i="1"/>
  <c r="E1003" i="1"/>
  <c r="E1002" i="1"/>
  <c r="E1001" i="1"/>
  <c r="E1000" i="1"/>
  <c r="AF999" i="1"/>
  <c r="B79" i="4" s="1"/>
  <c r="AE999" i="1"/>
  <c r="C79" i="4" s="1"/>
  <c r="Y999" i="1"/>
  <c r="W999" i="1"/>
  <c r="T999" i="1"/>
  <c r="D79" i="4" s="1"/>
  <c r="S999" i="1"/>
  <c r="Q999" i="1"/>
  <c r="O999" i="1"/>
  <c r="L999" i="1"/>
  <c r="E998" i="1"/>
  <c r="E997" i="1"/>
  <c r="E996" i="1"/>
  <c r="E995" i="1"/>
  <c r="E994" i="1"/>
  <c r="E993" i="1"/>
  <c r="E992" i="1"/>
  <c r="E991" i="1"/>
  <c r="E990" i="1"/>
  <c r="E989" i="1"/>
  <c r="E988" i="1"/>
  <c r="E987" i="1"/>
  <c r="E986" i="1"/>
  <c r="E985" i="1"/>
  <c r="E984" i="1"/>
  <c r="E983" i="1"/>
  <c r="AF982" i="1"/>
  <c r="B78" i="4" s="1"/>
  <c r="AE982" i="1"/>
  <c r="C78" i="4" s="1"/>
  <c r="Y982" i="1"/>
  <c r="W982" i="1"/>
  <c r="T982" i="1"/>
  <c r="D78" i="4" s="1"/>
  <c r="S982" i="1"/>
  <c r="Q982" i="1"/>
  <c r="O982" i="1"/>
  <c r="L982" i="1"/>
  <c r="E981" i="1"/>
  <c r="E980" i="1"/>
  <c r="E979" i="1"/>
  <c r="E978" i="1"/>
  <c r="E977" i="1"/>
  <c r="E976" i="1"/>
  <c r="E975" i="1"/>
  <c r="E974" i="1"/>
  <c r="E973" i="1"/>
  <c r="E972" i="1"/>
  <c r="E971" i="1"/>
  <c r="E970" i="1"/>
  <c r="E969" i="1"/>
  <c r="E968" i="1"/>
  <c r="E967" i="1"/>
  <c r="E966" i="1"/>
  <c r="AF965" i="1"/>
  <c r="B77" i="4" s="1"/>
  <c r="AE965" i="1"/>
  <c r="C77" i="4" s="1"/>
  <c r="Y965" i="1"/>
  <c r="W965" i="1"/>
  <c r="T965" i="1"/>
  <c r="D77" i="4" s="1"/>
  <c r="S965" i="1"/>
  <c r="Q965" i="1"/>
  <c r="O965" i="1"/>
  <c r="L965" i="1"/>
  <c r="E964" i="1"/>
  <c r="E963" i="1"/>
  <c r="E962" i="1"/>
  <c r="E961" i="1"/>
  <c r="E960" i="1"/>
  <c r="E959" i="1"/>
  <c r="E958" i="1"/>
  <c r="E957" i="1"/>
  <c r="E956" i="1"/>
  <c r="E955" i="1"/>
  <c r="E954" i="1"/>
  <c r="E953" i="1"/>
  <c r="E952" i="1"/>
  <c r="E951" i="1"/>
  <c r="E950" i="1"/>
  <c r="E949" i="1"/>
  <c r="AF948" i="1"/>
  <c r="B76" i="4" s="1"/>
  <c r="AE948" i="1"/>
  <c r="C76" i="4" s="1"/>
  <c r="Y948" i="1"/>
  <c r="W948" i="1"/>
  <c r="T948" i="1"/>
  <c r="D76" i="4" s="1"/>
  <c r="S948" i="1"/>
  <c r="Q948" i="1"/>
  <c r="O948" i="1"/>
  <c r="L948" i="1"/>
  <c r="E947" i="1"/>
  <c r="E946" i="1"/>
  <c r="E945" i="1"/>
  <c r="E944" i="1"/>
  <c r="E943" i="1"/>
  <c r="E942" i="1"/>
  <c r="E941" i="1"/>
  <c r="E940" i="1"/>
  <c r="E939" i="1"/>
  <c r="E938" i="1"/>
  <c r="E937" i="1"/>
  <c r="E936" i="1"/>
  <c r="E935" i="1"/>
  <c r="E934" i="1"/>
  <c r="E933" i="1"/>
  <c r="E932" i="1"/>
  <c r="AF931" i="1"/>
  <c r="B75" i="4" s="1"/>
  <c r="AE931" i="1"/>
  <c r="C75" i="4" s="1"/>
  <c r="Y931" i="1"/>
  <c r="W931" i="1"/>
  <c r="T931" i="1"/>
  <c r="D75" i="4" s="1"/>
  <c r="S931" i="1"/>
  <c r="Q931" i="1"/>
  <c r="O931" i="1"/>
  <c r="L931" i="1"/>
  <c r="E930" i="1"/>
  <c r="E929" i="1"/>
  <c r="E928" i="1"/>
  <c r="E927" i="1"/>
  <c r="E926" i="1"/>
  <c r="E925" i="1"/>
  <c r="E924" i="1"/>
  <c r="E923" i="1"/>
  <c r="E922" i="1"/>
  <c r="E921" i="1"/>
  <c r="E920" i="1"/>
  <c r="E919" i="1"/>
  <c r="E918" i="1"/>
  <c r="E917" i="1"/>
  <c r="E916" i="1"/>
  <c r="E915" i="1"/>
  <c r="AF914" i="1"/>
  <c r="B74" i="4" s="1"/>
  <c r="AE914" i="1"/>
  <c r="C74" i="4" s="1"/>
  <c r="Y914" i="1"/>
  <c r="W914" i="1"/>
  <c r="T914" i="1"/>
  <c r="D74" i="4" s="1"/>
  <c r="S914" i="1"/>
  <c r="Q914" i="1"/>
  <c r="O914" i="1"/>
  <c r="L914" i="1"/>
  <c r="E913" i="1"/>
  <c r="E912" i="1"/>
  <c r="E911" i="1"/>
  <c r="E910" i="1"/>
  <c r="E909" i="1"/>
  <c r="E908" i="1"/>
  <c r="E907" i="1"/>
  <c r="E906" i="1"/>
  <c r="E905" i="1"/>
  <c r="E904" i="1"/>
  <c r="E903" i="1"/>
  <c r="E902" i="1"/>
  <c r="E901" i="1"/>
  <c r="E900" i="1"/>
  <c r="E899" i="1"/>
  <c r="E898" i="1"/>
  <c r="AF897" i="1"/>
  <c r="B73" i="4" s="1"/>
  <c r="AE897" i="1"/>
  <c r="C73" i="4" s="1"/>
  <c r="Y897" i="1"/>
  <c r="W897" i="1"/>
  <c r="T897" i="1"/>
  <c r="D73" i="4" s="1"/>
  <c r="S897" i="1"/>
  <c r="Q897" i="1"/>
  <c r="O897" i="1"/>
  <c r="L897" i="1"/>
  <c r="E896" i="1"/>
  <c r="E895" i="1"/>
  <c r="E894" i="1"/>
  <c r="E893" i="1"/>
  <c r="E892" i="1"/>
  <c r="E891" i="1"/>
  <c r="E890" i="1"/>
  <c r="E889" i="1"/>
  <c r="E888" i="1"/>
  <c r="E887" i="1"/>
  <c r="E886" i="1"/>
  <c r="E885" i="1"/>
  <c r="E884" i="1"/>
  <c r="E883" i="1"/>
  <c r="E882" i="1"/>
  <c r="E881" i="1"/>
  <c r="AF880" i="1"/>
  <c r="B72" i="4" s="1"/>
  <c r="AE880" i="1"/>
  <c r="C72" i="4" s="1"/>
  <c r="Y880" i="1"/>
  <c r="W880" i="1"/>
  <c r="T880" i="1"/>
  <c r="D72" i="4" s="1"/>
  <c r="S880" i="1"/>
  <c r="Q880" i="1"/>
  <c r="O880" i="1"/>
  <c r="L880" i="1"/>
  <c r="E879" i="1"/>
  <c r="E878" i="1"/>
  <c r="E877" i="1"/>
  <c r="E876" i="1"/>
  <c r="E875" i="1"/>
  <c r="E874" i="1"/>
  <c r="E873" i="1"/>
  <c r="E872" i="1"/>
  <c r="E871" i="1"/>
  <c r="E870" i="1"/>
  <c r="E869" i="1"/>
  <c r="E868" i="1"/>
  <c r="E867" i="1"/>
  <c r="E866" i="1"/>
  <c r="E865" i="1"/>
  <c r="E864" i="1"/>
  <c r="AF863" i="1"/>
  <c r="B71" i="4" s="1"/>
  <c r="AE863" i="1"/>
  <c r="C71" i="4" s="1"/>
  <c r="Y863" i="1"/>
  <c r="W863" i="1"/>
  <c r="T863" i="1"/>
  <c r="D71" i="4" s="1"/>
  <c r="S863" i="1"/>
  <c r="Q863" i="1"/>
  <c r="O863" i="1"/>
  <c r="L863" i="1"/>
  <c r="E862" i="1"/>
  <c r="E861" i="1"/>
  <c r="E860" i="1"/>
  <c r="E859" i="1"/>
  <c r="E858" i="1"/>
  <c r="E857" i="1"/>
  <c r="E856" i="1"/>
  <c r="E855" i="1"/>
  <c r="E854" i="1"/>
  <c r="E853" i="1"/>
  <c r="E852" i="1"/>
  <c r="E851" i="1"/>
  <c r="E850" i="1"/>
  <c r="E849" i="1"/>
  <c r="E848" i="1"/>
  <c r="E847" i="1"/>
  <c r="AF846" i="1"/>
  <c r="B70" i="4" s="1"/>
  <c r="AE846" i="1"/>
  <c r="C70" i="4" s="1"/>
  <c r="Y846" i="1"/>
  <c r="W846" i="1"/>
  <c r="T846" i="1"/>
  <c r="D70" i="4" s="1"/>
  <c r="S846" i="1"/>
  <c r="Q846" i="1"/>
  <c r="O846" i="1"/>
  <c r="L846" i="1"/>
  <c r="E845" i="1"/>
  <c r="E844" i="1"/>
  <c r="E843" i="1"/>
  <c r="E842" i="1"/>
  <c r="E841" i="1"/>
  <c r="E840" i="1"/>
  <c r="E839" i="1"/>
  <c r="E838" i="1"/>
  <c r="E837" i="1"/>
  <c r="E836" i="1"/>
  <c r="E835" i="1"/>
  <c r="E834" i="1"/>
  <c r="E833" i="1"/>
  <c r="E832" i="1"/>
  <c r="E831" i="1"/>
  <c r="E830" i="1"/>
  <c r="AF829" i="1"/>
  <c r="B69" i="4" s="1"/>
  <c r="AE829" i="1"/>
  <c r="C69" i="4" s="1"/>
  <c r="Y829" i="1"/>
  <c r="W829" i="1"/>
  <c r="T829" i="1"/>
  <c r="D69" i="4" s="1"/>
  <c r="S829" i="1"/>
  <c r="Q829" i="1"/>
  <c r="O829" i="1"/>
  <c r="L829" i="1"/>
  <c r="E828" i="1"/>
  <c r="E827" i="1"/>
  <c r="E826" i="1"/>
  <c r="E825" i="1"/>
  <c r="E824" i="1"/>
  <c r="E823" i="1"/>
  <c r="E822" i="1"/>
  <c r="E821" i="1"/>
  <c r="E820" i="1"/>
  <c r="E819" i="1"/>
  <c r="E818" i="1"/>
  <c r="E817" i="1"/>
  <c r="E816" i="1"/>
  <c r="E815" i="1"/>
  <c r="E814" i="1"/>
  <c r="E813" i="1"/>
  <c r="AF812" i="1"/>
  <c r="B68" i="4" s="1"/>
  <c r="AE812" i="1"/>
  <c r="C68" i="4" s="1"/>
  <c r="Y812" i="1"/>
  <c r="W812" i="1"/>
  <c r="T812" i="1"/>
  <c r="D68" i="4" s="1"/>
  <c r="S812" i="1"/>
  <c r="Q812" i="1"/>
  <c r="O812" i="1"/>
  <c r="L812" i="1"/>
  <c r="E811" i="1"/>
  <c r="E810" i="1"/>
  <c r="E809" i="1"/>
  <c r="E808" i="1"/>
  <c r="E807" i="1"/>
  <c r="E806" i="1"/>
  <c r="E805" i="1"/>
  <c r="E804" i="1"/>
  <c r="E803" i="1"/>
  <c r="E802" i="1"/>
  <c r="E801" i="1"/>
  <c r="E800" i="1"/>
  <c r="E799" i="1"/>
  <c r="E798" i="1"/>
  <c r="E797" i="1"/>
  <c r="E796" i="1"/>
  <c r="AF795" i="1"/>
  <c r="B67" i="4" s="1"/>
  <c r="AE795" i="1"/>
  <c r="C67" i="4" s="1"/>
  <c r="Y795" i="1"/>
  <c r="W795" i="1"/>
  <c r="T795" i="1"/>
  <c r="D67" i="4" s="1"/>
  <c r="S795" i="1"/>
  <c r="Q795" i="1"/>
  <c r="O795" i="1"/>
  <c r="L795" i="1"/>
  <c r="E794" i="1"/>
  <c r="E793" i="1"/>
  <c r="E792" i="1"/>
  <c r="E791" i="1"/>
  <c r="E790" i="1"/>
  <c r="E789" i="1"/>
  <c r="E788" i="1"/>
  <c r="E787" i="1"/>
  <c r="E786" i="1"/>
  <c r="E785" i="1"/>
  <c r="E784" i="1"/>
  <c r="E783" i="1"/>
  <c r="E782" i="1"/>
  <c r="E781" i="1"/>
  <c r="E780" i="1"/>
  <c r="E779" i="1"/>
  <c r="AF778" i="1"/>
  <c r="B66" i="4" s="1"/>
  <c r="AE778" i="1"/>
  <c r="C66" i="4" s="1"/>
  <c r="Y778" i="1"/>
  <c r="W778" i="1"/>
  <c r="T778" i="1"/>
  <c r="D66" i="4" s="1"/>
  <c r="S778" i="1"/>
  <c r="Q778" i="1"/>
  <c r="O778" i="1"/>
  <c r="L778" i="1"/>
  <c r="E777" i="1"/>
  <c r="E776" i="1"/>
  <c r="E775" i="1"/>
  <c r="E774" i="1"/>
  <c r="E773" i="1"/>
  <c r="E772" i="1"/>
  <c r="E771" i="1"/>
  <c r="E770" i="1"/>
  <c r="E769" i="1"/>
  <c r="E768" i="1"/>
  <c r="E767" i="1"/>
  <c r="E766" i="1"/>
  <c r="E765" i="1"/>
  <c r="E764" i="1"/>
  <c r="E763" i="1"/>
  <c r="E762" i="1"/>
  <c r="AF761" i="1"/>
  <c r="B65" i="4" s="1"/>
  <c r="AE761" i="1"/>
  <c r="C65" i="4" s="1"/>
  <c r="Y761" i="1"/>
  <c r="W761" i="1"/>
  <c r="T761" i="1"/>
  <c r="D65" i="4" s="1"/>
  <c r="S761" i="1"/>
  <c r="Q761" i="1"/>
  <c r="O761" i="1"/>
  <c r="L761" i="1"/>
  <c r="E760" i="1"/>
  <c r="E759" i="1"/>
  <c r="E758" i="1"/>
  <c r="E757" i="1"/>
  <c r="E756" i="1"/>
  <c r="E755" i="1"/>
  <c r="E754" i="1"/>
  <c r="E753" i="1"/>
  <c r="E752" i="1"/>
  <c r="E751" i="1"/>
  <c r="E750" i="1"/>
  <c r="E749" i="1"/>
  <c r="E748" i="1"/>
  <c r="E747" i="1"/>
  <c r="E746" i="1"/>
  <c r="E745" i="1"/>
  <c r="AF744" i="1"/>
  <c r="B64" i="4" s="1"/>
  <c r="AE744" i="1"/>
  <c r="C64" i="4" s="1"/>
  <c r="Y744" i="1"/>
  <c r="W744" i="1"/>
  <c r="T744" i="1"/>
  <c r="D64" i="4" s="1"/>
  <c r="S744" i="1"/>
  <c r="Q744" i="1"/>
  <c r="O744" i="1"/>
  <c r="L744" i="1"/>
  <c r="E743" i="1"/>
  <c r="E742" i="1"/>
  <c r="E741" i="1"/>
  <c r="E740" i="1"/>
  <c r="E739" i="1"/>
  <c r="E738" i="1"/>
  <c r="E737" i="1"/>
  <c r="E736" i="1"/>
  <c r="E735" i="1"/>
  <c r="E734" i="1"/>
  <c r="E733" i="1"/>
  <c r="E732" i="1"/>
  <c r="E731" i="1"/>
  <c r="E730" i="1"/>
  <c r="E729" i="1"/>
  <c r="E728" i="1"/>
  <c r="AF727" i="1"/>
  <c r="B63" i="4" s="1"/>
  <c r="AE727" i="1"/>
  <c r="C63" i="4" s="1"/>
  <c r="Y727" i="1"/>
  <c r="W727" i="1"/>
  <c r="T727" i="1"/>
  <c r="D63" i="4" s="1"/>
  <c r="S727" i="1"/>
  <c r="Q727" i="1"/>
  <c r="O727" i="1"/>
  <c r="L727" i="1"/>
  <c r="E726" i="1"/>
  <c r="E725" i="1"/>
  <c r="E724" i="1"/>
  <c r="E723" i="1"/>
  <c r="E722" i="1"/>
  <c r="E721" i="1"/>
  <c r="E720" i="1"/>
  <c r="E719" i="1"/>
  <c r="E718" i="1"/>
  <c r="E717" i="1"/>
  <c r="E716" i="1"/>
  <c r="E715" i="1"/>
  <c r="E714" i="1"/>
  <c r="E713" i="1"/>
  <c r="E712" i="1"/>
  <c r="E711" i="1"/>
  <c r="AF710" i="1"/>
  <c r="B62" i="4" s="1"/>
  <c r="AE710" i="1"/>
  <c r="C62" i="4" s="1"/>
  <c r="Y710" i="1"/>
  <c r="W710" i="1"/>
  <c r="T710" i="1"/>
  <c r="D62" i="4" s="1"/>
  <c r="S710" i="1"/>
  <c r="Q710" i="1"/>
  <c r="O710" i="1"/>
  <c r="L710" i="1"/>
  <c r="E709" i="1"/>
  <c r="E708" i="1"/>
  <c r="E707" i="1"/>
  <c r="E706" i="1"/>
  <c r="E705" i="1"/>
  <c r="E704" i="1"/>
  <c r="E703" i="1"/>
  <c r="E702" i="1"/>
  <c r="E701" i="1"/>
  <c r="E700" i="1"/>
  <c r="E699" i="1"/>
  <c r="E698" i="1"/>
  <c r="E697" i="1"/>
  <c r="E696" i="1"/>
  <c r="E695" i="1"/>
  <c r="E694" i="1"/>
  <c r="AF693" i="1"/>
  <c r="B61" i="4" s="1"/>
  <c r="AE693" i="1"/>
  <c r="C61" i="4" s="1"/>
  <c r="Y693" i="1"/>
  <c r="W693" i="1"/>
  <c r="T693" i="1"/>
  <c r="D61" i="4" s="1"/>
  <c r="S693" i="1"/>
  <c r="Q693" i="1"/>
  <c r="O693" i="1"/>
  <c r="L693" i="1"/>
  <c r="E692" i="1"/>
  <c r="E691" i="1"/>
  <c r="E690" i="1"/>
  <c r="E689" i="1"/>
  <c r="E688" i="1"/>
  <c r="E687" i="1"/>
  <c r="E686" i="1"/>
  <c r="E685" i="1"/>
  <c r="E684" i="1"/>
  <c r="E683" i="1"/>
  <c r="E682" i="1"/>
  <c r="E681" i="1"/>
  <c r="E680" i="1"/>
  <c r="E679" i="1"/>
  <c r="E678" i="1"/>
  <c r="E677" i="1"/>
  <c r="AF676" i="1"/>
  <c r="B60" i="4" s="1"/>
  <c r="AE676" i="1"/>
  <c r="C60" i="4" s="1"/>
  <c r="Y676" i="1"/>
  <c r="W676" i="1"/>
  <c r="T676" i="1"/>
  <c r="D60" i="4" s="1"/>
  <c r="S676" i="1"/>
  <c r="Q676" i="1"/>
  <c r="O676" i="1"/>
  <c r="L676" i="1"/>
  <c r="E675" i="1"/>
  <c r="E674" i="1"/>
  <c r="E673" i="1"/>
  <c r="E672" i="1"/>
  <c r="E671" i="1"/>
  <c r="E670" i="1"/>
  <c r="E669" i="1"/>
  <c r="E668" i="1"/>
  <c r="E667" i="1"/>
  <c r="E666" i="1"/>
  <c r="E665" i="1"/>
  <c r="E664" i="1"/>
  <c r="E663" i="1"/>
  <c r="E662" i="1"/>
  <c r="E661" i="1"/>
  <c r="E660" i="1"/>
  <c r="AF659" i="1"/>
  <c r="B59" i="4" s="1"/>
  <c r="AE659" i="1"/>
  <c r="C59" i="4" s="1"/>
  <c r="Y659" i="1"/>
  <c r="W659" i="1"/>
  <c r="T659" i="1"/>
  <c r="D59" i="4" s="1"/>
  <c r="S659" i="1"/>
  <c r="Q659" i="1"/>
  <c r="O659" i="1"/>
  <c r="L659" i="1"/>
  <c r="E658" i="1"/>
  <c r="E657" i="1"/>
  <c r="E656" i="1"/>
  <c r="E655" i="1"/>
  <c r="E654" i="1"/>
  <c r="E653" i="1"/>
  <c r="E652" i="1"/>
  <c r="E651" i="1"/>
  <c r="E650" i="1"/>
  <c r="E649" i="1"/>
  <c r="E648" i="1"/>
  <c r="E647" i="1"/>
  <c r="E646" i="1"/>
  <c r="E645" i="1"/>
  <c r="E644" i="1"/>
  <c r="E643" i="1"/>
  <c r="AF642" i="1"/>
  <c r="B58" i="4" s="1"/>
  <c r="AE642" i="1"/>
  <c r="C58" i="4" s="1"/>
  <c r="Y642" i="1"/>
  <c r="W642" i="1"/>
  <c r="T642" i="1"/>
  <c r="D58" i="4" s="1"/>
  <c r="S642" i="1"/>
  <c r="Q642" i="1"/>
  <c r="O642" i="1"/>
  <c r="L642" i="1"/>
  <c r="E641" i="1"/>
  <c r="E640" i="1"/>
  <c r="E639" i="1"/>
  <c r="E638" i="1"/>
  <c r="E637" i="1"/>
  <c r="E636" i="1"/>
  <c r="E635" i="1"/>
  <c r="E634" i="1"/>
  <c r="E633" i="1"/>
  <c r="E632" i="1"/>
  <c r="E631" i="1"/>
  <c r="E630" i="1"/>
  <c r="E629" i="1"/>
  <c r="E628" i="1"/>
  <c r="E627" i="1"/>
  <c r="E626" i="1"/>
  <c r="AF625" i="1"/>
  <c r="B57" i="4" s="1"/>
  <c r="AE625" i="1"/>
  <c r="C57" i="4" s="1"/>
  <c r="Y625" i="1"/>
  <c r="W625" i="1"/>
  <c r="T625" i="1"/>
  <c r="D57" i="4" s="1"/>
  <c r="S625" i="1"/>
  <c r="Q625" i="1"/>
  <c r="O625" i="1"/>
  <c r="L625" i="1"/>
  <c r="E624" i="1"/>
  <c r="E623" i="1"/>
  <c r="E622" i="1"/>
  <c r="E621" i="1"/>
  <c r="E620" i="1"/>
  <c r="E619" i="1"/>
  <c r="E618" i="1"/>
  <c r="E617" i="1"/>
  <c r="E616" i="1"/>
  <c r="E615" i="1"/>
  <c r="E614" i="1"/>
  <c r="E613" i="1"/>
  <c r="E612" i="1"/>
  <c r="E611" i="1"/>
  <c r="E610" i="1"/>
  <c r="E609" i="1"/>
  <c r="AF608" i="1"/>
  <c r="B56" i="4" s="1"/>
  <c r="AE608" i="1"/>
  <c r="C56" i="4" s="1"/>
  <c r="Y608" i="1"/>
  <c r="W608" i="1"/>
  <c r="T608" i="1"/>
  <c r="D56" i="4" s="1"/>
  <c r="S608" i="1"/>
  <c r="Q608" i="1"/>
  <c r="O608" i="1"/>
  <c r="L608" i="1"/>
  <c r="E607" i="1"/>
  <c r="E606" i="1"/>
  <c r="E605" i="1"/>
  <c r="E604" i="1"/>
  <c r="E603" i="1"/>
  <c r="E602" i="1"/>
  <c r="E601" i="1"/>
  <c r="E600" i="1"/>
  <c r="E599" i="1"/>
  <c r="E598" i="1"/>
  <c r="E597" i="1"/>
  <c r="E596" i="1"/>
  <c r="E595" i="1"/>
  <c r="E594" i="1"/>
  <c r="E593" i="1"/>
  <c r="E592" i="1"/>
  <c r="AF591" i="1"/>
  <c r="B55" i="4" s="1"/>
  <c r="AE591" i="1"/>
  <c r="C55" i="4" s="1"/>
  <c r="Y591" i="1"/>
  <c r="W591" i="1"/>
  <c r="T591" i="1"/>
  <c r="D55" i="4" s="1"/>
  <c r="S591" i="1"/>
  <c r="Q591" i="1"/>
  <c r="O591" i="1"/>
  <c r="L591" i="1"/>
  <c r="E590" i="1"/>
  <c r="E589" i="1"/>
  <c r="E588" i="1"/>
  <c r="E587" i="1"/>
  <c r="E586" i="1"/>
  <c r="E585" i="1"/>
  <c r="E584" i="1"/>
  <c r="E583" i="1"/>
  <c r="E582" i="1"/>
  <c r="E581" i="1"/>
  <c r="E580" i="1"/>
  <c r="E579" i="1"/>
  <c r="E578" i="1"/>
  <c r="E577" i="1"/>
  <c r="E576" i="1"/>
  <c r="E575" i="1"/>
  <c r="AF574" i="1"/>
  <c r="B54" i="4" s="1"/>
  <c r="AE574" i="1"/>
  <c r="C54" i="4" s="1"/>
  <c r="Y574" i="1"/>
  <c r="W574" i="1"/>
  <c r="T574" i="1"/>
  <c r="D54" i="4" s="1"/>
  <c r="S574" i="1"/>
  <c r="Q574" i="1"/>
  <c r="O574" i="1"/>
  <c r="L574" i="1"/>
  <c r="E573" i="1"/>
  <c r="E572" i="1"/>
  <c r="E571" i="1"/>
  <c r="E570" i="1"/>
  <c r="E569" i="1"/>
  <c r="E568" i="1"/>
  <c r="E567" i="1"/>
  <c r="E566" i="1"/>
  <c r="E565" i="1"/>
  <c r="E564" i="1"/>
  <c r="E563" i="1"/>
  <c r="E562" i="1"/>
  <c r="E561" i="1"/>
  <c r="E560" i="1"/>
  <c r="E559" i="1"/>
  <c r="E558" i="1"/>
  <c r="AF557" i="1"/>
  <c r="B53" i="4" s="1"/>
  <c r="AE557" i="1"/>
  <c r="C53" i="4" s="1"/>
  <c r="Y557" i="1"/>
  <c r="W557" i="1"/>
  <c r="T557" i="1"/>
  <c r="D53" i="4" s="1"/>
  <c r="S557" i="1"/>
  <c r="Q557" i="1"/>
  <c r="O557" i="1"/>
  <c r="L557" i="1"/>
  <c r="E556" i="1"/>
  <c r="E555" i="1"/>
  <c r="E554" i="1"/>
  <c r="E553" i="1"/>
  <c r="E552" i="1"/>
  <c r="E551" i="1"/>
  <c r="E550" i="1"/>
  <c r="E549" i="1"/>
  <c r="E548" i="1"/>
  <c r="E547" i="1"/>
  <c r="E546" i="1"/>
  <c r="E545" i="1"/>
  <c r="E544" i="1"/>
  <c r="E543" i="1"/>
  <c r="E542" i="1"/>
  <c r="E541" i="1"/>
  <c r="AF540" i="1"/>
  <c r="B52" i="4" s="1"/>
  <c r="AE540" i="1"/>
  <c r="C52" i="4" s="1"/>
  <c r="Y540" i="1"/>
  <c r="W540" i="1"/>
  <c r="T540" i="1"/>
  <c r="D52" i="4" s="1"/>
  <c r="S540" i="1"/>
  <c r="Q540" i="1"/>
  <c r="O540" i="1"/>
  <c r="L540" i="1"/>
  <c r="E539" i="1"/>
  <c r="E538" i="1"/>
  <c r="E537" i="1"/>
  <c r="E536" i="1"/>
  <c r="E535" i="1"/>
  <c r="E534" i="1"/>
  <c r="E533" i="1"/>
  <c r="E532" i="1"/>
  <c r="E531" i="1"/>
  <c r="E530" i="1"/>
  <c r="E529" i="1"/>
  <c r="E528" i="1"/>
  <c r="E527" i="1"/>
  <c r="E526" i="1"/>
  <c r="E525" i="1"/>
  <c r="E524" i="1"/>
  <c r="AF523" i="1"/>
  <c r="B51" i="4" s="1"/>
  <c r="AE523" i="1"/>
  <c r="C51" i="4" s="1"/>
  <c r="Y523" i="1"/>
  <c r="W523" i="1"/>
  <c r="T523" i="1"/>
  <c r="D51" i="4" s="1"/>
  <c r="S523" i="1"/>
  <c r="Q523" i="1"/>
  <c r="O523" i="1"/>
  <c r="L523" i="1"/>
  <c r="E522" i="1"/>
  <c r="E521" i="1"/>
  <c r="E520" i="1"/>
  <c r="E519" i="1"/>
  <c r="E518" i="1"/>
  <c r="E517" i="1"/>
  <c r="E516" i="1"/>
  <c r="E515" i="1"/>
  <c r="E514" i="1"/>
  <c r="E513" i="1"/>
  <c r="E512" i="1"/>
  <c r="E511" i="1"/>
  <c r="E510" i="1"/>
  <c r="E509" i="1"/>
  <c r="E508" i="1"/>
  <c r="E507" i="1"/>
  <c r="AF506" i="1"/>
  <c r="B50" i="4" s="1"/>
  <c r="AE506" i="1"/>
  <c r="C50" i="4" s="1"/>
  <c r="Y506" i="1"/>
  <c r="W506" i="1"/>
  <c r="T506" i="1"/>
  <c r="D50" i="4" s="1"/>
  <c r="S506" i="1"/>
  <c r="Q506" i="1"/>
  <c r="O506" i="1"/>
  <c r="L506" i="1"/>
  <c r="E505" i="1"/>
  <c r="E504" i="1"/>
  <c r="E503" i="1"/>
  <c r="E502" i="1"/>
  <c r="E501" i="1"/>
  <c r="E500" i="1"/>
  <c r="E499" i="1"/>
  <c r="E498" i="1"/>
  <c r="E497" i="1"/>
  <c r="E496" i="1"/>
  <c r="E495" i="1"/>
  <c r="E494" i="1"/>
  <c r="E493" i="1"/>
  <c r="E492" i="1"/>
  <c r="E491" i="1"/>
  <c r="E490" i="1"/>
  <c r="AF489" i="1"/>
  <c r="B49" i="4" s="1"/>
  <c r="AE489" i="1"/>
  <c r="C49" i="4" s="1"/>
  <c r="Y489" i="1"/>
  <c r="W489" i="1"/>
  <c r="T489" i="1"/>
  <c r="D49" i="4" s="1"/>
  <c r="S489" i="1"/>
  <c r="Q489" i="1"/>
  <c r="O489" i="1"/>
  <c r="L489" i="1"/>
  <c r="E488" i="1"/>
  <c r="E487" i="1"/>
  <c r="E486" i="1"/>
  <c r="E485" i="1"/>
  <c r="E484" i="1"/>
  <c r="E483" i="1"/>
  <c r="E482" i="1"/>
  <c r="E481" i="1"/>
  <c r="E480" i="1"/>
  <c r="E479" i="1"/>
  <c r="E478" i="1"/>
  <c r="E477" i="1"/>
  <c r="E476" i="1"/>
  <c r="E475" i="1"/>
  <c r="E474" i="1"/>
  <c r="E473" i="1"/>
  <c r="AF472" i="1"/>
  <c r="B48" i="4" s="1"/>
  <c r="AE472" i="1"/>
  <c r="C48" i="4" s="1"/>
  <c r="Y472" i="1"/>
  <c r="W472" i="1"/>
  <c r="T472" i="1"/>
  <c r="D48" i="4" s="1"/>
  <c r="S472" i="1"/>
  <c r="Q472" i="1"/>
  <c r="O472" i="1"/>
  <c r="L472" i="1"/>
  <c r="E471" i="1"/>
  <c r="E470" i="1"/>
  <c r="E469" i="1"/>
  <c r="E468" i="1"/>
  <c r="E467" i="1"/>
  <c r="E466" i="1"/>
  <c r="E465" i="1"/>
  <c r="E464" i="1"/>
  <c r="E463" i="1"/>
  <c r="E462" i="1"/>
  <c r="E461" i="1"/>
  <c r="E460" i="1"/>
  <c r="E459" i="1"/>
  <c r="E458" i="1"/>
  <c r="E457" i="1"/>
  <c r="E456" i="1"/>
  <c r="AF455" i="1"/>
  <c r="B47" i="4" s="1"/>
  <c r="AE455" i="1"/>
  <c r="C47" i="4" s="1"/>
  <c r="Y455" i="1"/>
  <c r="W455" i="1"/>
  <c r="T455" i="1"/>
  <c r="D47" i="4" s="1"/>
  <c r="S455" i="1"/>
  <c r="Q455" i="1"/>
  <c r="O455" i="1"/>
  <c r="L455" i="1"/>
  <c r="E454" i="1"/>
  <c r="E453" i="1"/>
  <c r="E452" i="1"/>
  <c r="E451" i="1"/>
  <c r="E450" i="1"/>
  <c r="E449" i="1"/>
  <c r="E448" i="1"/>
  <c r="E447" i="1"/>
  <c r="E446" i="1"/>
  <c r="E445" i="1"/>
  <c r="E444" i="1"/>
  <c r="E443" i="1"/>
  <c r="E442" i="1"/>
  <c r="E441" i="1"/>
  <c r="E440" i="1"/>
  <c r="E439" i="1"/>
  <c r="AF438" i="1"/>
  <c r="B46" i="4" s="1"/>
  <c r="AE438" i="1"/>
  <c r="C46" i="4" s="1"/>
  <c r="Y438" i="1"/>
  <c r="W438" i="1"/>
  <c r="T438" i="1"/>
  <c r="D46" i="4" s="1"/>
  <c r="S438" i="1"/>
  <c r="Q438" i="1"/>
  <c r="O438" i="1"/>
  <c r="L438" i="1"/>
  <c r="E437" i="1"/>
  <c r="E436" i="1"/>
  <c r="E435" i="1"/>
  <c r="E434" i="1"/>
  <c r="E433" i="1"/>
  <c r="E432" i="1"/>
  <c r="E431" i="1"/>
  <c r="E430" i="1"/>
  <c r="E429" i="1"/>
  <c r="E428" i="1"/>
  <c r="E427" i="1"/>
  <c r="E426" i="1"/>
  <c r="E425" i="1"/>
  <c r="E424" i="1"/>
  <c r="E423" i="1"/>
  <c r="E422" i="1"/>
  <c r="AF421" i="1"/>
  <c r="B45" i="4" s="1"/>
  <c r="AE421" i="1"/>
  <c r="C45" i="4" s="1"/>
  <c r="Y421" i="1"/>
  <c r="W421" i="1"/>
  <c r="T421" i="1"/>
  <c r="D45" i="4" s="1"/>
  <c r="S421" i="1"/>
  <c r="Q421" i="1"/>
  <c r="O421" i="1"/>
  <c r="L421" i="1"/>
  <c r="E420" i="1"/>
  <c r="E419" i="1"/>
  <c r="E418" i="1"/>
  <c r="E417" i="1"/>
  <c r="E416" i="1"/>
  <c r="E415" i="1"/>
  <c r="E414" i="1"/>
  <c r="E413" i="1"/>
  <c r="E412" i="1"/>
  <c r="E411" i="1"/>
  <c r="E410" i="1"/>
  <c r="E409" i="1"/>
  <c r="E408" i="1"/>
  <c r="E407" i="1"/>
  <c r="E406" i="1"/>
  <c r="E405" i="1"/>
  <c r="AF404" i="1"/>
  <c r="B44" i="4" s="1"/>
  <c r="AE404" i="1"/>
  <c r="C44" i="4" s="1"/>
  <c r="Y404" i="1"/>
  <c r="W404" i="1"/>
  <c r="T404" i="1"/>
  <c r="D44" i="4" s="1"/>
  <c r="S404" i="1"/>
  <c r="Q404" i="1"/>
  <c r="O404" i="1"/>
  <c r="L404" i="1"/>
  <c r="E403" i="1"/>
  <c r="E402" i="1"/>
  <c r="E401" i="1"/>
  <c r="E400" i="1"/>
  <c r="E399" i="1"/>
  <c r="E398" i="1"/>
  <c r="E397" i="1"/>
  <c r="E396" i="1"/>
  <c r="E395" i="1"/>
  <c r="E394" i="1"/>
  <c r="E393" i="1"/>
  <c r="E392" i="1"/>
  <c r="E391" i="1"/>
  <c r="E390" i="1"/>
  <c r="E389" i="1"/>
  <c r="E388" i="1"/>
  <c r="AF387" i="1"/>
  <c r="B43" i="4" s="1"/>
  <c r="AE387" i="1"/>
  <c r="C43" i="4" s="1"/>
  <c r="Y387" i="1"/>
  <c r="W387" i="1"/>
  <c r="T387" i="1"/>
  <c r="D43" i="4" s="1"/>
  <c r="S387" i="1"/>
  <c r="Q387" i="1"/>
  <c r="O387" i="1"/>
  <c r="L387" i="1"/>
  <c r="E386" i="1"/>
  <c r="E385" i="1"/>
  <c r="E384" i="1"/>
  <c r="E383" i="1"/>
  <c r="E382" i="1"/>
  <c r="E381" i="1"/>
  <c r="E380" i="1"/>
  <c r="E379" i="1"/>
  <c r="E378" i="1"/>
  <c r="E377" i="1"/>
  <c r="E376" i="1"/>
  <c r="E375" i="1"/>
  <c r="E374" i="1"/>
  <c r="E373" i="1"/>
  <c r="E372" i="1"/>
  <c r="E371" i="1"/>
  <c r="AF370" i="1"/>
  <c r="B42" i="4" s="1"/>
  <c r="AE370" i="1"/>
  <c r="C42" i="4" s="1"/>
  <c r="Y370" i="1"/>
  <c r="W370" i="1"/>
  <c r="T370" i="1"/>
  <c r="D42" i="4" s="1"/>
  <c r="S370" i="1"/>
  <c r="Q370" i="1"/>
  <c r="O370" i="1"/>
  <c r="L370" i="1"/>
  <c r="E369" i="1"/>
  <c r="E368" i="1"/>
  <c r="E367" i="1"/>
  <c r="E366" i="1"/>
  <c r="E365" i="1"/>
  <c r="E364" i="1"/>
  <c r="E363" i="1"/>
  <c r="E362" i="1"/>
  <c r="E361" i="1"/>
  <c r="E360" i="1"/>
  <c r="E359" i="1"/>
  <c r="E358" i="1"/>
  <c r="E357" i="1"/>
  <c r="E356" i="1"/>
  <c r="E355" i="1"/>
  <c r="E354" i="1"/>
  <c r="AF353" i="1"/>
  <c r="B41" i="4" s="1"/>
  <c r="AE353" i="1"/>
  <c r="C41" i="4" s="1"/>
  <c r="Y353" i="1"/>
  <c r="W353" i="1"/>
  <c r="T353" i="1"/>
  <c r="D41" i="4" s="1"/>
  <c r="S353" i="1"/>
  <c r="Q353" i="1"/>
  <c r="O353" i="1"/>
  <c r="L353" i="1"/>
  <c r="E352" i="1"/>
  <c r="E351" i="1"/>
  <c r="E350" i="1"/>
  <c r="E349" i="1"/>
  <c r="E348" i="1"/>
  <c r="E347" i="1"/>
  <c r="E346" i="1"/>
  <c r="E345" i="1"/>
  <c r="E344" i="1"/>
  <c r="E343" i="1"/>
  <c r="E342" i="1"/>
  <c r="E341" i="1"/>
  <c r="E340" i="1"/>
  <c r="E339" i="1"/>
  <c r="E338" i="1"/>
  <c r="E337" i="1"/>
  <c r="AF336" i="1"/>
  <c r="B40" i="4" s="1"/>
  <c r="AE336" i="1"/>
  <c r="C40" i="4" s="1"/>
  <c r="Y336" i="1"/>
  <c r="W336" i="1"/>
  <c r="T336" i="1"/>
  <c r="D40" i="4" s="1"/>
  <c r="S336" i="1"/>
  <c r="Q336" i="1"/>
  <c r="O336" i="1"/>
  <c r="L336" i="1"/>
  <c r="E335" i="1"/>
  <c r="E334" i="1"/>
  <c r="E333" i="1"/>
  <c r="E332" i="1"/>
  <c r="E331" i="1"/>
  <c r="E330" i="1"/>
  <c r="E329" i="1"/>
  <c r="E328" i="1"/>
  <c r="E327" i="1"/>
  <c r="E326" i="1"/>
  <c r="E325" i="1"/>
  <c r="E324" i="1"/>
  <c r="E323" i="1"/>
  <c r="E322" i="1"/>
  <c r="E321" i="1"/>
  <c r="E320" i="1"/>
  <c r="AF319" i="1"/>
  <c r="B39" i="4" s="1"/>
  <c r="AE319" i="1"/>
  <c r="C39" i="4" s="1"/>
  <c r="Y319" i="1"/>
  <c r="W319" i="1"/>
  <c r="T319" i="1"/>
  <c r="D39" i="4" s="1"/>
  <c r="S319" i="1"/>
  <c r="Q319" i="1"/>
  <c r="O319" i="1"/>
  <c r="L319" i="1"/>
  <c r="E318" i="1"/>
  <c r="E317" i="1"/>
  <c r="E316" i="1"/>
  <c r="E315" i="1"/>
  <c r="E314" i="1"/>
  <c r="E313" i="1"/>
  <c r="E312" i="1"/>
  <c r="E311" i="1"/>
  <c r="E310" i="1"/>
  <c r="E309" i="1"/>
  <c r="E308" i="1"/>
  <c r="E307" i="1"/>
  <c r="E306" i="1"/>
  <c r="E305" i="1"/>
  <c r="E304" i="1"/>
  <c r="E303" i="1"/>
  <c r="AF302" i="1"/>
  <c r="B38" i="4" s="1"/>
  <c r="AE302" i="1"/>
  <c r="C38" i="4" s="1"/>
  <c r="Y302" i="1"/>
  <c r="W302" i="1"/>
  <c r="T302" i="1"/>
  <c r="D38" i="4" s="1"/>
  <c r="S302" i="1"/>
  <c r="Q302" i="1"/>
  <c r="O302" i="1"/>
  <c r="L302" i="1"/>
  <c r="E301" i="1"/>
  <c r="E300" i="1"/>
  <c r="E299" i="1"/>
  <c r="E298" i="1"/>
  <c r="E297" i="1"/>
  <c r="E296" i="1"/>
  <c r="E295" i="1"/>
  <c r="E294" i="1"/>
  <c r="E293" i="1"/>
  <c r="E292" i="1"/>
  <c r="E291" i="1"/>
  <c r="E290" i="1"/>
  <c r="E289" i="1"/>
  <c r="E288" i="1"/>
  <c r="E287" i="1"/>
  <c r="E286" i="1"/>
  <c r="AF285" i="1"/>
  <c r="B37" i="4" s="1"/>
  <c r="AE285" i="1"/>
  <c r="C37" i="4" s="1"/>
  <c r="Y285" i="1"/>
  <c r="W285" i="1"/>
  <c r="T285" i="1"/>
  <c r="D37" i="4" s="1"/>
  <c r="S285" i="1"/>
  <c r="Q285" i="1"/>
  <c r="O285" i="1"/>
  <c r="L285" i="1"/>
  <c r="E284" i="1"/>
  <c r="E283" i="1"/>
  <c r="E282" i="1"/>
  <c r="E281" i="1"/>
  <c r="E280" i="1"/>
  <c r="E279" i="1"/>
  <c r="E278" i="1"/>
  <c r="E277" i="1"/>
  <c r="E276" i="1"/>
  <c r="E275" i="1"/>
  <c r="E274" i="1"/>
  <c r="E273" i="1"/>
  <c r="E272" i="1"/>
  <c r="E271" i="1"/>
  <c r="E270" i="1"/>
  <c r="E269" i="1"/>
  <c r="AF268" i="1"/>
  <c r="B36" i="4" s="1"/>
  <c r="AE268" i="1"/>
  <c r="C36" i="4" s="1"/>
  <c r="Y268" i="1"/>
  <c r="W268" i="1"/>
  <c r="T268" i="1"/>
  <c r="D36" i="4" s="1"/>
  <c r="S268" i="1"/>
  <c r="Q268" i="1"/>
  <c r="O268" i="1"/>
  <c r="L268" i="1"/>
  <c r="E267" i="1"/>
  <c r="E266" i="1"/>
  <c r="E265" i="1"/>
  <c r="E264" i="1"/>
  <c r="E263" i="1"/>
  <c r="E262" i="1"/>
  <c r="E261" i="1"/>
  <c r="E260" i="1"/>
  <c r="E259" i="1"/>
  <c r="E258" i="1"/>
  <c r="E257" i="1"/>
  <c r="E256" i="1"/>
  <c r="E255" i="1"/>
  <c r="E254" i="1"/>
  <c r="E253" i="1"/>
  <c r="E252" i="1"/>
  <c r="AF251" i="1"/>
  <c r="B35" i="4" s="1"/>
  <c r="AE251" i="1"/>
  <c r="C35" i="4" s="1"/>
  <c r="Y251" i="1"/>
  <c r="W251" i="1"/>
  <c r="T251" i="1"/>
  <c r="D35" i="4" s="1"/>
  <c r="S251" i="1"/>
  <c r="Q251" i="1"/>
  <c r="O251" i="1"/>
  <c r="L251" i="1"/>
  <c r="E250" i="1"/>
  <c r="E249" i="1"/>
  <c r="E248" i="1"/>
  <c r="E247" i="1"/>
  <c r="E246" i="1"/>
  <c r="E245" i="1"/>
  <c r="E244" i="1"/>
  <c r="E243" i="1"/>
  <c r="E242" i="1"/>
  <c r="E241" i="1"/>
  <c r="E240" i="1"/>
  <c r="E239" i="1"/>
  <c r="E238" i="1"/>
  <c r="E237" i="1"/>
  <c r="E236" i="1"/>
  <c r="E235" i="1"/>
  <c r="AF234" i="1"/>
  <c r="B34" i="4" s="1"/>
  <c r="AE234" i="1"/>
  <c r="C34" i="4" s="1"/>
  <c r="Y234" i="1"/>
  <c r="W234" i="1"/>
  <c r="T234" i="1"/>
  <c r="D34" i="4" s="1"/>
  <c r="S234" i="1"/>
  <c r="Q234" i="1"/>
  <c r="O234" i="1"/>
  <c r="L234" i="1"/>
  <c r="E233" i="1"/>
  <c r="E232" i="1"/>
  <c r="E231" i="1"/>
  <c r="E230" i="1"/>
  <c r="E229" i="1"/>
  <c r="E228" i="1"/>
  <c r="E227" i="1"/>
  <c r="E226" i="1"/>
  <c r="E225" i="1"/>
  <c r="E224" i="1"/>
  <c r="E223" i="1"/>
  <c r="E222" i="1"/>
  <c r="E221" i="1"/>
  <c r="E220" i="1"/>
  <c r="E219" i="1"/>
  <c r="E218" i="1"/>
  <c r="AF217" i="1"/>
  <c r="B33" i="4" s="1"/>
  <c r="AE217" i="1"/>
  <c r="C33" i="4" s="1"/>
  <c r="Y217" i="1"/>
  <c r="W217" i="1"/>
  <c r="T217" i="1"/>
  <c r="D33" i="4" s="1"/>
  <c r="S217" i="1"/>
  <c r="Q217" i="1"/>
  <c r="O217" i="1"/>
  <c r="L217" i="1"/>
  <c r="E216" i="1"/>
  <c r="E215" i="1"/>
  <c r="E214" i="1"/>
  <c r="E213" i="1"/>
  <c r="E212" i="1"/>
  <c r="E211" i="1"/>
  <c r="E210" i="1"/>
  <c r="E209" i="1"/>
  <c r="E208" i="1"/>
  <c r="E207" i="1"/>
  <c r="E206" i="1"/>
  <c r="E205" i="1"/>
  <c r="E204" i="1"/>
  <c r="E203" i="1"/>
  <c r="E202" i="1"/>
  <c r="E201" i="1"/>
  <c r="AF200" i="1"/>
  <c r="B32" i="4" s="1"/>
  <c r="AE200" i="1"/>
  <c r="C32" i="4" s="1"/>
  <c r="Y200" i="1"/>
  <c r="W200" i="1"/>
  <c r="T200" i="1"/>
  <c r="D32" i="4" s="1"/>
  <c r="S200" i="1"/>
  <c r="Q200" i="1"/>
  <c r="O200" i="1"/>
  <c r="L200" i="1"/>
  <c r="E199" i="1"/>
  <c r="E198" i="1"/>
  <c r="E197" i="1"/>
  <c r="E196" i="1"/>
  <c r="E195" i="1"/>
  <c r="E194" i="1"/>
  <c r="E193" i="1"/>
  <c r="E192" i="1"/>
  <c r="E191" i="1"/>
  <c r="E190" i="1"/>
  <c r="E189" i="1"/>
  <c r="E188" i="1"/>
  <c r="E187" i="1"/>
  <c r="E186" i="1"/>
  <c r="E185" i="1"/>
  <c r="E184" i="1"/>
  <c r="AF183" i="1"/>
  <c r="B31" i="4" s="1"/>
  <c r="AE183" i="1"/>
  <c r="C31" i="4" s="1"/>
  <c r="Y183" i="1"/>
  <c r="W183" i="1"/>
  <c r="T183" i="1"/>
  <c r="D31" i="4" s="1"/>
  <c r="S183" i="1"/>
  <c r="Q183" i="1"/>
  <c r="O183" i="1"/>
  <c r="L183" i="1"/>
  <c r="E182" i="1"/>
  <c r="E181" i="1"/>
  <c r="E180" i="1"/>
  <c r="E179" i="1"/>
  <c r="E178" i="1"/>
  <c r="E177" i="1"/>
  <c r="E176" i="1"/>
  <c r="E175" i="1"/>
  <c r="E174" i="1"/>
  <c r="E173" i="1"/>
  <c r="E172" i="1"/>
  <c r="E171" i="1"/>
  <c r="E170" i="1"/>
  <c r="E169" i="1"/>
  <c r="E168" i="1"/>
  <c r="E167" i="1"/>
  <c r="AF166" i="1"/>
  <c r="B30" i="4" s="1"/>
  <c r="AE166" i="1"/>
  <c r="C30" i="4" s="1"/>
  <c r="Y166" i="1"/>
  <c r="W166" i="1"/>
  <c r="T166" i="1"/>
  <c r="D30" i="4" s="1"/>
  <c r="S166" i="1"/>
  <c r="Q166" i="1"/>
  <c r="O166" i="1"/>
  <c r="L166" i="1"/>
  <c r="E165" i="1"/>
  <c r="E164" i="1"/>
  <c r="AF163" i="1"/>
  <c r="B29" i="4" s="1"/>
  <c r="AE163" i="1"/>
  <c r="C29" i="4" s="1"/>
  <c r="Y163" i="1"/>
  <c r="W163" i="1"/>
  <c r="T163" i="1"/>
  <c r="D29" i="4" s="1"/>
  <c r="S163" i="1"/>
  <c r="Q163" i="1"/>
  <c r="O163" i="1"/>
  <c r="L163" i="1"/>
  <c r="E162" i="1"/>
  <c r="E161" i="1"/>
  <c r="E160" i="1"/>
  <c r="AF159" i="1"/>
  <c r="B28" i="4" s="1"/>
  <c r="AE159" i="1"/>
  <c r="C28" i="4" s="1"/>
  <c r="W159" i="1"/>
  <c r="T159" i="1"/>
  <c r="D28" i="4" s="1"/>
  <c r="S159" i="1"/>
  <c r="Q159" i="1"/>
  <c r="O159" i="1"/>
  <c r="L159" i="1"/>
  <c r="E158" i="1"/>
  <c r="E157" i="1"/>
  <c r="E156" i="1"/>
  <c r="E155" i="1"/>
  <c r="E154" i="1"/>
  <c r="AF153" i="1"/>
  <c r="B27" i="4" s="1"/>
  <c r="AE153" i="1"/>
  <c r="C27" i="4" s="1"/>
  <c r="Y153" i="1"/>
  <c r="W153" i="1"/>
  <c r="T153" i="1"/>
  <c r="D27" i="4" s="1"/>
  <c r="S153" i="1"/>
  <c r="Q153" i="1"/>
  <c r="O153" i="1"/>
  <c r="L153" i="1"/>
  <c r="E152" i="1"/>
  <c r="E151" i="1"/>
  <c r="E150" i="1"/>
  <c r="E149" i="1"/>
  <c r="E148" i="1"/>
  <c r="AF147" i="1"/>
  <c r="B26" i="4" s="1"/>
  <c r="AE147" i="1"/>
  <c r="C26" i="4" s="1"/>
  <c r="Y147" i="1"/>
  <c r="W147" i="1"/>
  <c r="T147" i="1"/>
  <c r="D26" i="4" s="1"/>
  <c r="S147" i="1"/>
  <c r="Q147" i="1"/>
  <c r="O147" i="1"/>
  <c r="L147" i="1"/>
  <c r="E146" i="1"/>
  <c r="E145" i="1"/>
  <c r="E144" i="1"/>
  <c r="E143" i="1"/>
  <c r="E142" i="1"/>
  <c r="E141" i="1"/>
  <c r="AF140" i="1"/>
  <c r="B25" i="4" s="1"/>
  <c r="AE140" i="1"/>
  <c r="C25" i="4" s="1"/>
  <c r="Y140" i="1"/>
  <c r="W140" i="1"/>
  <c r="T140" i="1"/>
  <c r="D25" i="4" s="1"/>
  <c r="S140" i="1"/>
  <c r="Q140" i="1"/>
  <c r="O140" i="1"/>
  <c r="L140" i="1"/>
  <c r="E139" i="1"/>
  <c r="E138" i="1"/>
  <c r="E137" i="1"/>
  <c r="E136" i="1"/>
  <c r="E135" i="1"/>
  <c r="AF134" i="1"/>
  <c r="B24" i="4" s="1"/>
  <c r="AE134" i="1"/>
  <c r="C24" i="4" s="1"/>
  <c r="Y134" i="1"/>
  <c r="W134" i="1"/>
  <c r="T134" i="1"/>
  <c r="D24" i="4" s="1"/>
  <c r="S134" i="1"/>
  <c r="Q134" i="1"/>
  <c r="O134" i="1"/>
  <c r="L134" i="1"/>
  <c r="E133" i="1"/>
  <c r="E132" i="1"/>
  <c r="E131" i="1"/>
  <c r="AF130" i="1"/>
  <c r="B23" i="4" s="1"/>
  <c r="AE130" i="1"/>
  <c r="C23" i="4" s="1"/>
  <c r="Y130" i="1"/>
  <c r="W130" i="1"/>
  <c r="T130" i="1"/>
  <c r="D23" i="4" s="1"/>
  <c r="S130" i="1"/>
  <c r="Q130" i="1"/>
  <c r="O130" i="1"/>
  <c r="L130" i="1"/>
  <c r="E129" i="1"/>
  <c r="E128" i="1"/>
  <c r="E127" i="1"/>
  <c r="E126" i="1"/>
  <c r="E125" i="1"/>
  <c r="E124" i="1"/>
  <c r="E123" i="1"/>
  <c r="E122" i="1"/>
  <c r="E121" i="1"/>
  <c r="E120" i="1"/>
  <c r="AF119" i="1"/>
  <c r="B22" i="4" s="1"/>
  <c r="AE119" i="1"/>
  <c r="C22" i="4" s="1"/>
  <c r="Y119" i="1"/>
  <c r="W119" i="1"/>
  <c r="T119" i="1"/>
  <c r="D22" i="4" s="1"/>
  <c r="S119" i="1"/>
  <c r="Q119" i="1"/>
  <c r="O119" i="1"/>
  <c r="L119" i="1"/>
  <c r="E118" i="1"/>
  <c r="E117" i="1"/>
  <c r="E116" i="1"/>
  <c r="E115" i="1"/>
  <c r="E114" i="1"/>
  <c r="AF113" i="1"/>
  <c r="B21" i="4" s="1"/>
  <c r="AE113" i="1"/>
  <c r="C21" i="4" s="1"/>
  <c r="Y113" i="1"/>
  <c r="W113" i="1"/>
  <c r="T113" i="1"/>
  <c r="D21" i="4" s="1"/>
  <c r="S113" i="1"/>
  <c r="Q113" i="1"/>
  <c r="O113" i="1"/>
  <c r="L113" i="1"/>
  <c r="E112" i="1"/>
  <c r="E111" i="1"/>
  <c r="E110" i="1"/>
  <c r="AF109" i="1"/>
  <c r="B20" i="4" s="1"/>
  <c r="AE109" i="1"/>
  <c r="C20" i="4" s="1"/>
  <c r="Y109" i="1"/>
  <c r="W109" i="1"/>
  <c r="T109" i="1"/>
  <c r="D20" i="4" s="1"/>
  <c r="S109" i="1"/>
  <c r="Q109" i="1"/>
  <c r="O109" i="1"/>
  <c r="L109" i="1"/>
  <c r="E108" i="1"/>
  <c r="E107" i="1"/>
  <c r="AF106" i="1"/>
  <c r="B19" i="4" s="1"/>
  <c r="AE106" i="1"/>
  <c r="C19" i="4" s="1"/>
  <c r="Y106" i="1"/>
  <c r="W106" i="1"/>
  <c r="T106" i="1"/>
  <c r="D19" i="4" s="1"/>
  <c r="S106" i="1"/>
  <c r="Q106" i="1"/>
  <c r="O106" i="1"/>
  <c r="L106" i="1"/>
  <c r="E105" i="1"/>
  <c r="E104" i="1"/>
  <c r="E103" i="1"/>
  <c r="E102" i="1"/>
  <c r="E101" i="1"/>
  <c r="E100" i="1"/>
  <c r="E99" i="1"/>
  <c r="AF98" i="1"/>
  <c r="B18" i="4" s="1"/>
  <c r="AE98" i="1"/>
  <c r="C18" i="4" s="1"/>
  <c r="Y98" i="1"/>
  <c r="W98" i="1"/>
  <c r="T98" i="1"/>
  <c r="D18" i="4" s="1"/>
  <c r="S98" i="1"/>
  <c r="Q98" i="1"/>
  <c r="O98" i="1"/>
  <c r="L98" i="1"/>
  <c r="E97" i="1"/>
  <c r="E96" i="1"/>
  <c r="E95" i="1"/>
  <c r="E94" i="1"/>
  <c r="E93" i="1"/>
  <c r="AF92" i="1"/>
  <c r="B17" i="4" s="1"/>
  <c r="AE92" i="1"/>
  <c r="C17" i="4" s="1"/>
  <c r="Y92" i="1"/>
  <c r="W92" i="1"/>
  <c r="T92" i="1"/>
  <c r="D17" i="4" s="1"/>
  <c r="S92" i="1"/>
  <c r="Q92" i="1"/>
  <c r="O92" i="1"/>
  <c r="L92" i="1"/>
  <c r="E91" i="1"/>
  <c r="E90" i="1"/>
  <c r="E89" i="1"/>
  <c r="E88" i="1"/>
  <c r="E87" i="1"/>
  <c r="E86" i="1"/>
  <c r="AF85" i="1"/>
  <c r="B16" i="4" s="1"/>
  <c r="AE85" i="1"/>
  <c r="C16" i="4" s="1"/>
  <c r="Y85" i="1"/>
  <c r="W85" i="1"/>
  <c r="T85" i="1"/>
  <c r="D16" i="4" s="1"/>
  <c r="S85" i="1"/>
  <c r="Q85" i="1"/>
  <c r="O85" i="1"/>
  <c r="L85" i="1"/>
  <c r="E84" i="1"/>
  <c r="E83" i="1"/>
  <c r="E82" i="1"/>
  <c r="E81" i="1"/>
  <c r="AF80" i="1"/>
  <c r="B15" i="4" s="1"/>
  <c r="AE80" i="1"/>
  <c r="C15" i="4" s="1"/>
  <c r="Y80" i="1"/>
  <c r="W80" i="1"/>
  <c r="T80" i="1"/>
  <c r="D15" i="4" s="1"/>
  <c r="S80" i="1"/>
  <c r="Q80" i="1"/>
  <c r="O80" i="1"/>
  <c r="L80" i="1"/>
  <c r="E79" i="1"/>
  <c r="E78" i="1"/>
  <c r="E77" i="1"/>
  <c r="E76" i="1"/>
  <c r="AF75" i="1"/>
  <c r="B14" i="4" s="1"/>
  <c r="AE75" i="1"/>
  <c r="C14" i="4" s="1"/>
  <c r="Y75" i="1"/>
  <c r="W75" i="1"/>
  <c r="T75" i="1"/>
  <c r="D14" i="4" s="1"/>
  <c r="S75" i="1"/>
  <c r="Q75" i="1"/>
  <c r="O75" i="1"/>
  <c r="L75" i="1"/>
  <c r="E74" i="1"/>
  <c r="E73" i="1"/>
  <c r="E72" i="1"/>
  <c r="E71" i="1"/>
  <c r="E70" i="1"/>
  <c r="E69" i="1"/>
  <c r="AF68" i="1"/>
  <c r="B13" i="4" s="1"/>
  <c r="AE68" i="1"/>
  <c r="C13" i="4" s="1"/>
  <c r="Y68" i="1"/>
  <c r="W68" i="1"/>
  <c r="T68" i="1"/>
  <c r="D13" i="4" s="1"/>
  <c r="S68" i="1"/>
  <c r="Q68" i="1"/>
  <c r="O68" i="1"/>
  <c r="L68" i="1"/>
  <c r="E67" i="1"/>
  <c r="E66" i="1"/>
  <c r="E65" i="1"/>
  <c r="E64" i="1"/>
  <c r="E63" i="1"/>
  <c r="E62" i="1"/>
  <c r="E61" i="1"/>
  <c r="E60" i="1"/>
  <c r="AF59" i="1"/>
  <c r="B12" i="4" s="1"/>
  <c r="AE59" i="1"/>
  <c r="C12" i="4" s="1"/>
  <c r="Y59" i="1"/>
  <c r="W59" i="1"/>
  <c r="T59" i="1"/>
  <c r="D12" i="4" s="1"/>
  <c r="S59" i="1"/>
  <c r="Q59" i="1"/>
  <c r="O59" i="1"/>
  <c r="L59" i="1"/>
  <c r="E58" i="1"/>
  <c r="E57" i="1"/>
  <c r="E56" i="1"/>
  <c r="E55" i="1"/>
  <c r="E54" i="1"/>
  <c r="AF53" i="1"/>
  <c r="B11" i="4" s="1"/>
  <c r="AE53" i="1"/>
  <c r="C11" i="4" s="1"/>
  <c r="Y53" i="1"/>
  <c r="W53" i="1"/>
  <c r="T53" i="1"/>
  <c r="D11" i="4" s="1"/>
  <c r="S53" i="1"/>
  <c r="Q53" i="1"/>
  <c r="O53" i="1"/>
  <c r="L53" i="1"/>
  <c r="E52" i="1"/>
  <c r="E51" i="1"/>
  <c r="E50" i="1"/>
  <c r="E49" i="1"/>
  <c r="E48" i="1"/>
  <c r="E47" i="1"/>
  <c r="AF46" i="1"/>
  <c r="B10" i="4" s="1"/>
  <c r="AE46" i="1"/>
  <c r="C10" i="4" s="1"/>
  <c r="Y46" i="1"/>
  <c r="W46" i="1"/>
  <c r="T46" i="1"/>
  <c r="D10" i="4" s="1"/>
  <c r="S46" i="1"/>
  <c r="Q46" i="1"/>
  <c r="O46" i="1"/>
  <c r="L46" i="1"/>
  <c r="E45" i="1"/>
  <c r="E44" i="1"/>
  <c r="E43" i="1"/>
  <c r="E42" i="1"/>
  <c r="AF41" i="1"/>
  <c r="B9" i="4" s="1"/>
  <c r="AE41" i="1"/>
  <c r="C9" i="4" s="1"/>
  <c r="Y41" i="1"/>
  <c r="W41" i="1"/>
  <c r="T41" i="1"/>
  <c r="D9" i="4" s="1"/>
  <c r="S41" i="1"/>
  <c r="Q41" i="1"/>
  <c r="O41" i="1"/>
  <c r="L41" i="1"/>
  <c r="E40" i="1"/>
  <c r="E39" i="1"/>
  <c r="E38" i="1"/>
  <c r="AF37" i="1"/>
  <c r="B8" i="4" s="1"/>
  <c r="AE37" i="1"/>
  <c r="C8" i="4" s="1"/>
  <c r="Y37" i="1"/>
  <c r="W37" i="1"/>
  <c r="T37" i="1"/>
  <c r="D8" i="4" s="1"/>
  <c r="S37" i="1"/>
  <c r="Q37" i="1"/>
  <c r="O37" i="1"/>
  <c r="L37" i="1"/>
  <c r="E36" i="1"/>
  <c r="E35" i="1"/>
  <c r="E34" i="1"/>
  <c r="AF33" i="1"/>
  <c r="B7" i="4" s="1"/>
  <c r="AE33" i="1"/>
  <c r="C7" i="4" s="1"/>
  <c r="Y33" i="1"/>
  <c r="W33" i="1"/>
  <c r="T33" i="1"/>
  <c r="D7" i="4" s="1"/>
  <c r="S33" i="1"/>
  <c r="Q33" i="1"/>
  <c r="O33" i="1"/>
  <c r="L33" i="1"/>
  <c r="E31" i="1"/>
  <c r="E30" i="1"/>
  <c r="AF29" i="1"/>
  <c r="B6" i="4" s="1"/>
  <c r="AE29" i="1"/>
  <c r="C6" i="4" s="1"/>
  <c r="Y29" i="1"/>
  <c r="W29" i="1"/>
  <c r="T29" i="1"/>
  <c r="D6" i="4" s="1"/>
  <c r="S29" i="1"/>
  <c r="Q29" i="1"/>
  <c r="O29" i="1"/>
  <c r="L29" i="1"/>
  <c r="E28" i="1"/>
  <c r="E27" i="1"/>
  <c r="E26" i="1"/>
  <c r="E25" i="1"/>
  <c r="E24" i="1"/>
  <c r="E23" i="1"/>
  <c r="E22" i="1"/>
  <c r="E21" i="1"/>
  <c r="AF20" i="1"/>
  <c r="B5" i="4" s="1"/>
  <c r="AE20" i="1"/>
  <c r="C5" i="4" s="1"/>
  <c r="Y20" i="1"/>
  <c r="W20" i="1"/>
  <c r="T20" i="1"/>
  <c r="D5" i="4" s="1"/>
  <c r="S20" i="1"/>
  <c r="Q20" i="1"/>
  <c r="O20" i="1"/>
  <c r="L20" i="1"/>
  <c r="E19" i="1"/>
  <c r="E18" i="1"/>
  <c r="E17" i="1"/>
  <c r="E16" i="1"/>
  <c r="AF15" i="1"/>
  <c r="B4" i="4" s="1"/>
  <c r="AE15" i="1"/>
  <c r="C4" i="4" s="1"/>
  <c r="Y15" i="1"/>
  <c r="W15" i="1"/>
  <c r="T15" i="1"/>
  <c r="D4" i="4" s="1"/>
  <c r="S15" i="1"/>
  <c r="Q15" i="1"/>
  <c r="O15" i="1"/>
  <c r="L15" i="1"/>
  <c r="E14" i="1"/>
  <c r="E13" i="1"/>
  <c r="E12" i="1"/>
  <c r="E11" i="1"/>
  <c r="E9" i="1"/>
  <c r="E8" i="1"/>
  <c r="AE10" i="1"/>
  <c r="C3" i="4" s="1"/>
  <c r="Y10" i="1"/>
  <c r="W10" i="1"/>
  <c r="D3" i="4"/>
  <c r="S10" i="1"/>
  <c r="Q10" i="1"/>
  <c r="O10" i="1"/>
  <c r="L10" i="1"/>
  <c r="A3805" i="1" l="1"/>
  <c r="A3669" i="1"/>
  <c r="A3533" i="1"/>
  <c r="A3397" i="1"/>
  <c r="A3261" i="1"/>
  <c r="A3125" i="1"/>
  <c r="A2989" i="1"/>
  <c r="A2853" i="1"/>
  <c r="A2717" i="1"/>
  <c r="A2581" i="1"/>
  <c r="A2445" i="1"/>
  <c r="A2309" i="1"/>
  <c r="A2173" i="1"/>
  <c r="A2037" i="1"/>
  <c r="A1901" i="1"/>
  <c r="A1765" i="1"/>
  <c r="A1629" i="1"/>
  <c r="A1493" i="1"/>
  <c r="A1357" i="1"/>
  <c r="A1221" i="1"/>
  <c r="A1085" i="1"/>
  <c r="A949" i="1"/>
  <c r="A813" i="1"/>
  <c r="A677" i="1"/>
  <c r="A541" i="1"/>
  <c r="A405" i="1"/>
  <c r="A269" i="1"/>
  <c r="A160" i="1"/>
  <c r="A110" i="1"/>
  <c r="A60" i="1"/>
  <c r="A3686" i="1"/>
  <c r="A3550" i="1"/>
  <c r="A3414" i="1"/>
  <c r="A3278" i="1"/>
  <c r="A3142" i="1"/>
  <c r="A3006" i="1"/>
  <c r="A2870" i="1"/>
  <c r="A2734" i="1"/>
  <c r="A2598" i="1"/>
  <c r="A2462" i="1"/>
  <c r="A2326" i="1"/>
  <c r="A2190" i="1"/>
  <c r="A2054" i="1"/>
  <c r="A1918" i="1"/>
  <c r="A1782" i="1"/>
  <c r="A1646" i="1"/>
  <c r="A1510" i="1"/>
  <c r="A1374" i="1"/>
  <c r="A1238" i="1"/>
  <c r="A1102" i="1"/>
  <c r="A966" i="1"/>
  <c r="A830" i="1"/>
  <c r="A694" i="1"/>
  <c r="A558" i="1"/>
  <c r="A422" i="1"/>
  <c r="A286" i="1"/>
  <c r="A164" i="1"/>
  <c r="A114" i="1"/>
  <c r="A69" i="1"/>
  <c r="A21" i="1"/>
  <c r="A16" i="1"/>
  <c r="A3703" i="1"/>
  <c r="A3567" i="1"/>
  <c r="A3431" i="1"/>
  <c r="A3295" i="1"/>
  <c r="A3839" i="1"/>
  <c r="A3159" i="1"/>
  <c r="A3023" i="1"/>
  <c r="A2887" i="1"/>
  <c r="A2751" i="1"/>
  <c r="A2615" i="1"/>
  <c r="A2479" i="1"/>
  <c r="A2343" i="1"/>
  <c r="A2207" i="1"/>
  <c r="A2071" i="1"/>
  <c r="A1935" i="1"/>
  <c r="A1799" i="1"/>
  <c r="A1663" i="1"/>
  <c r="A1527" i="1"/>
  <c r="A1391" i="1"/>
  <c r="P69" i="3"/>
  <c r="T69" i="3"/>
  <c r="A3788" i="1"/>
  <c r="A3652" i="1"/>
  <c r="A3516" i="1"/>
  <c r="A3380" i="1"/>
  <c r="A3244" i="1"/>
  <c r="A3108" i="1"/>
  <c r="A2972" i="1"/>
  <c r="A2836" i="1"/>
  <c r="A2700" i="1"/>
  <c r="A2564" i="1"/>
  <c r="A2428" i="1"/>
  <c r="A2292" i="1"/>
  <c r="A2156" i="1"/>
  <c r="A2020" i="1"/>
  <c r="A1884" i="1"/>
  <c r="A1748" i="1"/>
  <c r="A1612" i="1"/>
  <c r="A1476" i="1"/>
  <c r="A1340" i="1"/>
  <c r="A1204" i="1"/>
  <c r="A1068" i="1"/>
  <c r="A932" i="1"/>
  <c r="A3771" i="1"/>
  <c r="A3635" i="1"/>
  <c r="A3499" i="1"/>
  <c r="A3363" i="1"/>
  <c r="A3227" i="1"/>
  <c r="A3091" i="1"/>
  <c r="A2955" i="1"/>
  <c r="A2819" i="1"/>
  <c r="A2683" i="1"/>
  <c r="A2547" i="1"/>
  <c r="A2411" i="1"/>
  <c r="A2275" i="1"/>
  <c r="A2139" i="1"/>
  <c r="A2003" i="1"/>
  <c r="A1867" i="1"/>
  <c r="A1731" i="1"/>
  <c r="A1595" i="1"/>
  <c r="A1459" i="1"/>
  <c r="A1323" i="1"/>
  <c r="A1187" i="1"/>
  <c r="A1051" i="1"/>
  <c r="A915" i="1"/>
  <c r="A779" i="1"/>
  <c r="A643" i="1"/>
  <c r="A507" i="1"/>
  <c r="A371" i="1"/>
  <c r="A235" i="1"/>
  <c r="A148" i="1"/>
  <c r="A99" i="1"/>
  <c r="A47" i="1"/>
  <c r="A1255" i="1"/>
  <c r="A1119" i="1"/>
  <c r="A983" i="1"/>
  <c r="A847" i="1"/>
  <c r="A711" i="1"/>
  <c r="A575" i="1"/>
  <c r="A439" i="1"/>
  <c r="A303" i="1"/>
  <c r="A167" i="1"/>
  <c r="A120" i="1"/>
  <c r="A76" i="1"/>
  <c r="A30" i="1"/>
  <c r="A3907" i="1"/>
  <c r="A796" i="1"/>
  <c r="A660" i="1"/>
  <c r="A524" i="1"/>
  <c r="A388" i="1"/>
  <c r="A252" i="1"/>
  <c r="A154" i="1"/>
  <c r="A107" i="1"/>
  <c r="A54" i="1"/>
  <c r="F69" i="3"/>
  <c r="B69" i="3"/>
  <c r="K69" i="3"/>
  <c r="A3754" i="1"/>
  <c r="A3618" i="1"/>
  <c r="A3482" i="1"/>
  <c r="A3346" i="1"/>
  <c r="A3210" i="1"/>
  <c r="A3074" i="1"/>
  <c r="A2938" i="1"/>
  <c r="A2802" i="1"/>
  <c r="A2666" i="1"/>
  <c r="A2530" i="1"/>
  <c r="A2394" i="1"/>
  <c r="A2258" i="1"/>
  <c r="A2122" i="1"/>
  <c r="A1986" i="1"/>
  <c r="A1850" i="1"/>
  <c r="A1714" i="1"/>
  <c r="A1578" i="1"/>
  <c r="A1442" i="1"/>
  <c r="A1306" i="1"/>
  <c r="A1170" i="1"/>
  <c r="A1034" i="1"/>
  <c r="A898" i="1"/>
  <c r="A762" i="1"/>
  <c r="A626" i="1"/>
  <c r="A490" i="1"/>
  <c r="A354" i="1"/>
  <c r="A218" i="1"/>
  <c r="A141" i="1"/>
  <c r="A3890" i="1"/>
  <c r="A3720" i="1"/>
  <c r="A3584" i="1"/>
  <c r="A3448" i="1"/>
  <c r="A3312" i="1"/>
  <c r="A3176" i="1"/>
  <c r="A3040" i="1"/>
  <c r="A2904" i="1"/>
  <c r="A2768" i="1"/>
  <c r="A2632" i="1"/>
  <c r="A2496" i="1"/>
  <c r="A2360" i="1"/>
  <c r="A2224" i="1"/>
  <c r="A2088" i="1"/>
  <c r="A1952" i="1"/>
  <c r="A1816" i="1"/>
  <c r="A1680" i="1"/>
  <c r="A1544" i="1"/>
  <c r="A1408" i="1"/>
  <c r="A1272" i="1"/>
  <c r="A1136" i="1"/>
  <c r="A1000" i="1"/>
  <c r="A864" i="1"/>
  <c r="A728" i="1"/>
  <c r="A592" i="1"/>
  <c r="A456" i="1"/>
  <c r="A320" i="1"/>
  <c r="A184" i="1"/>
  <c r="A131" i="1"/>
  <c r="A81" i="1"/>
  <c r="A34" i="1"/>
  <c r="A3856" i="1"/>
  <c r="A11" i="1"/>
  <c r="A93" i="1"/>
  <c r="A42" i="1"/>
  <c r="A8" i="1"/>
  <c r="A3737" i="1"/>
  <c r="A3601" i="1"/>
  <c r="A3465" i="1"/>
  <c r="A3329" i="1"/>
  <c r="A3193" i="1"/>
  <c r="A3057" i="1"/>
  <c r="A2921" i="1"/>
  <c r="A2785" i="1"/>
  <c r="A2649" i="1"/>
  <c r="A2513" i="1"/>
  <c r="A2377" i="1"/>
  <c r="A2241" i="1"/>
  <c r="A2105" i="1"/>
  <c r="A1969" i="1"/>
  <c r="A1833" i="1"/>
  <c r="A1697" i="1"/>
  <c r="A1561" i="1"/>
  <c r="A1425" i="1"/>
  <c r="A1289" i="1"/>
  <c r="A1153" i="1"/>
  <c r="A1017" i="1"/>
  <c r="A881" i="1"/>
  <c r="A745" i="1"/>
  <c r="A609" i="1"/>
  <c r="A473" i="1"/>
  <c r="A337" i="1"/>
  <c r="A201" i="1"/>
  <c r="A135" i="1"/>
  <c r="A86" i="1"/>
  <c r="A38" i="1"/>
  <c r="A3873" i="1"/>
  <c r="B63" i="3"/>
  <c r="H26" i="3"/>
  <c r="N10" i="3"/>
  <c r="N8" i="3"/>
  <c r="D21" i="3"/>
  <c r="B18" i="3"/>
  <c r="B19" i="3"/>
  <c r="D19" i="3"/>
  <c r="L19" i="3"/>
  <c r="B26" i="3"/>
  <c r="O67" i="3"/>
  <c r="B57" i="3"/>
  <c r="O66" i="3"/>
  <c r="O54" i="3"/>
  <c r="I56" i="3"/>
  <c r="O62" i="3"/>
  <c r="B60" i="3"/>
  <c r="O53" i="3"/>
  <c r="I55" i="3"/>
  <c r="O61" i="3"/>
  <c r="B59" i="3"/>
  <c r="I54" i="3"/>
  <c r="I61" i="3"/>
  <c r="I53" i="3"/>
  <c r="O59" i="3"/>
  <c r="B56" i="3"/>
  <c r="B58" i="3"/>
  <c r="I60" i="3"/>
  <c r="I52" i="3"/>
  <c r="O65" i="3"/>
  <c r="B53" i="3"/>
  <c r="O57" i="3"/>
  <c r="I59" i="3"/>
  <c r="O58" i="3"/>
  <c r="B54" i="3"/>
  <c r="O52" i="3"/>
  <c r="O60" i="3"/>
  <c r="O56" i="3"/>
  <c r="I58" i="3"/>
  <c r="O64" i="3"/>
  <c r="B62" i="3"/>
  <c r="B55" i="3"/>
  <c r="O55" i="3"/>
  <c r="I57" i="3"/>
  <c r="O63" i="3"/>
  <c r="B61" i="3"/>
  <c r="T25" i="3"/>
  <c r="E15" i="3"/>
  <c r="J19" i="3"/>
  <c r="H22" i="3"/>
  <c r="P19" i="3"/>
  <c r="R22" i="3"/>
  <c r="B17" i="3"/>
  <c r="J20" i="3"/>
  <c r="H23" i="3"/>
  <c r="D22" i="3"/>
  <c r="P20" i="3"/>
  <c r="R23" i="3"/>
  <c r="J21" i="3"/>
  <c r="F20" i="3"/>
  <c r="D23" i="3"/>
  <c r="P21" i="3"/>
  <c r="T19" i="3"/>
  <c r="J22" i="3"/>
  <c r="F21" i="3"/>
  <c r="N19" i="3"/>
  <c r="P22" i="3"/>
  <c r="T20" i="3"/>
  <c r="B21" i="3"/>
  <c r="L23" i="3"/>
  <c r="J23" i="3"/>
  <c r="F22" i="3"/>
  <c r="N20" i="3"/>
  <c r="P23" i="3"/>
  <c r="T21" i="3"/>
  <c r="B22" i="3"/>
  <c r="L22" i="3"/>
  <c r="H19" i="3"/>
  <c r="F23" i="3"/>
  <c r="N21" i="3"/>
  <c r="R19" i="3"/>
  <c r="T22" i="3"/>
  <c r="B23" i="3"/>
  <c r="L21" i="3"/>
  <c r="H20" i="3"/>
  <c r="N22" i="3"/>
  <c r="R20" i="3"/>
  <c r="F19" i="3"/>
  <c r="T23" i="3"/>
  <c r="L20" i="3"/>
  <c r="H21" i="3"/>
  <c r="D20" i="3"/>
  <c r="N23" i="3"/>
  <c r="R21" i="3"/>
  <c r="B20" i="3"/>
  <c r="E3889" i="1"/>
  <c r="K3889" i="1" s="1"/>
  <c r="A249" i="4" s="1"/>
  <c r="E3209" i="1"/>
  <c r="K3209" i="1" s="1"/>
  <c r="A209" i="4" s="1"/>
  <c r="E540" i="1"/>
  <c r="K540" i="1" s="1"/>
  <c r="A52" i="4" s="1"/>
  <c r="E625" i="1"/>
  <c r="K625" i="1" s="1"/>
  <c r="A57" i="4" s="1"/>
  <c r="E1951" i="1"/>
  <c r="K1951" i="1" s="1"/>
  <c r="A135" i="4" s="1"/>
  <c r="E2070" i="1"/>
  <c r="K2070" i="1" s="1"/>
  <c r="A142" i="4" s="1"/>
  <c r="E3022" i="1"/>
  <c r="K3022" i="1" s="1"/>
  <c r="A198" i="4" s="1"/>
  <c r="E1713" i="1"/>
  <c r="K1713" i="1" s="1"/>
  <c r="A121" i="4" s="1"/>
  <c r="E2784" i="1"/>
  <c r="K2784" i="1" s="1"/>
  <c r="A184" i="4" s="1"/>
  <c r="E1696" i="1"/>
  <c r="K1696" i="1" s="1"/>
  <c r="A120" i="4" s="1"/>
  <c r="E1832" i="1"/>
  <c r="K1832" i="1" s="1"/>
  <c r="A128" i="4" s="1"/>
  <c r="E3617" i="1"/>
  <c r="K3617" i="1" s="1"/>
  <c r="A233" i="4" s="1"/>
  <c r="E3770" i="1"/>
  <c r="K3770" i="1" s="1"/>
  <c r="A242" i="4" s="1"/>
  <c r="E1220" i="1"/>
  <c r="K1220" i="1" s="1"/>
  <c r="A92" i="4" s="1"/>
  <c r="E1356" i="1"/>
  <c r="K1356" i="1" s="1"/>
  <c r="A100" i="4" s="1"/>
  <c r="E2580" i="1"/>
  <c r="K2580" i="1" s="1"/>
  <c r="A172" i="4" s="1"/>
  <c r="E897" i="1"/>
  <c r="K897" i="1" s="1"/>
  <c r="A73" i="4" s="1"/>
  <c r="E982" i="1"/>
  <c r="K982" i="1" s="1"/>
  <c r="A78" i="4" s="1"/>
  <c r="E2682" i="1"/>
  <c r="K2682" i="1" s="1"/>
  <c r="A178" i="4" s="1"/>
  <c r="E3379" i="1"/>
  <c r="K3379" i="1" s="1"/>
  <c r="A219" i="4" s="1"/>
  <c r="E523" i="1"/>
  <c r="K523" i="1" s="1"/>
  <c r="A51" i="4" s="1"/>
  <c r="A2" i="4"/>
  <c r="E217" i="1"/>
  <c r="K217" i="1" s="1"/>
  <c r="A33" i="4" s="1"/>
  <c r="E710" i="1"/>
  <c r="K710" i="1" s="1"/>
  <c r="A62" i="4" s="1"/>
  <c r="E2308" i="1"/>
  <c r="K2308" i="1" s="1"/>
  <c r="A156" i="4" s="1"/>
  <c r="E2325" i="1"/>
  <c r="K2325" i="1" s="1"/>
  <c r="A157" i="4" s="1"/>
  <c r="E3090" i="1"/>
  <c r="K3090" i="1" s="1"/>
  <c r="A202" i="4" s="1"/>
  <c r="E3515" i="1"/>
  <c r="K3515" i="1" s="1"/>
  <c r="A227" i="4" s="1"/>
  <c r="E2954" i="1"/>
  <c r="K2954" i="1" s="1"/>
  <c r="A194" i="4" s="1"/>
  <c r="E3243" i="1"/>
  <c r="K3243" i="1" s="1"/>
  <c r="A211" i="4" s="1"/>
  <c r="E3311" i="1"/>
  <c r="K3311" i="1" s="1"/>
  <c r="A215" i="4" s="1"/>
  <c r="E3583" i="1"/>
  <c r="K3583" i="1" s="1"/>
  <c r="A231" i="4" s="1"/>
  <c r="E455" i="1"/>
  <c r="K455" i="1" s="1"/>
  <c r="A47" i="4" s="1"/>
  <c r="E489" i="1"/>
  <c r="K489" i="1" s="1"/>
  <c r="A49" i="4" s="1"/>
  <c r="E846" i="1"/>
  <c r="K846" i="1" s="1"/>
  <c r="A70" i="4" s="1"/>
  <c r="E863" i="1"/>
  <c r="K863" i="1" s="1"/>
  <c r="A71" i="4" s="1"/>
  <c r="E1203" i="1"/>
  <c r="K1203" i="1" s="1"/>
  <c r="A91" i="4" s="1"/>
  <c r="E1339" i="1"/>
  <c r="K1339" i="1" s="1"/>
  <c r="A99" i="4" s="1"/>
  <c r="E1662" i="1"/>
  <c r="K1662" i="1" s="1"/>
  <c r="A118" i="4" s="1"/>
  <c r="E2665" i="1"/>
  <c r="K2665" i="1" s="1"/>
  <c r="A177" i="4" s="1"/>
  <c r="E3566" i="1"/>
  <c r="K3566" i="1" s="1"/>
  <c r="A230" i="4" s="1"/>
  <c r="E53" i="1"/>
  <c r="K53" i="1" s="1"/>
  <c r="A11" i="4" s="1"/>
  <c r="E744" i="1"/>
  <c r="K744" i="1" s="1"/>
  <c r="A64" i="4" s="1"/>
  <c r="E829" i="1"/>
  <c r="K829" i="1" s="1"/>
  <c r="A69" i="4" s="1"/>
  <c r="E1186" i="1"/>
  <c r="K1186" i="1" s="1"/>
  <c r="A90" i="4" s="1"/>
  <c r="E1322" i="1"/>
  <c r="K1322" i="1" s="1"/>
  <c r="A98" i="4" s="1"/>
  <c r="E1628" i="1"/>
  <c r="K1628" i="1" s="1"/>
  <c r="A116" i="4" s="1"/>
  <c r="E1645" i="1"/>
  <c r="K1645" i="1" s="1"/>
  <c r="A117" i="4" s="1"/>
  <c r="E2444" i="1"/>
  <c r="K2444" i="1" s="1"/>
  <c r="A164" i="4" s="1"/>
  <c r="E251" i="1"/>
  <c r="K251" i="1" s="1"/>
  <c r="A35" i="4" s="1"/>
  <c r="E778" i="1"/>
  <c r="K778" i="1" s="1"/>
  <c r="A66" i="4" s="1"/>
  <c r="E812" i="1"/>
  <c r="K812" i="1" s="1"/>
  <c r="A68" i="4" s="1"/>
  <c r="E1169" i="1"/>
  <c r="K1169" i="1" s="1"/>
  <c r="A89" i="4" s="1"/>
  <c r="E1305" i="1"/>
  <c r="K1305" i="1" s="1"/>
  <c r="A97" i="4" s="1"/>
  <c r="E1611" i="1"/>
  <c r="K1611" i="1" s="1"/>
  <c r="A115" i="4" s="1"/>
  <c r="E1968" i="1"/>
  <c r="K1968" i="1" s="1"/>
  <c r="A136" i="4" s="1"/>
  <c r="E2189" i="1"/>
  <c r="K2189" i="1" s="1"/>
  <c r="A149" i="4" s="1"/>
  <c r="E2342" i="1"/>
  <c r="K2342" i="1" s="1"/>
  <c r="A158" i="4" s="1"/>
  <c r="E2529" i="1"/>
  <c r="K2529" i="1" s="1"/>
  <c r="A169" i="4" s="1"/>
  <c r="E2597" i="1"/>
  <c r="K2597" i="1" s="1"/>
  <c r="A173" i="4" s="1"/>
  <c r="E3005" i="1"/>
  <c r="K3005" i="1" s="1"/>
  <c r="A197" i="4" s="1"/>
  <c r="E3702" i="1"/>
  <c r="K3702" i="1" s="1"/>
  <c r="A238" i="4" s="1"/>
  <c r="E3872" i="1"/>
  <c r="K3872" i="1" s="1"/>
  <c r="A248" i="4" s="1"/>
  <c r="E106" i="1"/>
  <c r="K106" i="1" s="1"/>
  <c r="A19" i="4" s="1"/>
  <c r="E1067" i="1"/>
  <c r="K1067" i="1" s="1"/>
  <c r="A83" i="4" s="1"/>
  <c r="E1509" i="1"/>
  <c r="K1509" i="1" s="1"/>
  <c r="A109" i="4" s="1"/>
  <c r="E1594" i="1"/>
  <c r="K1594" i="1" s="1"/>
  <c r="A114" i="4" s="1"/>
  <c r="E2036" i="1"/>
  <c r="K2036" i="1" s="1"/>
  <c r="A140" i="4" s="1"/>
  <c r="E2053" i="1"/>
  <c r="K2053" i="1" s="1"/>
  <c r="A141" i="4" s="1"/>
  <c r="E2138" i="1"/>
  <c r="K2138" i="1" s="1"/>
  <c r="A146" i="4" s="1"/>
  <c r="E2512" i="1"/>
  <c r="K2512" i="1" s="1"/>
  <c r="A168" i="4" s="1"/>
  <c r="E2767" i="1"/>
  <c r="K2767" i="1" s="1"/>
  <c r="A183" i="4" s="1"/>
  <c r="E2852" i="1"/>
  <c r="K2852" i="1" s="1"/>
  <c r="A188" i="4" s="1"/>
  <c r="E3158" i="1"/>
  <c r="K3158" i="1" s="1"/>
  <c r="A206" i="4" s="1"/>
  <c r="E3175" i="1"/>
  <c r="K3175" i="1" s="1"/>
  <c r="A207" i="4" s="1"/>
  <c r="E3345" i="1"/>
  <c r="K3345" i="1" s="1"/>
  <c r="A217" i="4" s="1"/>
  <c r="E3668" i="1"/>
  <c r="K3668" i="1" s="1"/>
  <c r="A236" i="4" s="1"/>
  <c r="E153" i="1"/>
  <c r="K153" i="1" s="1"/>
  <c r="A27" i="4" s="1"/>
  <c r="E285" i="1"/>
  <c r="K285" i="1" s="1"/>
  <c r="A37" i="4" s="1"/>
  <c r="E370" i="1"/>
  <c r="K370" i="1" s="1"/>
  <c r="A42" i="4" s="1"/>
  <c r="E1118" i="1"/>
  <c r="K1118" i="1" s="1"/>
  <c r="A86" i="4" s="1"/>
  <c r="E2104" i="1"/>
  <c r="K2104" i="1" s="1"/>
  <c r="A144" i="4" s="1"/>
  <c r="E2818" i="1"/>
  <c r="K2818" i="1" s="1"/>
  <c r="A186" i="4" s="1"/>
  <c r="E3039" i="1"/>
  <c r="K3039" i="1" s="1"/>
  <c r="A199" i="4" s="1"/>
  <c r="E3838" i="1"/>
  <c r="K3838" i="1" s="1"/>
  <c r="A246" i="4" s="1"/>
  <c r="E75" i="1"/>
  <c r="K75" i="1" s="1"/>
  <c r="A14" i="4" s="1"/>
  <c r="E353" i="1"/>
  <c r="K353" i="1" s="1"/>
  <c r="A41" i="4" s="1"/>
  <c r="E1016" i="1"/>
  <c r="K1016" i="1" s="1"/>
  <c r="A80" i="4" s="1"/>
  <c r="E1475" i="1"/>
  <c r="K1475" i="1" s="1"/>
  <c r="A107" i="4" s="1"/>
  <c r="E1730" i="1"/>
  <c r="K1730" i="1" s="1"/>
  <c r="A122" i="4" s="1"/>
  <c r="E2461" i="1"/>
  <c r="K2461" i="1" s="1"/>
  <c r="A165" i="4" s="1"/>
  <c r="E2614" i="1"/>
  <c r="K2614" i="1" s="1"/>
  <c r="A174" i="4" s="1"/>
  <c r="E3447" i="1"/>
  <c r="K3447" i="1" s="1"/>
  <c r="A223" i="4" s="1"/>
  <c r="E29" i="1"/>
  <c r="K29" i="1" s="1"/>
  <c r="A6" i="4" s="1"/>
  <c r="E46" i="1"/>
  <c r="K46" i="1" s="1"/>
  <c r="A10" i="4" s="1"/>
  <c r="E98" i="1"/>
  <c r="K98" i="1" s="1"/>
  <c r="A18" i="4" s="1"/>
  <c r="E147" i="1"/>
  <c r="K147" i="1" s="1"/>
  <c r="A26" i="4" s="1"/>
  <c r="E404" i="1"/>
  <c r="K404" i="1" s="1"/>
  <c r="A44" i="4" s="1"/>
  <c r="E506" i="1"/>
  <c r="K506" i="1" s="1"/>
  <c r="A50" i="4" s="1"/>
  <c r="E1050" i="1"/>
  <c r="K1050" i="1" s="1"/>
  <c r="A82" i="4" s="1"/>
  <c r="E1101" i="1"/>
  <c r="K1101" i="1" s="1"/>
  <c r="A85" i="4" s="1"/>
  <c r="E1152" i="1"/>
  <c r="K1152" i="1" s="1"/>
  <c r="A88" i="4" s="1"/>
  <c r="E1577" i="1"/>
  <c r="K1577" i="1" s="1"/>
  <c r="A113" i="4" s="1"/>
  <c r="E1900" i="1"/>
  <c r="K1900" i="1" s="1"/>
  <c r="A132" i="4" s="1"/>
  <c r="E1917" i="1"/>
  <c r="K1917" i="1" s="1"/>
  <c r="A133" i="4" s="1"/>
  <c r="E2240" i="1"/>
  <c r="K2240" i="1" s="1"/>
  <c r="A152" i="4" s="1"/>
  <c r="E2410" i="1"/>
  <c r="K2410" i="1" s="1"/>
  <c r="A162" i="4" s="1"/>
  <c r="E2563" i="1"/>
  <c r="K2563" i="1" s="1"/>
  <c r="A171" i="4" s="1"/>
  <c r="E2801" i="1"/>
  <c r="K2801" i="1" s="1"/>
  <c r="A185" i="4" s="1"/>
  <c r="E2920" i="1"/>
  <c r="K2920" i="1" s="1"/>
  <c r="A192" i="4" s="1"/>
  <c r="E2988" i="1"/>
  <c r="K2988" i="1" s="1"/>
  <c r="A196" i="4" s="1"/>
  <c r="E3277" i="1"/>
  <c r="K3277" i="1" s="1"/>
  <c r="A213" i="4" s="1"/>
  <c r="E3328" i="1"/>
  <c r="K3328" i="1" s="1"/>
  <c r="A216" i="4" s="1"/>
  <c r="E3804" i="1"/>
  <c r="K3804" i="1" s="1"/>
  <c r="A244" i="4" s="1"/>
  <c r="E3923" i="1"/>
  <c r="K3923" i="1" s="1"/>
  <c r="A251" i="4" s="1"/>
  <c r="E92" i="1"/>
  <c r="K92" i="1" s="1"/>
  <c r="A17" i="4" s="1"/>
  <c r="E140" i="1"/>
  <c r="K140" i="1" s="1"/>
  <c r="A25" i="4" s="1"/>
  <c r="E319" i="1"/>
  <c r="K319" i="1" s="1"/>
  <c r="A39" i="4" s="1"/>
  <c r="E387" i="1"/>
  <c r="K387" i="1" s="1"/>
  <c r="A43" i="4" s="1"/>
  <c r="E693" i="1"/>
  <c r="K693" i="1" s="1"/>
  <c r="A61" i="4" s="1"/>
  <c r="E761" i="1"/>
  <c r="K761" i="1" s="1"/>
  <c r="A65" i="4" s="1"/>
  <c r="E931" i="1"/>
  <c r="K931" i="1" s="1"/>
  <c r="A75" i="4" s="1"/>
  <c r="E1084" i="1"/>
  <c r="K1084" i="1" s="1"/>
  <c r="A84" i="4" s="1"/>
  <c r="E1135" i="1"/>
  <c r="K1135" i="1" s="1"/>
  <c r="A87" i="4" s="1"/>
  <c r="E1288" i="1"/>
  <c r="K1288" i="1" s="1"/>
  <c r="A96" i="4" s="1"/>
  <c r="E1424" i="1"/>
  <c r="K1424" i="1" s="1"/>
  <c r="A104" i="4" s="1"/>
  <c r="E1764" i="1"/>
  <c r="K1764" i="1" s="1"/>
  <c r="A124" i="4" s="1"/>
  <c r="E1781" i="1"/>
  <c r="K1781" i="1" s="1"/>
  <c r="A125" i="4" s="1"/>
  <c r="E2155" i="1"/>
  <c r="K2155" i="1" s="1"/>
  <c r="A147" i="4" s="1"/>
  <c r="E2206" i="1"/>
  <c r="K2206" i="1" s="1"/>
  <c r="A150" i="4" s="1"/>
  <c r="E2223" i="1"/>
  <c r="K2223" i="1" s="1"/>
  <c r="A151" i="4" s="1"/>
  <c r="E2393" i="1"/>
  <c r="K2393" i="1" s="1"/>
  <c r="A161" i="4" s="1"/>
  <c r="E2869" i="1"/>
  <c r="K2869" i="1" s="1"/>
  <c r="A189" i="4" s="1"/>
  <c r="E2886" i="1"/>
  <c r="K2886" i="1" s="1"/>
  <c r="A190" i="4" s="1"/>
  <c r="E2971" i="1"/>
  <c r="K2971" i="1" s="1"/>
  <c r="A195" i="4" s="1"/>
  <c r="E3226" i="1"/>
  <c r="K3226" i="1" s="1"/>
  <c r="A210" i="4" s="1"/>
  <c r="E3260" i="1"/>
  <c r="K3260" i="1" s="1"/>
  <c r="A212" i="4" s="1"/>
  <c r="E3634" i="1"/>
  <c r="K3634" i="1" s="1"/>
  <c r="A234" i="4" s="1"/>
  <c r="E3753" i="1"/>
  <c r="K3753" i="1" s="1"/>
  <c r="A241" i="4" s="1"/>
  <c r="E3855" i="1"/>
  <c r="K3855" i="1" s="1"/>
  <c r="A247" i="4" s="1"/>
  <c r="E3906" i="1"/>
  <c r="K3906" i="1" s="1"/>
  <c r="A250" i="4" s="1"/>
  <c r="E3294" i="1"/>
  <c r="K3294" i="1" s="1"/>
  <c r="A214" i="4" s="1"/>
  <c r="E41" i="1"/>
  <c r="K41" i="1" s="1"/>
  <c r="A9" i="4" s="1"/>
  <c r="E37" i="1"/>
  <c r="K37" i="1" s="1"/>
  <c r="A8" i="4" s="1"/>
  <c r="E85" i="1"/>
  <c r="K85" i="1" s="1"/>
  <c r="A16" i="4" s="1"/>
  <c r="E557" i="1"/>
  <c r="K557" i="1" s="1"/>
  <c r="A53" i="4" s="1"/>
  <c r="E574" i="1"/>
  <c r="K574" i="1" s="1"/>
  <c r="A54" i="4" s="1"/>
  <c r="E676" i="1"/>
  <c r="K676" i="1" s="1"/>
  <c r="A60" i="4" s="1"/>
  <c r="E727" i="1"/>
  <c r="K727" i="1" s="1"/>
  <c r="A63" i="4" s="1"/>
  <c r="E1033" i="1"/>
  <c r="K1033" i="1" s="1"/>
  <c r="A81" i="4" s="1"/>
  <c r="E1237" i="1"/>
  <c r="K1237" i="1" s="1"/>
  <c r="A93" i="4" s="1"/>
  <c r="E1373" i="1"/>
  <c r="K1373" i="1" s="1"/>
  <c r="A101" i="4" s="1"/>
  <c r="E1526" i="1"/>
  <c r="K1526" i="1" s="1"/>
  <c r="A110" i="4" s="1"/>
  <c r="E1543" i="1"/>
  <c r="K1543" i="1" s="1"/>
  <c r="A111" i="4" s="1"/>
  <c r="E33" i="1"/>
  <c r="K33" i="1" s="1"/>
  <c r="A7" i="4" s="1"/>
  <c r="E113" i="1"/>
  <c r="K113" i="1" s="1"/>
  <c r="A21" i="4" s="1"/>
  <c r="E659" i="1"/>
  <c r="K659" i="1" s="1"/>
  <c r="A59" i="4" s="1"/>
  <c r="E880" i="1"/>
  <c r="K880" i="1" s="1"/>
  <c r="A72" i="4" s="1"/>
  <c r="E965" i="1"/>
  <c r="K965" i="1" s="1"/>
  <c r="A77" i="4" s="1"/>
  <c r="E1458" i="1"/>
  <c r="K1458" i="1" s="1"/>
  <c r="A106" i="4" s="1"/>
  <c r="E1934" i="1"/>
  <c r="K1934" i="1" s="1"/>
  <c r="A134" i="4" s="1"/>
  <c r="E2019" i="1"/>
  <c r="K2019" i="1" s="1"/>
  <c r="A139" i="4" s="1"/>
  <c r="E2121" i="1"/>
  <c r="K2121" i="1" s="1"/>
  <c r="A145" i="4" s="1"/>
  <c r="E2274" i="1"/>
  <c r="K2274" i="1" s="1"/>
  <c r="A154" i="4" s="1"/>
  <c r="E2427" i="1"/>
  <c r="K2427" i="1" s="1"/>
  <c r="A163" i="4" s="1"/>
  <c r="E2495" i="1"/>
  <c r="K2495" i="1" s="1"/>
  <c r="A167" i="4" s="1"/>
  <c r="E2733" i="1"/>
  <c r="K2733" i="1" s="1"/>
  <c r="A181" i="4" s="1"/>
  <c r="E2750" i="1"/>
  <c r="K2750" i="1" s="1"/>
  <c r="A182" i="4" s="1"/>
  <c r="E2835" i="1"/>
  <c r="K2835" i="1" s="1"/>
  <c r="A187" i="4" s="1"/>
  <c r="E3141" i="1"/>
  <c r="K3141" i="1" s="1"/>
  <c r="A205" i="4" s="1"/>
  <c r="E3192" i="1"/>
  <c r="K3192" i="1" s="1"/>
  <c r="A208" i="4" s="1"/>
  <c r="E3549" i="1"/>
  <c r="K3549" i="1" s="1"/>
  <c r="A229" i="4" s="1"/>
  <c r="E3600" i="1"/>
  <c r="K3600" i="1" s="1"/>
  <c r="A232" i="4" s="1"/>
  <c r="E3821" i="1"/>
  <c r="K3821" i="1" s="1"/>
  <c r="A245" i="4" s="1"/>
  <c r="E234" i="1"/>
  <c r="K234" i="1" s="1"/>
  <c r="A34" i="4" s="1"/>
  <c r="E268" i="1"/>
  <c r="K268" i="1" s="1"/>
  <c r="A36" i="4" s="1"/>
  <c r="E119" i="1"/>
  <c r="K119" i="1" s="1"/>
  <c r="A22" i="4" s="1"/>
  <c r="E134" i="1"/>
  <c r="K134" i="1" s="1"/>
  <c r="A24" i="4" s="1"/>
  <c r="E166" i="1"/>
  <c r="K166" i="1" s="1"/>
  <c r="A30" i="4" s="1"/>
  <c r="E421" i="1"/>
  <c r="K421" i="1" s="1"/>
  <c r="A45" i="4" s="1"/>
  <c r="E438" i="1"/>
  <c r="K438" i="1" s="1"/>
  <c r="A46" i="4" s="1"/>
  <c r="E608" i="1"/>
  <c r="K608" i="1" s="1"/>
  <c r="A56" i="4" s="1"/>
  <c r="E642" i="1"/>
  <c r="K642" i="1" s="1"/>
  <c r="A58" i="4" s="1"/>
  <c r="E795" i="1"/>
  <c r="K795" i="1" s="1"/>
  <c r="A67" i="4" s="1"/>
  <c r="E914" i="1"/>
  <c r="K914" i="1" s="1"/>
  <c r="A74" i="4" s="1"/>
  <c r="E948" i="1"/>
  <c r="K948" i="1" s="1"/>
  <c r="A76" i="4" s="1"/>
  <c r="E999" i="1"/>
  <c r="K999" i="1" s="1"/>
  <c r="A79" i="4" s="1"/>
  <c r="E1441" i="1"/>
  <c r="K1441" i="1" s="1"/>
  <c r="A105" i="4" s="1"/>
  <c r="E1492" i="1"/>
  <c r="K1492" i="1" s="1"/>
  <c r="A108" i="4" s="1"/>
  <c r="E1798" i="1"/>
  <c r="K1798" i="1" s="1"/>
  <c r="A126" i="4" s="1"/>
  <c r="E1815" i="1"/>
  <c r="K1815" i="1" s="1"/>
  <c r="A127" i="4" s="1"/>
  <c r="E1883" i="1"/>
  <c r="K1883" i="1" s="1"/>
  <c r="A131" i="4" s="1"/>
  <c r="E2002" i="1"/>
  <c r="K2002" i="1" s="1"/>
  <c r="A138" i="4" s="1"/>
  <c r="E2172" i="1"/>
  <c r="K2172" i="1" s="1"/>
  <c r="A148" i="4" s="1"/>
  <c r="E2257" i="1"/>
  <c r="K2257" i="1" s="1"/>
  <c r="A153" i="4" s="1"/>
  <c r="E2478" i="1"/>
  <c r="K2478" i="1" s="1"/>
  <c r="A166" i="4" s="1"/>
  <c r="E2716" i="1"/>
  <c r="K2716" i="1" s="1"/>
  <c r="A180" i="4" s="1"/>
  <c r="E3073" i="1"/>
  <c r="K3073" i="1" s="1"/>
  <c r="A201" i="4" s="1"/>
  <c r="E3124" i="1"/>
  <c r="K3124" i="1" s="1"/>
  <c r="A204" i="4" s="1"/>
  <c r="E3430" i="1"/>
  <c r="K3430" i="1" s="1"/>
  <c r="A222" i="4" s="1"/>
  <c r="E3498" i="1"/>
  <c r="K3498" i="1" s="1"/>
  <c r="A226" i="4" s="1"/>
  <c r="E3532" i="1"/>
  <c r="K3532" i="1" s="1"/>
  <c r="A228" i="4" s="1"/>
  <c r="E3651" i="1"/>
  <c r="K3651" i="1" s="1"/>
  <c r="A235" i="4" s="1"/>
  <c r="E3685" i="1"/>
  <c r="K3685" i="1" s="1"/>
  <c r="A237" i="4" s="1"/>
  <c r="E3787" i="1"/>
  <c r="K3787" i="1" s="1"/>
  <c r="A243" i="4" s="1"/>
  <c r="E130" i="1"/>
  <c r="K130" i="1" s="1"/>
  <c r="A23" i="4" s="1"/>
  <c r="E68" i="1"/>
  <c r="K68" i="1" s="1"/>
  <c r="A13" i="4" s="1"/>
  <c r="E163" i="1"/>
  <c r="K163" i="1" s="1"/>
  <c r="A29" i="4" s="1"/>
  <c r="E336" i="1"/>
  <c r="K336" i="1" s="1"/>
  <c r="A40" i="4" s="1"/>
  <c r="E472" i="1"/>
  <c r="K472" i="1" s="1"/>
  <c r="A48" i="4" s="1"/>
  <c r="E591" i="1"/>
  <c r="K591" i="1" s="1"/>
  <c r="A55" i="4" s="1"/>
  <c r="E1254" i="1"/>
  <c r="K1254" i="1" s="1"/>
  <c r="A94" i="4" s="1"/>
  <c r="E1271" i="1"/>
  <c r="K1271" i="1" s="1"/>
  <c r="A95" i="4" s="1"/>
  <c r="E1390" i="1"/>
  <c r="K1390" i="1" s="1"/>
  <c r="A102" i="4" s="1"/>
  <c r="E1407" i="1"/>
  <c r="K1407" i="1" s="1"/>
  <c r="A103" i="4" s="1"/>
  <c r="E1560" i="1"/>
  <c r="K1560" i="1" s="1"/>
  <c r="A112" i="4" s="1"/>
  <c r="E1679" i="1"/>
  <c r="K1679" i="1" s="1"/>
  <c r="A119" i="4" s="1"/>
  <c r="E1747" i="1"/>
  <c r="K1747" i="1" s="1"/>
  <c r="A123" i="4" s="1"/>
  <c r="E1866" i="1"/>
  <c r="K1866" i="1" s="1"/>
  <c r="A130" i="4" s="1"/>
  <c r="E1985" i="1"/>
  <c r="K1985" i="1" s="1"/>
  <c r="A137" i="4" s="1"/>
  <c r="E2376" i="1"/>
  <c r="K2376" i="1" s="1"/>
  <c r="A160" i="4" s="1"/>
  <c r="E2546" i="1"/>
  <c r="K2546" i="1" s="1"/>
  <c r="A170" i="4" s="1"/>
  <c r="E2648" i="1"/>
  <c r="K2648" i="1" s="1"/>
  <c r="A176" i="4" s="1"/>
  <c r="E2699" i="1"/>
  <c r="K2699" i="1" s="1"/>
  <c r="A179" i="4" s="1"/>
  <c r="E2903" i="1"/>
  <c r="K2903" i="1" s="1"/>
  <c r="A191" i="4" s="1"/>
  <c r="E3056" i="1"/>
  <c r="K3056" i="1" s="1"/>
  <c r="A200" i="4" s="1"/>
  <c r="E3107" i="1"/>
  <c r="K3107" i="1" s="1"/>
  <c r="A203" i="4" s="1"/>
  <c r="E3413" i="1"/>
  <c r="K3413" i="1" s="1"/>
  <c r="A221" i="4" s="1"/>
  <c r="E3481" i="1"/>
  <c r="K3481" i="1" s="1"/>
  <c r="A225" i="4" s="1"/>
  <c r="E3736" i="1"/>
  <c r="K3736" i="1" s="1"/>
  <c r="A240" i="4" s="1"/>
  <c r="E80" i="1"/>
  <c r="K80" i="1" s="1"/>
  <c r="A15" i="4" s="1"/>
  <c r="E183" i="1"/>
  <c r="K183" i="1" s="1"/>
  <c r="A31" i="4" s="1"/>
  <c r="E20" i="1"/>
  <c r="K20" i="1" s="1"/>
  <c r="A5" i="4" s="1"/>
  <c r="E15" i="1"/>
  <c r="K15" i="1" s="1"/>
  <c r="A4" i="4" s="1"/>
  <c r="E59" i="1"/>
  <c r="K59" i="1" s="1"/>
  <c r="A12" i="4" s="1"/>
  <c r="E109" i="1"/>
  <c r="K109" i="1" s="1"/>
  <c r="A20" i="4" s="1"/>
  <c r="E159" i="1"/>
  <c r="K159" i="1" s="1"/>
  <c r="A28" i="4" s="1"/>
  <c r="E200" i="1"/>
  <c r="K200" i="1" s="1"/>
  <c r="A32" i="4" s="1"/>
  <c r="E302" i="1"/>
  <c r="K302" i="1" s="1"/>
  <c r="A38" i="4" s="1"/>
  <c r="E1849" i="1"/>
  <c r="K1849" i="1" s="1"/>
  <c r="A129" i="4" s="1"/>
  <c r="E2087" i="1"/>
  <c r="K2087" i="1" s="1"/>
  <c r="A143" i="4" s="1"/>
  <c r="E2291" i="1"/>
  <c r="K2291" i="1" s="1"/>
  <c r="A155" i="4" s="1"/>
  <c r="E2359" i="1"/>
  <c r="K2359" i="1" s="1"/>
  <c r="A159" i="4" s="1"/>
  <c r="E2631" i="1"/>
  <c r="K2631" i="1" s="1"/>
  <c r="A175" i="4" s="1"/>
  <c r="E2937" i="1"/>
  <c r="K2937" i="1" s="1"/>
  <c r="A193" i="4" s="1"/>
  <c r="E3362" i="1"/>
  <c r="K3362" i="1" s="1"/>
  <c r="A218" i="4" s="1"/>
  <c r="E3396" i="1"/>
  <c r="K3396" i="1" s="1"/>
  <c r="A220" i="4" s="1"/>
  <c r="E3464" i="1"/>
  <c r="K3464" i="1" s="1"/>
  <c r="A224" i="4" s="1"/>
  <c r="E3719" i="1"/>
  <c r="K3719" i="1" s="1"/>
  <c r="A239" i="4" s="1"/>
  <c r="E10" i="1"/>
  <c r="K10" i="1" s="1"/>
  <c r="A3" i="4" s="1"/>
  <c r="AF10" i="1"/>
  <c r="B3" i="4" s="1"/>
  <c r="F30" i="3" l="1"/>
  <c r="B30" i="3"/>
  <c r="P30" i="3"/>
  <c r="K30" i="3"/>
  <c r="S52" i="3"/>
  <c r="S54" i="3" s="1"/>
  <c r="F24" i="3"/>
  <c r="T24" i="3"/>
  <c r="L24" i="3"/>
  <c r="H24" i="3"/>
  <c r="B24" i="3"/>
  <c r="N24" i="3"/>
  <c r="R24" i="3"/>
  <c r="P24" i="3"/>
  <c r="D24" i="3"/>
  <c r="J24" i="3"/>
  <c r="C2" i="4"/>
  <c r="G38" i="3" s="1"/>
  <c r="T30" i="3"/>
  <c r="D2" i="4"/>
  <c r="H47" i="3"/>
  <c r="B47" i="3"/>
  <c r="N47" i="3"/>
  <c r="B15" i="3" l="1"/>
  <c r="R42" i="3"/>
  <c r="O42" i="3"/>
  <c r="K42" i="3"/>
  <c r="H42" i="3"/>
  <c r="E42" i="3"/>
  <c r="B42" i="3"/>
  <c r="B2" i="4"/>
  <c r="B38" i="3" s="1"/>
</calcChain>
</file>

<file path=xl/sharedStrings.xml><?xml version="1.0" encoding="utf-8"?>
<sst xmlns="http://schemas.openxmlformats.org/spreadsheetml/2006/main" count="6029" uniqueCount="529">
  <si>
    <t>№ п/п</t>
  </si>
  <si>
    <t>Ф.И.О. работника</t>
  </si>
  <si>
    <t>Должность</t>
  </si>
  <si>
    <t>Уровень</t>
  </si>
  <si>
    <t>Год окончания</t>
  </si>
  <si>
    <t>Специальность по диплому</t>
  </si>
  <si>
    <t>Наименование курсов</t>
  </si>
  <si>
    <t>Образование / профессиональная переподготовка</t>
  </si>
  <si>
    <t>Год прохождения</t>
  </si>
  <si>
    <t>Ученая степень</t>
  </si>
  <si>
    <t>Категория</t>
  </si>
  <si>
    <t>Наименование</t>
  </si>
  <si>
    <t>Реквизиты документа о присвоении (дата, №)</t>
  </si>
  <si>
    <t>Год присвоения</t>
  </si>
  <si>
    <t>Награды</t>
  </si>
  <si>
    <t>Вид награды</t>
  </si>
  <si>
    <t>Год получения</t>
  </si>
  <si>
    <t>Стаж работы</t>
  </si>
  <si>
    <t>общий</t>
  </si>
  <si>
    <t>педагогический</t>
  </si>
  <si>
    <t>в данном учреждении</t>
  </si>
  <si>
    <t>руководящий</t>
  </si>
  <si>
    <t>Дата трудоустройства</t>
  </si>
  <si>
    <t>Учебная нагрузка</t>
  </si>
  <si>
    <t>Нагрузка</t>
  </si>
  <si>
    <t>В каких классах</t>
  </si>
  <si>
    <t>Примечание</t>
  </si>
  <si>
    <t>Объем курсов
(часов)</t>
  </si>
  <si>
    <t>СПО</t>
  </si>
  <si>
    <t>ВО</t>
  </si>
  <si>
    <t>Курсы повышения квалификации (за последние 3 года)</t>
  </si>
  <si>
    <t>д-р архитектуры</t>
  </si>
  <si>
    <t>д-р биол. наук</t>
  </si>
  <si>
    <t>д-р ветеринар. наук</t>
  </si>
  <si>
    <t>д-р воен. наук</t>
  </si>
  <si>
    <t>д-р геогр. наук</t>
  </si>
  <si>
    <t>д-р геол.-минерал. наук</t>
  </si>
  <si>
    <t>д-р искусствоведения</t>
  </si>
  <si>
    <t>д-р ист. наук</t>
  </si>
  <si>
    <t>д-р культурологии</t>
  </si>
  <si>
    <t>д-р мед. наук</t>
  </si>
  <si>
    <t>д-р пед. наук</t>
  </si>
  <si>
    <t>д-р полит. наук</t>
  </si>
  <si>
    <t>д-р психол. наук</t>
  </si>
  <si>
    <t>д-р социол. наук</t>
  </si>
  <si>
    <t>д-р с.-х. наук</t>
  </si>
  <si>
    <t>д-р техн. наук</t>
  </si>
  <si>
    <t>д-р фармацевт. наук</t>
  </si>
  <si>
    <t>д-р физ.-мат. наук</t>
  </si>
  <si>
    <t>д-р филол. наук</t>
  </si>
  <si>
    <t>д-р филос. наук</t>
  </si>
  <si>
    <t>д-р хим. наук</t>
  </si>
  <si>
    <t>д-р экон. наук</t>
  </si>
  <si>
    <t>д-р юрид. наук</t>
  </si>
  <si>
    <t>канд. архитектуры</t>
  </si>
  <si>
    <t>канд. биол. наук</t>
  </si>
  <si>
    <t>канд. ветеринар. наук</t>
  </si>
  <si>
    <t>канд. воен. наук</t>
  </si>
  <si>
    <t>канд. геогр. наук</t>
  </si>
  <si>
    <t>канд. геол.-минерал. наук</t>
  </si>
  <si>
    <t>канд. искусствоведения</t>
  </si>
  <si>
    <t>канд. ист. наук</t>
  </si>
  <si>
    <t>канд. культурологии</t>
  </si>
  <si>
    <t>канд. мед. наук</t>
  </si>
  <si>
    <t>канд. пед. наук</t>
  </si>
  <si>
    <t>канд. полит. наук</t>
  </si>
  <si>
    <t>канд. психол. наук</t>
  </si>
  <si>
    <t>канд. социол. наук</t>
  </si>
  <si>
    <t>канд. с.-х. наук</t>
  </si>
  <si>
    <t>канд. техн. наук</t>
  </si>
  <si>
    <t>канд. фармацевт. наук</t>
  </si>
  <si>
    <t>канд. физ.-мат. наук</t>
  </si>
  <si>
    <t>канд. филол. наук</t>
  </si>
  <si>
    <t>канд. филос. наук</t>
  </si>
  <si>
    <t>канд. хим. наук</t>
  </si>
  <si>
    <t>канд. экон. наук</t>
  </si>
  <si>
    <t>канд. юрид. наук</t>
  </si>
  <si>
    <t>Основная:</t>
  </si>
  <si>
    <t>По совмещению:</t>
  </si>
  <si>
    <t>По совместительству:</t>
  </si>
  <si>
    <t>Х</t>
  </si>
  <si>
    <t>АУП</t>
  </si>
  <si>
    <t>Учитель</t>
  </si>
  <si>
    <t>Уровень образования</t>
  </si>
  <si>
    <t>ИТОГО</t>
  </si>
  <si>
    <t>ИТОГО:</t>
  </si>
  <si>
    <t>в часах</t>
  </si>
  <si>
    <t>в ставках</t>
  </si>
  <si>
    <t>Категория
(по основной должности)</t>
  </si>
  <si>
    <t>Год</t>
  </si>
  <si>
    <t>Ученная степень</t>
  </si>
  <si>
    <t>нет</t>
  </si>
  <si>
    <t>Предмет</t>
  </si>
  <si>
    <t>начальные классы</t>
  </si>
  <si>
    <t>русский язык</t>
  </si>
  <si>
    <t>история</t>
  </si>
  <si>
    <t>экономика</t>
  </si>
  <si>
    <t>право</t>
  </si>
  <si>
    <t>обществознание</t>
  </si>
  <si>
    <t>информатика</t>
  </si>
  <si>
    <t>физика</t>
  </si>
  <si>
    <t>математика</t>
  </si>
  <si>
    <t>алгебра</t>
  </si>
  <si>
    <t>геометрия</t>
  </si>
  <si>
    <t>Директор</t>
  </si>
  <si>
    <t>Заместитель директора</t>
  </si>
  <si>
    <t>Руководитель ЦО "Точка роста"</t>
  </si>
  <si>
    <t>Учитель-логопед</t>
  </si>
  <si>
    <t>Учитель-дефектолог</t>
  </si>
  <si>
    <t>Социальный педагог</t>
  </si>
  <si>
    <t>Педагог дополнительного образования</t>
  </si>
  <si>
    <t>Педагог-психолог</t>
  </si>
  <si>
    <t>Воспитатель</t>
  </si>
  <si>
    <t>Тьютер</t>
  </si>
  <si>
    <t>Советник директора по воспитанию и взаимодействию с ДОО</t>
  </si>
  <si>
    <t>Педагог-библиотекарь</t>
  </si>
  <si>
    <t>Педагог-организатор</t>
  </si>
  <si>
    <t>история и обществознание</t>
  </si>
  <si>
    <t>русский язык и литература</t>
  </si>
  <si>
    <t>химия</t>
  </si>
  <si>
    <t>география</t>
  </si>
  <si>
    <t>биология</t>
  </si>
  <si>
    <t>иностранный язык</t>
  </si>
  <si>
    <t>английский язык</t>
  </si>
  <si>
    <t>немецкий язык</t>
  </si>
  <si>
    <t>физическая культура</t>
  </si>
  <si>
    <t>труд (технология)</t>
  </si>
  <si>
    <t>музыка и пение</t>
  </si>
  <si>
    <t>изобразительное искусство</t>
  </si>
  <si>
    <t>черчение</t>
  </si>
  <si>
    <t>ОБиЗР</t>
  </si>
  <si>
    <t>ОДНКНР</t>
  </si>
  <si>
    <t>коррекционные занятия</t>
  </si>
  <si>
    <t>алгебра и начало анализа</t>
  </si>
  <si>
    <t>вероятность и статистика</t>
  </si>
  <si>
    <t>родной язык</t>
  </si>
  <si>
    <t>родная литература</t>
  </si>
  <si>
    <t>родной язык и литература</t>
  </si>
  <si>
    <t>индивидуальный проект</t>
  </si>
  <si>
    <t>ЭК "Название"</t>
  </si>
  <si>
    <t>домашнее обучение</t>
  </si>
  <si>
    <t>СИПР</t>
  </si>
  <si>
    <t>Дополнительное образование</t>
  </si>
  <si>
    <t>ФГ "Название"</t>
  </si>
  <si>
    <t>Статус</t>
  </si>
  <si>
    <t>Работает</t>
  </si>
  <si>
    <t>Филолог</t>
  </si>
  <si>
    <t>ПП</t>
  </si>
  <si>
    <t>Эффективность управления деятельностью руководителя ОО</t>
  </si>
  <si>
    <t>первая</t>
  </si>
  <si>
    <t>высшая</t>
  </si>
  <si>
    <t>Контрольный список педагогических работников на 2025-2026 учебный год</t>
  </si>
  <si>
    <t>Формула - проверка по образованию</t>
  </si>
  <si>
    <t>СПО (студент)</t>
  </si>
  <si>
    <t>ВО (студент)</t>
  </si>
  <si>
    <t>Почетный работник сферы образования РФ</t>
  </si>
  <si>
    <t>Почетный работник сферы воспитания детей и молодежи РФ</t>
  </si>
  <si>
    <t>Почетный наставник</t>
  </si>
  <si>
    <t>Знак отличия Минпросвещения РФ "За верность профессии"</t>
  </si>
  <si>
    <t>Знак отличия Минпросвещения РФ "Молодость и профессионализм"</t>
  </si>
  <si>
    <t>Почетная грамота Минпросвещения РФ</t>
  </si>
  <si>
    <t>Почетная грамота Губернатора Тюменской области</t>
  </si>
  <si>
    <t>Благодарность Губернатора Тюменской области</t>
  </si>
  <si>
    <t>Почетная грамота Тюменской областной Думы</t>
  </si>
  <si>
    <t>Почетный нагрудный знак Тюменской областной Думы</t>
  </si>
  <si>
    <t>Благодарственное письмо Тюменской областной Думы</t>
  </si>
  <si>
    <t>Благодарственное письмо Правительства Тюменской области</t>
  </si>
  <si>
    <t>Почетная грамота ДОиН ТО</t>
  </si>
  <si>
    <t>Благодарность ДОиН ТО</t>
  </si>
  <si>
    <t>Звание "Почетный гражданин ТМР"</t>
  </si>
  <si>
    <t>Почетная грамота Главы Тюменского района</t>
  </si>
  <si>
    <t>Благодарственное письмо Главы Тюменского района</t>
  </si>
  <si>
    <t>Почетная грамота Думы ТМР</t>
  </si>
  <si>
    <t>Благодарственное письмо Думы ТМР</t>
  </si>
  <si>
    <t>Почетная грамота УО АТМР</t>
  </si>
  <si>
    <t>Благодарственное письмо УО АТМР</t>
  </si>
  <si>
    <t>Почетный работник науки и образования Тюменской области</t>
  </si>
  <si>
    <t>Медаль К.Д. Ушинского</t>
  </si>
  <si>
    <t>Медаль Л.С. Выготского</t>
  </si>
  <si>
    <t>Знак отличия Тюменской области "Почетный наставник"</t>
  </si>
  <si>
    <t>соответствие</t>
  </si>
  <si>
    <t>Внеш. совмест.</t>
  </si>
  <si>
    <t>Иные ПР</t>
  </si>
  <si>
    <t>Декр. отп.</t>
  </si>
  <si>
    <t>Длит. отп. (до 1 г.)</t>
  </si>
  <si>
    <t>Наименование учреждения</t>
  </si>
  <si>
    <t>Предмет / должность</t>
  </si>
  <si>
    <t>Всего работников</t>
  </si>
  <si>
    <t>Педагогических работников</t>
  </si>
  <si>
    <t>из них:</t>
  </si>
  <si>
    <t>В декретном отпуске</t>
  </si>
  <si>
    <t>из педработников - учителей</t>
  </si>
  <si>
    <t>из педработников - ЦО "ТР"</t>
  </si>
  <si>
    <t>ЦО ТР</t>
  </si>
  <si>
    <t>Работает (по осн. месту работы)</t>
  </si>
  <si>
    <t>Внешних совместителей</t>
  </si>
  <si>
    <t>В длительном отпуске до 1 года</t>
  </si>
  <si>
    <t>Общие данные</t>
  </si>
  <si>
    <t>моложе 25 лет</t>
  </si>
  <si>
    <t>25-29</t>
  </si>
  <si>
    <t>30-34</t>
  </si>
  <si>
    <t>35-39</t>
  </si>
  <si>
    <t>40-44</t>
  </si>
  <si>
    <t>50-54</t>
  </si>
  <si>
    <t>55-59</t>
  </si>
  <si>
    <t>60-64</t>
  </si>
  <si>
    <t>45-49</t>
  </si>
  <si>
    <t>65-69</t>
  </si>
  <si>
    <t>70 и более</t>
  </si>
  <si>
    <t>Данные по возрасту</t>
  </si>
  <si>
    <t>Сред. возр.</t>
  </si>
  <si>
    <t>Всего работников (проверка)</t>
  </si>
  <si>
    <r>
      <t xml:space="preserve">Сред. возр.
</t>
    </r>
    <r>
      <rPr>
        <b/>
        <sz val="12"/>
        <color theme="1"/>
        <rFont val="Times New Roman"/>
        <family val="1"/>
        <charset val="204"/>
      </rPr>
      <t>(при использовании фильтра
на листе "Список")</t>
    </r>
  </si>
  <si>
    <t>Данные по образованию</t>
  </si>
  <si>
    <t>Имеющих ВО</t>
  </si>
  <si>
    <t>Имеющих СПО</t>
  </si>
  <si>
    <t>Студентов по программам ВО</t>
  </si>
  <si>
    <t>Студентов по программам СПО</t>
  </si>
  <si>
    <t>Итоги по графе "6" Образование</t>
  </si>
  <si>
    <t>Справочно: Отобрано значений</t>
  </si>
  <si>
    <t>Данные по нагрузке</t>
  </si>
  <si>
    <t>Ср. кол-во занятых ставок</t>
  </si>
  <si>
    <t>Ср. учебная нагрузка (в часах)</t>
  </si>
  <si>
    <t>Занято ставок</t>
  </si>
  <si>
    <t>Данные по категории (по основной должности)</t>
  </si>
  <si>
    <t>педагог-методист</t>
  </si>
  <si>
    <t>педагог-наставник</t>
  </si>
  <si>
    <t>Данные по наградам</t>
  </si>
  <si>
    <t>Наименование награды</t>
  </si>
  <si>
    <t>Иные награды</t>
  </si>
  <si>
    <t>Кол-во</t>
  </si>
  <si>
    <t>Полученные награды</t>
  </si>
  <si>
    <t>Федеральные</t>
  </si>
  <si>
    <t>Тюменской области</t>
  </si>
  <si>
    <t>Тюменского района / округа</t>
  </si>
  <si>
    <t>Звание "Почетный гражданин ТМО"</t>
  </si>
  <si>
    <t>Почетная грамота Главы Тюменского округа</t>
  </si>
  <si>
    <t>Благодарственное письмо Главы Тюменского округа</t>
  </si>
  <si>
    <t>Почетная грамота Думы ТМО</t>
  </si>
  <si>
    <t>Благодарственное письмо Думы ТМО</t>
  </si>
  <si>
    <t>Почетная грамота УО АТМО</t>
  </si>
  <si>
    <t>Благодарственное письмо УО АТМО</t>
  </si>
  <si>
    <t>Доска почета ТМР</t>
  </si>
  <si>
    <t>Доска почета ТМО</t>
  </si>
  <si>
    <t>Заслуженный учитель РФ</t>
  </si>
  <si>
    <t>Отличник просвещения РФ</t>
  </si>
  <si>
    <t>Отличник просвещения СССР</t>
  </si>
  <si>
    <t>Данные по стажу</t>
  </si>
  <si>
    <t>Средний общий стаж</t>
  </si>
  <si>
    <t>Средний педагогический стаж</t>
  </si>
  <si>
    <t>Средний стаж (в данном учреждении)</t>
  </si>
  <si>
    <t>Формула (совмещение / совместительство)</t>
  </si>
  <si>
    <t>По совмещению (внутри ОО)</t>
  </si>
  <si>
    <t>По совместительству (внутри ОО)</t>
  </si>
  <si>
    <t>Сводные данные по административно-управленческому и педагогическому персоналу</t>
  </si>
  <si>
    <t>Учебная нагрузка (в часах)</t>
  </si>
  <si>
    <r>
      <t xml:space="preserve">Фильтр для скрытия
пустых строк </t>
    </r>
    <r>
      <rPr>
        <sz val="10"/>
        <rFont val="Times New Roman"/>
        <family val="1"/>
        <charset val="204"/>
      </rPr>
      <t xml:space="preserve"> </t>
    </r>
    <r>
      <rPr>
        <b/>
        <sz val="10"/>
        <color rgb="FFC00000"/>
        <rFont val="Times New Roman"/>
        <family val="1"/>
        <charset val="204"/>
      </rPr>
      <t>(снять "0")</t>
    </r>
  </si>
  <si>
    <r>
      <t xml:space="preserve">(возможно использование </t>
    </r>
    <r>
      <rPr>
        <b/>
        <u/>
        <sz val="12"/>
        <color theme="1"/>
        <rFont val="Times New Roman"/>
        <family val="1"/>
        <charset val="204"/>
      </rPr>
      <t>фильтра</t>
    </r>
    <r>
      <rPr>
        <sz val="12"/>
        <color theme="1"/>
        <rFont val="Times New Roman"/>
        <family val="1"/>
        <charset val="204"/>
      </rPr>
      <t xml:space="preserve"> на листе "Список", тогда ниже будут отображаться промежуточные итоги по отобранным значениям)</t>
    </r>
  </si>
  <si>
    <t>литература</t>
  </si>
  <si>
    <t>татарский язык и литература</t>
  </si>
  <si>
    <t>татарский язык</t>
  </si>
  <si>
    <t>татарская литература</t>
  </si>
  <si>
    <t>воспитатель ГПД</t>
  </si>
  <si>
    <t>практикум "Название"</t>
  </si>
  <si>
    <t>Формула - последний год курсов</t>
  </si>
  <si>
    <t>Формула - последний год награды</t>
  </si>
  <si>
    <t>Данные по КПК</t>
  </si>
  <si>
    <t>Указать нужный год</t>
  </si>
  <si>
    <t>Придорогина Татьяна Владимировна</t>
  </si>
  <si>
    <t>Евсина Оксана Викторовна</t>
  </si>
  <si>
    <t>ООО "Межрегиональный учебный центр-Прогресс"</t>
  </si>
  <si>
    <t>ГОУ ВПО Ишимский государтсвенный педагогический институт</t>
  </si>
  <si>
    <t>Биология</t>
  </si>
  <si>
    <t>учитель биологии и географии</t>
  </si>
  <si>
    <t>менеджер в образовании</t>
  </si>
  <si>
    <t>ГАОУ ТО ДПО   "ТОГИРРО"</t>
  </si>
  <si>
    <t>Реализация требований обновленных ФГОС ООО в работе учителя (учебный предмет "Химия")</t>
  </si>
  <si>
    <t>ФГАОУ ДПО "АРГПиПРРО МинПросвецения РФ"</t>
  </si>
  <si>
    <t>Школа современного учителя биологии: достижения российской науки</t>
  </si>
  <si>
    <t>ООО "Межрегиональная Академия образования"</t>
  </si>
  <si>
    <t>Менеджер в образовании</t>
  </si>
  <si>
    <t>5, 6,7, 8, 9,10,11 кл.</t>
  </si>
  <si>
    <t>8, 9, 10, 11 кл.</t>
  </si>
  <si>
    <t>практикум "По решению биологических задач"</t>
  </si>
  <si>
    <t>11 кл</t>
  </si>
  <si>
    <t>Конопельцева Ирина Петровна</t>
  </si>
  <si>
    <t>Иркутский государственный педагогический иститут</t>
  </si>
  <si>
    <t>учитель начальных классов</t>
  </si>
  <si>
    <t>Реализация требований обновленных ФГОС начального общего образования в работе учителя</t>
  </si>
  <si>
    <t>4Б</t>
  </si>
  <si>
    <t>Степанова Мария Леонидовна</t>
  </si>
  <si>
    <t>ГОУ ВПО ТюмГУ</t>
  </si>
  <si>
    <t>географ</t>
  </si>
  <si>
    <t>преподаватель</t>
  </si>
  <si>
    <t>ООО "Инфорурок"</t>
  </si>
  <si>
    <t>Учитель математики</t>
  </si>
  <si>
    <t>ООО "Центр повышения квалификации и переподготовки "Луч знаний"</t>
  </si>
  <si>
    <t>Учитель информатики</t>
  </si>
  <si>
    <t>ООО "Инфоурок"</t>
  </si>
  <si>
    <t>учитель физики</t>
  </si>
  <si>
    <t>ГАОУ ТО ДПО "ТОГИРРО"</t>
  </si>
  <si>
    <t>Реализация требований обновлённых ФГОС  в работе учителя" (учебный предмет "География")</t>
  </si>
  <si>
    <t>ФГАОУ ДПО "Академия реализации госполитики и профессиоального развития работника образования Министерства просвещения РФ"</t>
  </si>
  <si>
    <t>Внутренняя система оценки качества образования: развитие в соответствии с обновленными ФГОС</t>
  </si>
  <si>
    <t>ФГАОУ ВО "Государственный университет просвещения"</t>
  </si>
  <si>
    <t>Особенности преподавания учебного предмета "Основы безопасности и защиты Родины" у условиях внесения изменений в ФОП ООО и ФОП СОО</t>
  </si>
  <si>
    <t>Педагогическое взаимодействие с детьми с ОВЗ как фактор их успешной социализации</t>
  </si>
  <si>
    <t>Реализация требований, обновленных ФГОС ООО и ФГОС СОО в работе учителя географии</t>
  </si>
  <si>
    <t>Современные методики обучения математики в контексте ФГОС</t>
  </si>
  <si>
    <t>87-к от 27.03.2025 г</t>
  </si>
  <si>
    <t>5,6,7,8,9,10,11 классы</t>
  </si>
  <si>
    <t>8,9,10, 11 классы</t>
  </si>
  <si>
    <t>Физика</t>
  </si>
  <si>
    <t>7,8,9,10,11 классы</t>
  </si>
  <si>
    <t>10 кл.</t>
  </si>
  <si>
    <t xml:space="preserve"> 24.06.2021 №165-К  </t>
  </si>
  <si>
    <t xml:space="preserve"> 24.06.2021  №165-К </t>
  </si>
  <si>
    <t>Белинская Екатерина Александровна</t>
  </si>
  <si>
    <t xml:space="preserve"> Сургутский государственный педагогический университет</t>
  </si>
  <si>
    <t xml:space="preserve">ГАОУ ТО ДПО "ТОГИРРО" </t>
  </si>
  <si>
    <t>Семинар "Креативное мышление - элемент функциональной грамотности"</t>
  </si>
  <si>
    <t>28.11.2024 №394-К</t>
  </si>
  <si>
    <t>5, 8, 9, 10, 11 классы</t>
  </si>
  <si>
    <t>Бояркина Маргарита Владимировна</t>
  </si>
  <si>
    <t>Ишимский государственный педагогический институт</t>
  </si>
  <si>
    <t>учитель французского и английского языков</t>
  </si>
  <si>
    <t>27.04.2023 №177-К</t>
  </si>
  <si>
    <t>3А кл.</t>
  </si>
  <si>
    <t>Голубева Елена Павловна</t>
  </si>
  <si>
    <t>Тюменский государственный университет</t>
  </si>
  <si>
    <t>ЭК "Комплексный анализ текста"</t>
  </si>
  <si>
    <t>6,7,8Б кл</t>
  </si>
  <si>
    <t>6,7, 8Б кл</t>
  </si>
  <si>
    <t>Дмитриева Виктория Викторовна</t>
  </si>
  <si>
    <t>Шадринский государственный педагогический университет</t>
  </si>
  <si>
    <t>Педагогическое образование</t>
  </si>
  <si>
    <t>ГАОУ СПО Тюменский педагогический колледж №1"</t>
  </si>
  <si>
    <t>преподаватель в начальных классах</t>
  </si>
  <si>
    <t>учитель математики и информатики</t>
  </si>
  <si>
    <t>26.12.2024 №421-К</t>
  </si>
  <si>
    <t>ЭК "Практикум по решению математических задач"</t>
  </si>
  <si>
    <t>ЭК "По решению физических задач"</t>
  </si>
  <si>
    <t>Жанабекова Гульнара Мокашевна</t>
  </si>
  <si>
    <t>ГОУ ВПО Курганский государственный университет</t>
  </si>
  <si>
    <t>Психолог, преподаватель психологии</t>
  </si>
  <si>
    <t>Организация деятельности профильных психолого-педагогических классов (групп) в образовательных организациях</t>
  </si>
  <si>
    <t>Психолого-педагогическое сопровождение учащихся в ОУ</t>
  </si>
  <si>
    <t xml:space="preserve">АУ СОН ТО и ДПО "РСПЦН "Семья" </t>
  </si>
  <si>
    <t>Навигация, консультирование родителей, воспитывающих детей с различными образовательными потребностями, и оказание им информационно-методической помощи</t>
  </si>
  <si>
    <t>Профилактика деструктивного поведения учащихся</t>
  </si>
  <si>
    <t>ФГАОУ ВО "ТюмГУ"</t>
  </si>
  <si>
    <t>Межнациональные и межконфессиональные отношения в современной России</t>
  </si>
  <si>
    <t>30.11.2023 №474-К</t>
  </si>
  <si>
    <t>Жанабекова Жанар Аскеровна</t>
  </si>
  <si>
    <t>ГБПОУ "Курганский педагогический колледж"</t>
  </si>
  <si>
    <t>Преподаватель в начальных классах</t>
  </si>
  <si>
    <t>ГАОУ ДПО ИРОСТ</t>
  </si>
  <si>
    <t>Курганский государственный университет</t>
  </si>
  <si>
    <t>социальный педагог</t>
  </si>
  <si>
    <t>Преподавание основ финансовой грамотности</t>
  </si>
  <si>
    <t>ЦДПО "Экстерн" ООО "МОП"</t>
  </si>
  <si>
    <t>Содержание и технологии работы классного руководителя в условиях реализации ФГОС</t>
  </si>
  <si>
    <t>Технология проведения уроков шахмат по курсу "Шахматы-школе": первый год обучения</t>
  </si>
  <si>
    <t xml:space="preserve">ГАОУ ДПО ИРОСТ </t>
  </si>
  <si>
    <t xml:space="preserve"> Методические особенности формирования финансовой грамотности младших школьников на уроках математики и окружающего мира в соответствии с ФГОС НОО</t>
  </si>
  <si>
    <t xml:space="preserve">Музыка </t>
  </si>
  <si>
    <t>Системный администратор</t>
  </si>
  <si>
    <t>5,6,7,8 кл</t>
  </si>
  <si>
    <t>Жукович Людмила Васильевна</t>
  </si>
  <si>
    <t>Голышмановское педагогическое училище</t>
  </si>
  <si>
    <t>учитель музыки</t>
  </si>
  <si>
    <t>ООО "Московский институт ПП и ПКП"</t>
  </si>
  <si>
    <t>учитель физической культуры</t>
  </si>
  <si>
    <t>Сеть интернет в противодействии террористическим угрозам</t>
  </si>
  <si>
    <t>Организация воспитательной работы, направленной на профилактику и противодействие деструктивному поведению подростков и обучающейся молодежи</t>
  </si>
  <si>
    <t>Особенности реализации адаптированных основаных образовательных программ для обучающихся с ОВЗ</t>
  </si>
  <si>
    <t>Социально-педагогические и социально-психологические технологии работы в образоватнльном учреждении</t>
  </si>
  <si>
    <t>Воспитательная деятельность в современной школе: сождержание, ресурсы, организация</t>
  </si>
  <si>
    <t>Обучение учебному предмету "Труд (технология)" в условиях внесения изменений в ФОП ООО</t>
  </si>
  <si>
    <t>5,6,7 кл</t>
  </si>
  <si>
    <t>Искакова Ирина Николаевна</t>
  </si>
  <si>
    <t>Ишимский государственный педагогический институт им.П.П. Ершова</t>
  </si>
  <si>
    <t>Учитель филологии (иностранные языки)</t>
  </si>
  <si>
    <t>ООО "Столичный центр образовательных технологий"</t>
  </si>
  <si>
    <t>учитель русского языка и литературы</t>
  </si>
  <si>
    <t>Реализация требований обновленых ФГОС ООО в работе учителя" (учебный предмет "Иностраный язык")</t>
  </si>
  <si>
    <t xml:space="preserve"> ООО"Московский институт профессиональной переподготовки и ПКП" </t>
  </si>
  <si>
    <t>Особенности подготовки к сдаче ОГЭ по русскому языку в условиях реализации ФГОС ООО</t>
  </si>
  <si>
    <t xml:space="preserve">Онлайн-стажировка "Современный урок глазами учителя" </t>
  </si>
  <si>
    <t>Особенности реализации адаптированных основных образовательных программ для обучающхся с ОВЗ</t>
  </si>
  <si>
    <t>Развитие профессиональных компетенций педагога с использованием технологии проектирования учебного занятия</t>
  </si>
  <si>
    <t>28.11.2024 № 394-К</t>
  </si>
  <si>
    <t>2-4,6,7 кл</t>
  </si>
  <si>
    <t>Кузнецова Наталья Васильевна</t>
  </si>
  <si>
    <t>Филолог. Преподаватель.</t>
  </si>
  <si>
    <t>ООО "Межрегиональный учебный центр - ПРОГРЕСС"</t>
  </si>
  <si>
    <t>Учитель начальных классов</t>
  </si>
  <si>
    <t>Формирование функциональной грамотности школьников: методика обучения, специфика заданий</t>
  </si>
  <si>
    <t>30.05.2024 № 157-К</t>
  </si>
  <si>
    <t>3Б</t>
  </si>
  <si>
    <t>Лыкова Наталья Михайловна</t>
  </si>
  <si>
    <t>Ленинабадский государственный пединститут им.С.М. Кирова</t>
  </si>
  <si>
    <t>Русский язык и литература</t>
  </si>
  <si>
    <t>30.06.2022 №203-К</t>
  </si>
  <si>
    <t>ЭК "Пишем сочинение"</t>
  </si>
  <si>
    <t>8А, 9,10,11 кл</t>
  </si>
  <si>
    <t>10,11 кл</t>
  </si>
  <si>
    <t>8А,9 кл</t>
  </si>
  <si>
    <t>Мартемьянова Дарья Юрьевна</t>
  </si>
  <si>
    <t>ФГБОУ ВО "Уральский государственный педагогический университет"</t>
  </si>
  <si>
    <t>Особенности введения и реализации обновленного ФГОС НОО</t>
  </si>
  <si>
    <t>Обработка персональных данных в образовательной организации</t>
  </si>
  <si>
    <t>ООО Центр инновационного образования и воспитания</t>
  </si>
  <si>
    <t xml:space="preserve">ФГБУВО «Уральский государственный университет»; </t>
  </si>
  <si>
    <t>Формирование мотивации к обучению у школьников</t>
  </si>
  <si>
    <t>Методика проведения природоведческих экскурсий в начальных классах</t>
  </si>
  <si>
    <t>Адаптация первоклассников к обучению в школе</t>
  </si>
  <si>
    <t>ООО «Центр развития педагогики»</t>
  </si>
  <si>
    <t>31.10.2024 №357-К</t>
  </si>
  <si>
    <t>2А</t>
  </si>
  <si>
    <t>Моисеенко Людмила Петровна</t>
  </si>
  <si>
    <t>Тюменское педагогическое училище</t>
  </si>
  <si>
    <t>26.12.2024 № 421-К</t>
  </si>
  <si>
    <t>Огнева Юлия Валерьевна</t>
  </si>
  <si>
    <t>ГОУ ВПО Шадринский государственный педагогический институт</t>
  </si>
  <si>
    <t>Социальный педагог, учитель права</t>
  </si>
  <si>
    <t>Развитие профессиональны компетенций молодых педагогов</t>
  </si>
  <si>
    <t xml:space="preserve">ООО «Учебный центр «ПРОФИ» ЛОД </t>
  </si>
  <si>
    <t>«Преподаватель скорочтения»</t>
  </si>
  <si>
    <t>Обучение учебному предмету «Труд (технология)» в условиях внесения изменений в ФОП ООО</t>
  </si>
  <si>
    <t>Государственный университет Просвещения</t>
  </si>
  <si>
    <t>Организация профориентационной работы с младшими школьниками</t>
  </si>
  <si>
    <t>ООО «Высшая школа делового администрирования"</t>
  </si>
  <si>
    <t xml:space="preserve">ООО «Высшая школа делового администрирования»; </t>
  </si>
  <si>
    <t>«Нейропсихологическая диагностика и коррекция дислексии, дисграфии, дискалькулии у младших школьников»</t>
  </si>
  <si>
    <t>Орешкин Юрий Александрович</t>
  </si>
  <si>
    <t>ФГБОУ ВПО ТюмГУ</t>
  </si>
  <si>
    <t>Бакалавр Юриспруденции</t>
  </si>
  <si>
    <t>5,6,7,8,9,10,11 кл.</t>
  </si>
  <si>
    <t>Осипова Татьяна Анатольевна</t>
  </si>
  <si>
    <t>Курганский государственный педагогический университет</t>
  </si>
  <si>
    <t>АНО ИНП "Профессионал"</t>
  </si>
  <si>
    <t>Преподавание обществознания и права в соответствии с методикой обновленных ФГОС основного общего образования</t>
  </si>
  <si>
    <t xml:space="preserve"> "Преподавание истории и обществознания в условиях реализации обновлённых ФГОС</t>
  </si>
  <si>
    <t>Плеханова Валентина Владимировна</t>
  </si>
  <si>
    <t>Преподаватель</t>
  </si>
  <si>
    <t>ФГАОУ ВО ТюмГУ</t>
  </si>
  <si>
    <t>Дефектолог</t>
  </si>
  <si>
    <t>Школа педагогики, наставничества, конкурсного опыта (Году педагога и наставника посвящается)</t>
  </si>
  <si>
    <t>Особенности реализации адаптированных основных образовательных программ для обучающихся с ОВЗ"</t>
  </si>
  <si>
    <t>Организация деятельности учителя-дефектолога в соответствии с ФГОС НОО ОВЗ и переходом на ФГОС основного общего образования</t>
  </si>
  <si>
    <t xml:space="preserve"> ГАОУ ТО ДПО   "ТОГИРРО"</t>
  </si>
  <si>
    <t xml:space="preserve"> ГАОУ ТО ДПО   "ТОГИРРО"
</t>
  </si>
  <si>
    <t>Содержание и технологии работы учителя-дефектолога в ОО по вопровождению детей с ОВЗ</t>
  </si>
  <si>
    <t>28.12.2023 №504-К</t>
  </si>
  <si>
    <t>Плохотниченко Анастасия Олеговна</t>
  </si>
  <si>
    <t>Политолог</t>
  </si>
  <si>
    <t>Учитель истории и обществознания</t>
  </si>
  <si>
    <t>Реализация требований обновленых ФГОС ООО в работе учителя" (учебный предмет "История", "Обществознание")</t>
  </si>
  <si>
    <t>Совершенствование профессиональных компетенций педагога в процессе обучения предмеу "Информатика" в условиях реализации обновленных ФГОС</t>
  </si>
  <si>
    <t xml:space="preserve">ГАПОУТО "Колледж цифровых и педагогических технологий" </t>
  </si>
  <si>
    <t>Попова Наталья Николаевна</t>
  </si>
  <si>
    <t>Глазовский ГПУ им.В.Г.Королева</t>
  </si>
  <si>
    <t>Реализация требований обновлённых ФГОС начального общего образования в работе учителя</t>
  </si>
  <si>
    <t>ГАОУ ТО ДПО "ТОГИРРО " "</t>
  </si>
  <si>
    <t>Диагностика языковых трудностей детей-мигрантов при освоении образовательной программы и методические аспекты их преодоления</t>
  </si>
  <si>
    <t>25.05.2023 № 207-К</t>
  </si>
  <si>
    <t>2Б</t>
  </si>
  <si>
    <t>Салий Татьяна Анатольевна</t>
  </si>
  <si>
    <t>Житомирский государственный педагогический институт им. И.Я.Франко</t>
  </si>
  <si>
    <t>учитель математики</t>
  </si>
  <si>
    <t>ФГБОУ ВПО Российская академия народного хозяйства и государственной службы при Президенте РФ</t>
  </si>
  <si>
    <t>менеджмент организации</t>
  </si>
  <si>
    <t>ФГАОУ ДПО АРГПиПРРЛ Минпросвецения РФ</t>
  </si>
  <si>
    <t>Содержательный аспект методического сопровождения учителя в условиях реализации требований обновленных ФГОС НОО, ФГОС ООО</t>
  </si>
  <si>
    <t>АУДПО ХМАО-Югры Институт развития образования</t>
  </si>
  <si>
    <t>Организация деятельности центра образования "Точка роста"</t>
  </si>
  <si>
    <t>Развитие математической грамотности</t>
  </si>
  <si>
    <t>21.08.2024 №10-П-1694</t>
  </si>
  <si>
    <t>Алгебра</t>
  </si>
  <si>
    <t>Геометрия</t>
  </si>
  <si>
    <t>5 кл</t>
  </si>
  <si>
    <t>7 кл</t>
  </si>
  <si>
    <t>5,7 кл</t>
  </si>
  <si>
    <t>Склюева Наталья Федоровна</t>
  </si>
  <si>
    <t>Тюменский государственный колледж связи, информатики и управления</t>
  </si>
  <si>
    <t>специалист по государственному и муниципальному управлению</t>
  </si>
  <si>
    <t>Инженер</t>
  </si>
  <si>
    <t>ООО Межрегиональная Академия образования</t>
  </si>
  <si>
    <t>учитель технологии</t>
  </si>
  <si>
    <t>ФГАОУ ВО Государственный университет просвещения</t>
  </si>
  <si>
    <t>Психолого-педагогическое сопровождение учащихся с деструктивным поведением</t>
  </si>
  <si>
    <t>Проектирование соременного урока на основе анализа результатов процедур оценки качества образования (учебный предмет "Математика")</t>
  </si>
  <si>
    <t>Проектирование соременного урока на основе анализа результатов процедур оценки качества образования (учебный предмет "Иностранный язык")</t>
  </si>
  <si>
    <t>ЭК "Практикум по решению задач по информатике"</t>
  </si>
  <si>
    <t>5,6,7,8,9 кл</t>
  </si>
  <si>
    <t>7,8,9,10,11 кл</t>
  </si>
  <si>
    <t>Свит Мария Витальевна</t>
  </si>
  <si>
    <t>КАПОУ ТО "Колледж цифровых и педагоггических технологий"</t>
  </si>
  <si>
    <t>Коррекционная педагогика в начальном образовании</t>
  </si>
  <si>
    <t>учитель изобразительного искусства</t>
  </si>
  <si>
    <t>Реализация требований обновленных ФГОС в работе учителя (учебный предмет "Изобразительное искусство")</t>
  </si>
  <si>
    <t xml:space="preserve"> ГАОУ ТО ДПО "ТОГИРРО" </t>
  </si>
  <si>
    <t>Факультет педагогических профессий "Актуальные проблемы в деятельности молодого учвителя и успешные практики их решения"</t>
  </si>
  <si>
    <t xml:space="preserve">ООО "Межрегиональная Академия образования" </t>
  </si>
  <si>
    <t xml:space="preserve"> ФГБОУ ВО "ОмГПУ"</t>
  </si>
  <si>
    <t xml:space="preserve"> Деятельность советника директора по воспитанию и взаимодействию с детскими общественными объединениями в общеобразовательных организациях</t>
  </si>
  <si>
    <t xml:space="preserve">                              
ГАОУ ТО ДПО "ТОГИРРО" </t>
  </si>
  <si>
    <t>Томилова Анастасия Эдуардовна</t>
  </si>
  <si>
    <t>ГОУ ВПО Тобольская государственная социально-педагогическая академия им. Д.И. Менделеева</t>
  </si>
  <si>
    <t xml:space="preserve">ГАОУ ТО ДПО   "ТОГИРРО" </t>
  </si>
  <si>
    <t>"Реализация требований обновленных ФГОС в работе учителя" (учебный предмет "Математика")</t>
  </si>
  <si>
    <t xml:space="preserve"> ФГАОУ "АРГПиПРРО"Минпросвещения РФ </t>
  </si>
  <si>
    <t>"Разговоры о важном": система работы классного руководителя (куратор)</t>
  </si>
  <si>
    <t xml:space="preserve">ГАОУ ТО ДПО "ТОГИРРО"  </t>
  </si>
  <si>
    <t>"Предметно-методическое сопровождение педагогов: от анализа оценочных процедур к стратегии подготовки к ГИА (учебный предмет "Математика")</t>
  </si>
  <si>
    <t>"Проектирование современного урока на основе анализа результатов процедур оценки качества образования" (учебный предмет "Математика")</t>
  </si>
  <si>
    <t>8,9,10,11 кл</t>
  </si>
  <si>
    <t>8, 10,11 кл</t>
  </si>
  <si>
    <t>Четвёркина Людмилв Петровна</t>
  </si>
  <si>
    <t>Курганский государственный педагогический институт</t>
  </si>
  <si>
    <t>Реализация требований обновленных ФГОС ООО и ФГОС СОО в работе учителя" (учебные предметы "История", "Обществознание")</t>
  </si>
  <si>
    <t>Почетная грамота министерства образования и науки</t>
  </si>
  <si>
    <t>5,6,8,9,10,11 кл</t>
  </si>
  <si>
    <t>Юрченкова Людмила Станиславовна</t>
  </si>
  <si>
    <t>Тюменский педагогический колледж №1</t>
  </si>
  <si>
    <t>Реализация требований обновлённых ФГОС начального общего образования в работе учителя"</t>
  </si>
  <si>
    <t>1Б</t>
  </si>
  <si>
    <t xml:space="preserve"> МАОУ Луговская СОШ</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</si>
</sst>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2" x14ac:knownFonts="1">
    <font>
      <sz val="11"/>
      <color theme="1"/>
      <name val="Calibri"/>
      <family val="2"/>
      <charset val="204"/>
      <scheme val="minor"/>
    </font>
    <font>
      <sz val="10"/>
      <name val="Arial"/>
      <family val="2"/>
      <charset val="204"/>
    </font>
    <font>
      <b/>
      <sz val="12"/>
      <name val="Times New Roman"/>
      <family val="1"/>
      <charset val="204"/>
    </font>
    <font>
      <sz val="12"/>
      <color theme="1"/>
      <name val="Times New Roman"/>
      <family val="1"/>
      <charset val="204"/>
    </font>
    <font>
      <b/>
      <sz val="11"/>
      <color theme="1"/>
      <name val="Calibri"/>
      <family val="2"/>
      <charset val="204"/>
      <scheme val="minor"/>
    </font>
    <font>
      <sz val="11"/>
      <color theme="1"/>
      <name val="Times New Roman"/>
      <family val="1"/>
      <charset val="204"/>
    </font>
    <font>
      <sz val="10"/>
      <color theme="1"/>
      <name val="Times New Roman"/>
      <family val="1"/>
      <charset val="204"/>
    </font>
    <font>
      <b/>
      <sz val="12"/>
      <color theme="1"/>
      <name val="Times New Roman"/>
      <family val="1"/>
      <charset val="204"/>
    </font>
    <font>
      <b/>
      <sz val="11"/>
      <color theme="1"/>
      <name val="Times New Roman"/>
      <family val="1"/>
      <charset val="204"/>
    </font>
    <font>
      <sz val="11"/>
      <color rgb="FFFF0000"/>
      <name val="Times New Roman"/>
      <family val="1"/>
      <charset val="204"/>
    </font>
    <font>
      <b/>
      <sz val="10"/>
      <color theme="1"/>
      <name val="Times New Roman"/>
      <family val="1"/>
      <charset val="204"/>
    </font>
    <font>
      <b/>
      <sz val="10"/>
      <name val="Times New Roman"/>
      <family val="1"/>
      <charset val="204"/>
    </font>
    <font>
      <b/>
      <sz val="10"/>
      <color rgb="FFC00000"/>
      <name val="Times New Roman"/>
      <family val="1"/>
      <charset val="204"/>
    </font>
    <font>
      <b/>
      <sz val="8"/>
      <color rgb="FFC00000"/>
      <name val="Times New Roman"/>
      <family val="1"/>
      <charset val="204"/>
    </font>
    <font>
      <sz val="8"/>
      <color rgb="FFC00000"/>
      <name val="Times New Roman"/>
      <family val="1"/>
      <charset val="204"/>
    </font>
    <font>
      <b/>
      <sz val="8"/>
      <color theme="1"/>
      <name val="Times New Roman"/>
      <family val="1"/>
      <charset val="204"/>
    </font>
    <font>
      <i/>
      <sz val="12"/>
      <color theme="1"/>
      <name val="Times New Roman"/>
      <family val="1"/>
      <charset val="204"/>
    </font>
    <font>
      <b/>
      <sz val="14"/>
      <color theme="1"/>
      <name val="Times New Roman"/>
      <family val="1"/>
      <charset val="204"/>
    </font>
    <font>
      <b/>
      <sz val="12"/>
      <color rgb="FFC00000"/>
      <name val="Times New Roman"/>
      <family val="1"/>
      <charset val="204"/>
    </font>
    <font>
      <b/>
      <u/>
      <sz val="12"/>
      <color theme="1"/>
      <name val="Times New Roman"/>
      <family val="1"/>
      <charset val="204"/>
    </font>
    <font>
      <sz val="10"/>
      <name val="Times New Roman"/>
      <family val="1"/>
      <charset val="204"/>
    </font>
    <font>
      <b/>
      <i/>
      <sz val="12"/>
      <name val="Times New Roman"/>
      <family val="1"/>
      <charset val="204"/>
    </font>
  </fonts>
  <fills count="8">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7"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cellStyleXfs>
  <cellXfs count="95">
    <xf numFmtId="0" fontId="0" fillId="0" borderId="0" xfId="0"/>
    <xf numFmtId="0" fontId="3" fillId="0" borderId="0" xfId="0" applyFont="1" applyAlignment="1">
      <alignment horizontal="center" vertical="center" wrapText="1"/>
    </xf>
    <xf numFmtId="0" fontId="2" fillId="0" borderId="0" xfId="1" applyFont="1" applyBorder="1" applyAlignment="1">
      <alignment vertical="center" wrapText="1"/>
    </xf>
    <xf numFmtId="0" fontId="2" fillId="0" borderId="0" xfId="1" applyFont="1" applyBorder="1" applyAlignment="1">
      <alignment horizontal="center" vertical="center" wrapText="1"/>
    </xf>
    <xf numFmtId="0" fontId="3" fillId="0" borderId="1" xfId="0" applyFont="1" applyBorder="1" applyAlignment="1">
      <alignment horizontal="center" vertical="center" wrapText="1"/>
    </xf>
    <xf numFmtId="0" fontId="8" fillId="0" borderId="0" xfId="0" applyFont="1"/>
    <xf numFmtId="0" fontId="5" fillId="0" borderId="0" xfId="0" applyFont="1"/>
    <xf numFmtId="0" fontId="3" fillId="2" borderId="1" xfId="0" applyFont="1" applyFill="1" applyBorder="1" applyAlignment="1">
      <alignment vertical="top" wrapText="1"/>
    </xf>
    <xf numFmtId="0" fontId="3" fillId="0" borderId="1" xfId="0" applyFont="1" applyBorder="1" applyAlignment="1">
      <alignment horizontal="center"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6" fillId="0" borderId="1" xfId="0" applyFont="1" applyBorder="1" applyAlignment="1">
      <alignment horizontal="center" vertical="top" wrapText="1"/>
    </xf>
    <xf numFmtId="2" fontId="3" fillId="0" borderId="1" xfId="0" applyNumberFormat="1" applyFont="1" applyBorder="1" applyAlignment="1">
      <alignment horizontal="center" vertical="top" wrapText="1"/>
    </xf>
    <xf numFmtId="0" fontId="6" fillId="3" borderId="1" xfId="0" applyFont="1" applyFill="1" applyBorder="1" applyAlignment="1">
      <alignment horizontal="center" vertical="top" wrapText="1"/>
    </xf>
    <xf numFmtId="0" fontId="6" fillId="3" borderId="0" xfId="0" applyFont="1" applyFill="1" applyAlignment="1">
      <alignment horizontal="center" vertical="center" wrapText="1"/>
    </xf>
    <xf numFmtId="0" fontId="6" fillId="3" borderId="1" xfId="0" applyFont="1" applyFill="1" applyBorder="1" applyAlignment="1">
      <alignment horizontal="center" vertical="center" wrapText="1"/>
    </xf>
    <xf numFmtId="0" fontId="3" fillId="0" borderId="0" xfId="0" applyFont="1" applyAlignment="1">
      <alignment vertical="center" wrapText="1"/>
    </xf>
    <xf numFmtId="0" fontId="3" fillId="2" borderId="1" xfId="0" applyFont="1" applyFill="1" applyBorder="1" applyAlignment="1">
      <alignment horizontal="center" vertical="top" wrapText="1"/>
    </xf>
    <xf numFmtId="0" fontId="6" fillId="2" borderId="1" xfId="0" applyFont="1" applyFill="1" applyBorder="1" applyAlignment="1">
      <alignment horizontal="center" vertical="top" wrapText="1"/>
    </xf>
    <xf numFmtId="0" fontId="6" fillId="0" borderId="1" xfId="0" applyFont="1" applyBorder="1" applyAlignment="1">
      <alignment horizontal="left" vertical="top" wrapText="1"/>
    </xf>
    <xf numFmtId="0" fontId="11" fillId="3" borderId="0" xfId="1" applyFont="1" applyFill="1" applyBorder="1" applyAlignment="1">
      <alignment vertical="center" wrapText="1"/>
    </xf>
    <xf numFmtId="0" fontId="13" fillId="3" borderId="1" xfId="0" applyFont="1" applyFill="1" applyBorder="1" applyAlignment="1">
      <alignment horizontal="center" vertical="center" wrapText="1"/>
    </xf>
    <xf numFmtId="0" fontId="14" fillId="3" borderId="1" xfId="0" applyFont="1" applyFill="1" applyBorder="1" applyAlignment="1">
      <alignment horizontal="center" vertical="top" wrapText="1"/>
    </xf>
    <xf numFmtId="0" fontId="15" fillId="3" borderId="1" xfId="0" applyFont="1" applyFill="1" applyBorder="1" applyAlignment="1">
      <alignment horizontal="center" vertical="center" wrapText="1"/>
    </xf>
    <xf numFmtId="14" fontId="15" fillId="3" borderId="1" xfId="0" applyNumberFormat="1" applyFont="1" applyFill="1" applyBorder="1" applyAlignment="1">
      <alignment horizontal="center" vertical="center" wrapText="1"/>
    </xf>
    <xf numFmtId="2" fontId="15" fillId="3" borderId="1" xfId="0" applyNumberFormat="1" applyFont="1" applyFill="1" applyBorder="1" applyAlignment="1">
      <alignment horizontal="center" vertical="center" wrapText="1"/>
    </xf>
    <xf numFmtId="0" fontId="15" fillId="0" borderId="0" xfId="0" applyFont="1" applyAlignment="1">
      <alignment horizontal="center" vertical="center"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3" borderId="0" xfId="0" applyFont="1" applyFill="1" applyAlignment="1">
      <alignment horizontal="center" vertical="center"/>
    </xf>
    <xf numFmtId="0" fontId="2" fillId="0" borderId="0" xfId="1" applyFont="1" applyAlignment="1">
      <alignment vertical="center" wrapText="1"/>
    </xf>
    <xf numFmtId="0" fontId="7" fillId="0" borderId="0" xfId="0" applyFont="1" applyAlignment="1">
      <alignment horizontal="center" vertical="center"/>
    </xf>
    <xf numFmtId="0" fontId="3" fillId="0" borderId="0" xfId="0" applyFont="1" applyAlignment="1">
      <alignment horizontal="right" vertical="center" wrapText="1"/>
    </xf>
    <xf numFmtId="0" fontId="16" fillId="0" borderId="0" xfId="0" applyFont="1" applyAlignment="1">
      <alignment horizontal="right" vertical="center"/>
    </xf>
    <xf numFmtId="0" fontId="3" fillId="0" borderId="0" xfId="0" applyFont="1" applyAlignment="1">
      <alignment horizontal="right" vertical="center"/>
    </xf>
    <xf numFmtId="0" fontId="18" fillId="0" borderId="0" xfId="0" applyFont="1" applyAlignment="1">
      <alignment vertical="center"/>
    </xf>
    <xf numFmtId="0" fontId="7" fillId="0" borderId="0" xfId="0" applyFont="1" applyAlignment="1">
      <alignment horizontal="right" vertical="center"/>
    </xf>
    <xf numFmtId="0" fontId="7" fillId="3" borderId="0" xfId="0" applyFont="1" applyFill="1" applyAlignment="1">
      <alignment horizontal="center" vertical="center"/>
    </xf>
    <xf numFmtId="2" fontId="3" fillId="3" borderId="0" xfId="0" applyNumberFormat="1" applyFont="1" applyFill="1" applyAlignment="1">
      <alignment horizontal="center" vertical="center"/>
    </xf>
    <xf numFmtId="164" fontId="3" fillId="3" borderId="0" xfId="0" applyNumberFormat="1" applyFont="1" applyFill="1" applyAlignment="1">
      <alignment horizontal="center" vertical="center"/>
    </xf>
    <xf numFmtId="0" fontId="5" fillId="0" borderId="0" xfId="0" applyFont="1" applyAlignment="1">
      <alignment horizontal="right"/>
    </xf>
    <xf numFmtId="0" fontId="3" fillId="3" borderId="1" xfId="0" applyFont="1" applyFill="1" applyBorder="1" applyAlignment="1">
      <alignment horizontal="center" vertical="center"/>
    </xf>
    <xf numFmtId="0" fontId="0" fillId="0" borderId="0" xfId="0" applyAlignment="1">
      <alignment horizontal="left" vertical="center"/>
    </xf>
    <xf numFmtId="2" fontId="0" fillId="0" borderId="0" xfId="0" applyNumberFormat="1" applyAlignment="1">
      <alignment horizontal="left" vertical="center"/>
    </xf>
    <xf numFmtId="0" fontId="4" fillId="0" borderId="0" xfId="0" applyFont="1" applyAlignment="1">
      <alignment horizontal="left" vertical="center"/>
    </xf>
    <xf numFmtId="0" fontId="6" fillId="0" borderId="1" xfId="0" applyFont="1" applyBorder="1" applyAlignment="1">
      <alignment vertical="center" wrapText="1"/>
    </xf>
    <xf numFmtId="0" fontId="6" fillId="3" borderId="1" xfId="0" applyFont="1" applyFill="1" applyBorder="1" applyAlignment="1">
      <alignment horizontal="center" vertical="center"/>
    </xf>
    <xf numFmtId="0" fontId="10" fillId="0" borderId="1" xfId="0" applyFont="1" applyBorder="1" applyAlignment="1">
      <alignment horizontal="center" vertical="center"/>
    </xf>
    <xf numFmtId="0" fontId="5" fillId="0" borderId="0" xfId="0" applyFont="1" applyFill="1" applyAlignment="1">
      <alignment horizontal="right"/>
    </xf>
    <xf numFmtId="0" fontId="3" fillId="0" borderId="0" xfId="0" applyFont="1" applyFill="1" applyAlignment="1">
      <alignment horizontal="center" vertical="center"/>
    </xf>
    <xf numFmtId="0" fontId="3" fillId="0" borderId="0" xfId="0" applyFont="1" applyFill="1" applyAlignment="1">
      <alignment vertical="center"/>
    </xf>
    <xf numFmtId="1" fontId="3" fillId="6" borderId="0" xfId="0" applyNumberFormat="1" applyFont="1" applyFill="1" applyAlignment="1">
      <alignment horizontal="center" vertical="center"/>
    </xf>
    <xf numFmtId="0" fontId="3" fillId="6" borderId="1" xfId="0" applyFont="1" applyFill="1" applyBorder="1" applyAlignment="1">
      <alignment horizontal="center" vertical="center" wrapText="1"/>
    </xf>
    <xf numFmtId="0" fontId="21" fillId="0" borderId="0" xfId="1" applyFont="1" applyBorder="1" applyAlignment="1">
      <alignment horizontal="left" vertical="center" wrapText="1"/>
    </xf>
    <xf numFmtId="0" fontId="8" fillId="0" borderId="1" xfId="0" applyFont="1" applyBorder="1"/>
    <xf numFmtId="0" fontId="5" fillId="0" borderId="1" xfId="0" applyFont="1" applyBorder="1"/>
    <xf numFmtId="0" fontId="8" fillId="0" borderId="2" xfId="0" applyFont="1" applyBorder="1"/>
    <xf numFmtId="0" fontId="5" fillId="0" borderId="2" xfId="0" applyFont="1" applyBorder="1"/>
    <xf numFmtId="0" fontId="21" fillId="0" borderId="0" xfId="1" applyFont="1" applyBorder="1" applyAlignment="1">
      <alignment vertical="center" wrapText="1"/>
    </xf>
    <xf numFmtId="0" fontId="3" fillId="6" borderId="0" xfId="0" applyFont="1" applyFill="1" applyAlignment="1">
      <alignment horizontal="center" vertical="center"/>
    </xf>
    <xf numFmtId="0" fontId="9" fillId="0" borderId="1" xfId="0" applyFont="1" applyBorder="1"/>
    <xf numFmtId="0" fontId="6" fillId="3" borderId="1" xfId="0" applyFont="1" applyFill="1" applyBorder="1" applyAlignment="1">
      <alignment horizontal="center" vertical="center" wrapText="1"/>
    </xf>
    <xf numFmtId="0" fontId="3" fillId="7" borderId="0" xfId="0" applyFont="1" applyFill="1" applyAlignment="1">
      <alignment vertical="center"/>
    </xf>
    <xf numFmtId="0" fontId="3" fillId="7" borderId="0" xfId="0" applyFont="1" applyFill="1" applyAlignment="1" applyProtection="1">
      <alignment horizontal="right" vertical="center"/>
      <protection locked="0"/>
    </xf>
    <xf numFmtId="16" fontId="3" fillId="0" borderId="1" xfId="0" applyNumberFormat="1" applyFont="1" applyBorder="1" applyAlignment="1">
      <alignment horizontal="center" vertical="top" wrapText="1"/>
    </xf>
    <xf numFmtId="0" fontId="5" fillId="0" borderId="2" xfId="0" applyFont="1" applyBorder="1" applyProtection="1">
      <protection locked="0"/>
    </xf>
    <xf numFmtId="0" fontId="5" fillId="0" borderId="1" xfId="0" applyFont="1" applyBorder="1" applyProtection="1">
      <protection locked="0"/>
    </xf>
    <xf numFmtId="0" fontId="6" fillId="0" borderId="1" xfId="0" applyFont="1" applyBorder="1" applyAlignment="1">
      <alignment horizontal="center" vertical="top" wrapText="1"/>
    </xf>
    <xf numFmtId="0" fontId="3" fillId="0" borderId="1" xfId="0" applyFont="1" applyBorder="1" applyAlignment="1">
      <alignment horizontal="center" vertical="top" wrapText="1"/>
    </xf>
    <xf numFmtId="0" fontId="3"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top" wrapText="1"/>
    </xf>
    <xf numFmtId="0" fontId="3" fillId="0" borderId="1" xfId="0" applyFont="1" applyFill="1" applyBorder="1" applyAlignment="1">
      <alignment vertical="top" wrapText="1"/>
    </xf>
    <xf numFmtId="0" fontId="3" fillId="0" borderId="1" xfId="0" applyFont="1" applyFill="1" applyBorder="1" applyAlignment="1">
      <alignment horizontal="center" vertical="top" wrapText="1"/>
    </xf>
    <xf numFmtId="0" fontId="6"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2" fontId="3" fillId="0" borderId="1" xfId="0" applyNumberFormat="1" applyFont="1" applyFill="1" applyBorder="1" applyAlignment="1">
      <alignment horizontal="center" vertical="top" wrapText="1"/>
    </xf>
    <xf numFmtId="0" fontId="3" fillId="0" borderId="0" xfId="0" applyFont="1" applyFill="1" applyAlignment="1">
      <alignment horizontal="center" vertical="center" wrapText="1"/>
    </xf>
    <xf numFmtId="14" fontId="6" fillId="0" borderId="1" xfId="0" applyNumberFormat="1" applyFont="1" applyBorder="1" applyAlignment="1">
      <alignment horizontal="center" vertical="top" wrapText="1"/>
    </xf>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3" fillId="0" borderId="1" xfId="0" applyFont="1" applyBorder="1" applyAlignment="1">
      <alignment horizontal="left" vertical="center"/>
    </xf>
    <xf numFmtId="0" fontId="3" fillId="5" borderId="3" xfId="0" applyFont="1" applyFill="1" applyBorder="1" applyAlignment="1">
      <alignment horizontal="center" vertical="center"/>
    </xf>
    <xf numFmtId="0" fontId="7" fillId="4" borderId="0" xfId="0" applyFont="1" applyFill="1" applyAlignment="1">
      <alignment horizontal="center" vertical="center"/>
    </xf>
    <xf numFmtId="0" fontId="17" fillId="0" borderId="0" xfId="0" applyFont="1" applyAlignment="1">
      <alignment horizontal="center" vertical="center"/>
    </xf>
    <xf numFmtId="0" fontId="3" fillId="5" borderId="0" xfId="0" applyFont="1" applyFill="1" applyAlignment="1">
      <alignment horizontal="center" vertical="center"/>
    </xf>
    <xf numFmtId="0" fontId="3" fillId="0" borderId="0" xfId="0" applyFont="1" applyAlignment="1">
      <alignment horizontal="center" vertical="center" wrapText="1"/>
    </xf>
    <xf numFmtId="0" fontId="3" fillId="0" borderId="1" xfId="0" applyFont="1" applyBorder="1" applyAlignment="1">
      <alignment horizontal="center" vertical="top" wrapText="1"/>
    </xf>
    <xf numFmtId="0" fontId="2" fillId="0" borderId="0" xfId="1" applyFont="1" applyAlignment="1">
      <alignment horizontal="center" vertical="center" wrapText="1"/>
    </xf>
    <xf numFmtId="14" fontId="3" fillId="0" borderId="1" xfId="0" applyNumberFormat="1" applyFont="1" applyBorder="1" applyAlignment="1">
      <alignment horizontal="center" vertical="top" wrapText="1"/>
    </xf>
    <xf numFmtId="0" fontId="6"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textRotation="90" wrapText="1"/>
    </xf>
    <xf numFmtId="0" fontId="6" fillId="3" borderId="1" xfId="0" applyFont="1" applyFill="1" applyBorder="1" applyAlignment="1">
      <alignment horizontal="center" vertical="center" textRotation="90" wrapText="1"/>
    </xf>
  </cellXfs>
  <cellStyles count="2">
    <cellStyle name="Обычный" xfId="0" builtinId="0"/>
    <cellStyle name="Обычный_Лист Microsoft Excel" xfId="1"/>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9"/>
  <sheetViews>
    <sheetView showGridLines="0" topLeftCell="A10" zoomScale="110" zoomScaleNormal="110" zoomScaleSheetLayoutView="100" workbookViewId="0">
      <selection sqref="A1:T1"/>
    </sheetView>
  </sheetViews>
  <sheetFormatPr defaultColWidth="9.140625" defaultRowHeight="15.75" x14ac:dyDescent="0.25"/>
  <cols>
    <col min="1" max="1" width="33.5703125" style="27" customWidth="1"/>
    <col min="2" max="2" width="9.140625" style="28"/>
    <col min="3" max="7" width="9.140625" style="27"/>
    <col min="8" max="8" width="9.140625" style="27" customWidth="1"/>
    <col min="9" max="16384" width="9.140625" style="27"/>
  </cols>
  <sheetData>
    <row r="1" spans="1:20" ht="18.75" x14ac:dyDescent="0.25">
      <c r="A1" s="85" t="s">
        <v>254</v>
      </c>
      <c r="B1" s="85"/>
      <c r="C1" s="85"/>
      <c r="D1" s="85"/>
      <c r="E1" s="85"/>
      <c r="F1" s="85"/>
      <c r="G1" s="85"/>
      <c r="H1" s="85"/>
      <c r="I1" s="85"/>
      <c r="J1" s="85"/>
      <c r="K1" s="85"/>
      <c r="L1" s="85"/>
      <c r="M1" s="85"/>
      <c r="N1" s="85"/>
      <c r="O1" s="85"/>
      <c r="P1" s="85"/>
      <c r="Q1" s="85"/>
      <c r="R1" s="85"/>
      <c r="S1" s="85"/>
      <c r="T1" s="85"/>
    </row>
    <row r="2" spans="1:20" ht="18.75" x14ac:dyDescent="0.25">
      <c r="A2" s="85" t="str">
        <f>Список!$H$2</f>
        <v xml:space="preserve"> МАОУ Луговская СОШ</v>
      </c>
      <c r="B2" s="85"/>
      <c r="C2" s="85"/>
      <c r="D2" s="85"/>
      <c r="E2" s="85"/>
      <c r="F2" s="85"/>
      <c r="G2" s="85"/>
      <c r="H2" s="85"/>
      <c r="I2" s="85"/>
      <c r="J2" s="85"/>
      <c r="K2" s="85"/>
      <c r="L2" s="85"/>
      <c r="M2" s="85"/>
      <c r="N2" s="85"/>
      <c r="O2" s="85"/>
      <c r="P2" s="85"/>
      <c r="Q2" s="85"/>
      <c r="R2" s="85"/>
      <c r="S2" s="85"/>
      <c r="T2" s="85"/>
    </row>
    <row r="3" spans="1:20" x14ac:dyDescent="0.25">
      <c r="A3" s="32"/>
      <c r="B3" s="32"/>
      <c r="C3" s="32"/>
      <c r="D3" s="32"/>
      <c r="E3" s="32"/>
      <c r="F3" s="32"/>
      <c r="G3" s="32"/>
      <c r="H3" s="32"/>
      <c r="I3" s="32"/>
      <c r="J3" s="32"/>
    </row>
    <row r="4" spans="1:20" x14ac:dyDescent="0.25">
      <c r="A4" s="84" t="s">
        <v>197</v>
      </c>
      <c r="B4" s="84"/>
      <c r="C4" s="84"/>
      <c r="D4" s="84"/>
      <c r="E4" s="84"/>
      <c r="F4" s="84"/>
      <c r="G4" s="84"/>
      <c r="H4" s="84"/>
      <c r="I4" s="84"/>
      <c r="J4" s="84"/>
      <c r="K4" s="84"/>
      <c r="L4" s="84"/>
      <c r="M4" s="84"/>
      <c r="N4" s="84"/>
      <c r="O4" s="84"/>
      <c r="P4" s="84"/>
      <c r="Q4" s="84"/>
      <c r="R4" s="84"/>
      <c r="S4" s="84"/>
      <c r="T4" s="84"/>
    </row>
    <row r="6" spans="1:20" x14ac:dyDescent="0.25">
      <c r="A6" s="33" t="s">
        <v>187</v>
      </c>
      <c r="B6" s="30">
        <f>COUNTIF(Список!C:C,"Работает")+COUNTIF(Список!C:C,"Внеш. совмест.")+COUNTIF(Список!C:C,"Декр. отп.")+COUNTIF(Список!C:C,"Длит. отп. (до 1 г.)")</f>
        <v>28</v>
      </c>
    </row>
    <row r="7" spans="1:20" x14ac:dyDescent="0.25">
      <c r="A7" s="34" t="s">
        <v>189</v>
      </c>
    </row>
    <row r="8" spans="1:20" x14ac:dyDescent="0.25">
      <c r="A8" s="33" t="s">
        <v>81</v>
      </c>
      <c r="B8" s="30">
        <f>COUNTIF(Список!B:B,"АУП")</f>
        <v>1</v>
      </c>
      <c r="G8" s="35" t="s">
        <v>194</v>
      </c>
      <c r="H8" s="30">
        <f>COUNTIF(Список!C:C,"Работает")</f>
        <v>27</v>
      </c>
      <c r="M8" s="35" t="s">
        <v>252</v>
      </c>
      <c r="N8" s="30">
        <f>COUNTIF(Список!D:D,"совмещение")</f>
        <v>3</v>
      </c>
    </row>
    <row r="9" spans="1:20" x14ac:dyDescent="0.25">
      <c r="A9" s="33" t="s">
        <v>188</v>
      </c>
      <c r="B9" s="30">
        <f>COUNTIF(Список!B:B,"Учитель")+COUNTIF(Список!B:B,"Иные ПР")+COUNTIF(Список!B:B,"ЦО ТР")</f>
        <v>27</v>
      </c>
      <c r="G9" s="35" t="s">
        <v>195</v>
      </c>
      <c r="H9" s="30">
        <f>COUNTIF(Список!C:C,"Внеш. совмест.")</f>
        <v>0</v>
      </c>
    </row>
    <row r="10" spans="1:20" x14ac:dyDescent="0.25">
      <c r="A10" s="35" t="s">
        <v>191</v>
      </c>
      <c r="B10" s="30">
        <f>COUNTIF(Список!B:B,"Учитель")</f>
        <v>27</v>
      </c>
      <c r="G10" s="35" t="s">
        <v>190</v>
      </c>
      <c r="H10" s="30">
        <f>COUNTIF(Список!C:C,"Декр. отп.")</f>
        <v>1</v>
      </c>
      <c r="M10" s="35" t="s">
        <v>253</v>
      </c>
      <c r="N10" s="30">
        <f>COUNTIF(Список!D:D,"совместительство")</f>
        <v>5</v>
      </c>
    </row>
    <row r="11" spans="1:20" x14ac:dyDescent="0.25">
      <c r="A11" s="35" t="s">
        <v>192</v>
      </c>
      <c r="B11" s="30">
        <f>COUNTIF(Список!B:B,"ЦО ТР")</f>
        <v>0</v>
      </c>
      <c r="G11" s="35" t="s">
        <v>196</v>
      </c>
      <c r="H11" s="30">
        <f>COUNTIF(Список!C:C,"Длит. отп. (до 1 г.)")</f>
        <v>0</v>
      </c>
    </row>
    <row r="12" spans="1:20" x14ac:dyDescent="0.25">
      <c r="A12" s="35"/>
    </row>
    <row r="13" spans="1:20" x14ac:dyDescent="0.25">
      <c r="A13" s="84" t="s">
        <v>209</v>
      </c>
      <c r="B13" s="84"/>
      <c r="C13" s="84"/>
      <c r="D13" s="84"/>
      <c r="E13" s="84"/>
      <c r="F13" s="84"/>
      <c r="G13" s="84"/>
      <c r="H13" s="84"/>
      <c r="I13" s="84"/>
      <c r="J13" s="84"/>
      <c r="K13" s="84"/>
      <c r="L13" s="84"/>
      <c r="M13" s="84"/>
      <c r="N13" s="84"/>
      <c r="O13" s="84"/>
      <c r="P13" s="84"/>
      <c r="Q13" s="84"/>
      <c r="R13" s="84"/>
      <c r="S13" s="84"/>
      <c r="T13" s="84"/>
    </row>
    <row r="14" spans="1:20" x14ac:dyDescent="0.25">
      <c r="A14" s="36"/>
    </row>
    <row r="15" spans="1:20" x14ac:dyDescent="0.25">
      <c r="A15" s="33" t="s">
        <v>211</v>
      </c>
      <c r="B15" s="30" t="e">
        <f>B24+D24+F24+H24+J24+L24+N24+P24+R24+T24+T25</f>
        <v>#REF!</v>
      </c>
      <c r="C15" s="35"/>
      <c r="D15" s="35" t="s">
        <v>210</v>
      </c>
      <c r="E15" s="52" t="e">
        <f>AVERAGE(Список!#REF!)</f>
        <v>#REF!</v>
      </c>
    </row>
    <row r="16" spans="1:20" x14ac:dyDescent="0.25">
      <c r="A16" s="16"/>
    </row>
    <row r="17" spans="1:20" s="29" customFormat="1" x14ac:dyDescent="0.25">
      <c r="A17" s="35">
        <v>18</v>
      </c>
      <c r="B17" s="30" t="e">
        <f>COUNTIF(Список!#REF!,A17)</f>
        <v>#REF!</v>
      </c>
    </row>
    <row r="18" spans="1:20" s="29" customFormat="1" x14ac:dyDescent="0.25">
      <c r="A18" s="35">
        <v>19</v>
      </c>
      <c r="B18" s="30" t="e">
        <f>COUNTIF(Список!#REF!,A18)</f>
        <v>#REF!</v>
      </c>
    </row>
    <row r="19" spans="1:20" s="29" customFormat="1" x14ac:dyDescent="0.25">
      <c r="A19" s="35">
        <v>20</v>
      </c>
      <c r="B19" s="30" t="e">
        <f>COUNTIF(Список!#REF!,A19)</f>
        <v>#REF!</v>
      </c>
      <c r="C19" s="35">
        <v>25</v>
      </c>
      <c r="D19" s="30" t="e">
        <f>COUNTIF(Список!#REF!,C19)</f>
        <v>#REF!</v>
      </c>
      <c r="E19" s="35">
        <v>30</v>
      </c>
      <c r="F19" s="30" t="e">
        <f>COUNTIF(Список!#REF!,E19)</f>
        <v>#REF!</v>
      </c>
      <c r="G19" s="35">
        <v>35</v>
      </c>
      <c r="H19" s="30" t="e">
        <f>COUNTIF(Список!#REF!,G19)</f>
        <v>#REF!</v>
      </c>
      <c r="I19" s="35">
        <v>40</v>
      </c>
      <c r="J19" s="30" t="e">
        <f>COUNTIF(Список!#REF!,I19)</f>
        <v>#REF!</v>
      </c>
      <c r="K19" s="35">
        <v>45</v>
      </c>
      <c r="L19" s="30" t="e">
        <f>COUNTIF(Список!#REF!,K19)</f>
        <v>#REF!</v>
      </c>
      <c r="M19" s="35">
        <v>50</v>
      </c>
      <c r="N19" s="30" t="e">
        <f>COUNTIF(Список!#REF!,M19)</f>
        <v>#REF!</v>
      </c>
      <c r="O19" s="35">
        <v>55</v>
      </c>
      <c r="P19" s="30" t="e">
        <f>COUNTIF(Список!#REF!,O19)</f>
        <v>#REF!</v>
      </c>
      <c r="Q19" s="35">
        <v>60</v>
      </c>
      <c r="R19" s="30" t="e">
        <f>COUNTIF(Список!#REF!,Q19)</f>
        <v>#REF!</v>
      </c>
      <c r="S19" s="35">
        <v>65</v>
      </c>
      <c r="T19" s="30" t="e">
        <f>COUNTIF(Список!#REF!,S19)</f>
        <v>#REF!</v>
      </c>
    </row>
    <row r="20" spans="1:20" s="29" customFormat="1" x14ac:dyDescent="0.25">
      <c r="A20" s="35">
        <v>21</v>
      </c>
      <c r="B20" s="30" t="e">
        <f>COUNTIF(Список!#REF!,A20)</f>
        <v>#REF!</v>
      </c>
      <c r="C20" s="35">
        <v>26</v>
      </c>
      <c r="D20" s="30" t="e">
        <f>COUNTIF(Список!#REF!,C20)</f>
        <v>#REF!</v>
      </c>
      <c r="E20" s="35">
        <v>31</v>
      </c>
      <c r="F20" s="30" t="e">
        <f>COUNTIF(Список!#REF!,E20)</f>
        <v>#REF!</v>
      </c>
      <c r="G20" s="35">
        <v>36</v>
      </c>
      <c r="H20" s="30" t="e">
        <f>COUNTIF(Список!#REF!,G20)</f>
        <v>#REF!</v>
      </c>
      <c r="I20" s="35">
        <v>41</v>
      </c>
      <c r="J20" s="30" t="e">
        <f>COUNTIF(Список!#REF!,I20)</f>
        <v>#REF!</v>
      </c>
      <c r="K20" s="35">
        <v>46</v>
      </c>
      <c r="L20" s="30" t="e">
        <f>COUNTIF(Список!#REF!,K20)</f>
        <v>#REF!</v>
      </c>
      <c r="M20" s="35">
        <v>51</v>
      </c>
      <c r="N20" s="30" t="e">
        <f>COUNTIF(Список!#REF!,M20)</f>
        <v>#REF!</v>
      </c>
      <c r="O20" s="35">
        <v>56</v>
      </c>
      <c r="P20" s="30" t="e">
        <f>COUNTIF(Список!#REF!,O20)</f>
        <v>#REF!</v>
      </c>
      <c r="Q20" s="35">
        <v>61</v>
      </c>
      <c r="R20" s="30" t="e">
        <f>COUNTIF(Список!#REF!,Q20)</f>
        <v>#REF!</v>
      </c>
      <c r="S20" s="35">
        <v>66</v>
      </c>
      <c r="T20" s="30" t="e">
        <f>COUNTIF(Список!#REF!,S20)</f>
        <v>#REF!</v>
      </c>
    </row>
    <row r="21" spans="1:20" s="29" customFormat="1" x14ac:dyDescent="0.25">
      <c r="A21" s="35">
        <v>22</v>
      </c>
      <c r="B21" s="30" t="e">
        <f>COUNTIF(Список!#REF!,A21)</f>
        <v>#REF!</v>
      </c>
      <c r="C21" s="35">
        <v>27</v>
      </c>
      <c r="D21" s="30" t="e">
        <f>COUNTIF(Список!#REF!,C21)</f>
        <v>#REF!</v>
      </c>
      <c r="E21" s="35">
        <v>32</v>
      </c>
      <c r="F21" s="30" t="e">
        <f>COUNTIF(Список!#REF!,E21)</f>
        <v>#REF!</v>
      </c>
      <c r="G21" s="35">
        <v>37</v>
      </c>
      <c r="H21" s="30" t="e">
        <f>COUNTIF(Список!#REF!,G21)</f>
        <v>#REF!</v>
      </c>
      <c r="I21" s="35">
        <v>42</v>
      </c>
      <c r="J21" s="30" t="e">
        <f>COUNTIF(Список!#REF!,I21)</f>
        <v>#REF!</v>
      </c>
      <c r="K21" s="35">
        <v>47</v>
      </c>
      <c r="L21" s="30" t="e">
        <f>COUNTIF(Список!#REF!,K21)</f>
        <v>#REF!</v>
      </c>
      <c r="M21" s="35">
        <v>52</v>
      </c>
      <c r="N21" s="30" t="e">
        <f>COUNTIF(Список!#REF!,M21)</f>
        <v>#REF!</v>
      </c>
      <c r="O21" s="35">
        <v>57</v>
      </c>
      <c r="P21" s="30" t="e">
        <f>COUNTIF(Список!#REF!,O21)</f>
        <v>#REF!</v>
      </c>
      <c r="Q21" s="35">
        <v>62</v>
      </c>
      <c r="R21" s="30" t="e">
        <f>COUNTIF(Список!#REF!,Q21)</f>
        <v>#REF!</v>
      </c>
      <c r="S21" s="35">
        <v>67</v>
      </c>
      <c r="T21" s="30" t="e">
        <f>COUNTIF(Список!#REF!,S21)</f>
        <v>#REF!</v>
      </c>
    </row>
    <row r="22" spans="1:20" s="29" customFormat="1" x14ac:dyDescent="0.25">
      <c r="A22" s="35">
        <v>23</v>
      </c>
      <c r="B22" s="30" t="e">
        <f>COUNTIF(Список!#REF!,A22)</f>
        <v>#REF!</v>
      </c>
      <c r="C22" s="35">
        <v>28</v>
      </c>
      <c r="D22" s="30" t="e">
        <f>COUNTIF(Список!#REF!,C22)</f>
        <v>#REF!</v>
      </c>
      <c r="E22" s="35">
        <v>33</v>
      </c>
      <c r="F22" s="30" t="e">
        <f>COUNTIF(Список!#REF!,E22)</f>
        <v>#REF!</v>
      </c>
      <c r="G22" s="35">
        <v>38</v>
      </c>
      <c r="H22" s="30" t="e">
        <f>COUNTIF(Список!#REF!,G22)</f>
        <v>#REF!</v>
      </c>
      <c r="I22" s="35">
        <v>43</v>
      </c>
      <c r="J22" s="30" t="e">
        <f>COUNTIF(Список!#REF!,I22)</f>
        <v>#REF!</v>
      </c>
      <c r="K22" s="35">
        <v>48</v>
      </c>
      <c r="L22" s="30" t="e">
        <f>COUNTIF(Список!#REF!,K22)</f>
        <v>#REF!</v>
      </c>
      <c r="M22" s="35">
        <v>53</v>
      </c>
      <c r="N22" s="30" t="e">
        <f>COUNTIF(Список!#REF!,M22)</f>
        <v>#REF!</v>
      </c>
      <c r="O22" s="35">
        <v>58</v>
      </c>
      <c r="P22" s="30" t="e">
        <f>COUNTIF(Список!#REF!,O22)</f>
        <v>#REF!</v>
      </c>
      <c r="Q22" s="35">
        <v>63</v>
      </c>
      <c r="R22" s="30" t="e">
        <f>COUNTIF(Список!#REF!,Q22)</f>
        <v>#REF!</v>
      </c>
      <c r="S22" s="35">
        <v>68</v>
      </c>
      <c r="T22" s="30" t="e">
        <f>COUNTIF(Список!#REF!,S22)</f>
        <v>#REF!</v>
      </c>
    </row>
    <row r="23" spans="1:20" s="29" customFormat="1" x14ac:dyDescent="0.25">
      <c r="A23" s="35">
        <v>24</v>
      </c>
      <c r="B23" s="30" t="e">
        <f>COUNTIF(Список!#REF!,A23)</f>
        <v>#REF!</v>
      </c>
      <c r="C23" s="35">
        <v>29</v>
      </c>
      <c r="D23" s="30" t="e">
        <f>COUNTIF(Список!#REF!,C23)</f>
        <v>#REF!</v>
      </c>
      <c r="E23" s="35">
        <v>34</v>
      </c>
      <c r="F23" s="30" t="e">
        <f>COUNTIF(Список!#REF!,E23)</f>
        <v>#REF!</v>
      </c>
      <c r="G23" s="35">
        <v>39</v>
      </c>
      <c r="H23" s="30" t="e">
        <f>COUNTIF(Список!#REF!,G23)</f>
        <v>#REF!</v>
      </c>
      <c r="I23" s="35">
        <v>44</v>
      </c>
      <c r="J23" s="30" t="e">
        <f>COUNTIF(Список!#REF!,I23)</f>
        <v>#REF!</v>
      </c>
      <c r="K23" s="35">
        <v>49</v>
      </c>
      <c r="L23" s="30" t="e">
        <f>COUNTIF(Список!#REF!,K23)</f>
        <v>#REF!</v>
      </c>
      <c r="M23" s="35">
        <v>54</v>
      </c>
      <c r="N23" s="30" t="e">
        <f>COUNTIF(Список!#REF!,M23)</f>
        <v>#REF!</v>
      </c>
      <c r="O23" s="35">
        <v>59</v>
      </c>
      <c r="P23" s="30" t="e">
        <f>COUNTIF(Список!#REF!,O23)</f>
        <v>#REF!</v>
      </c>
      <c r="Q23" s="35">
        <v>64</v>
      </c>
      <c r="R23" s="30" t="e">
        <f>COUNTIF(Список!#REF!,Q23)</f>
        <v>#REF!</v>
      </c>
      <c r="S23" s="35">
        <v>69</v>
      </c>
      <c r="T23" s="30" t="e">
        <f>COUNTIF(Список!#REF!,S23)</f>
        <v>#REF!</v>
      </c>
    </row>
    <row r="24" spans="1:20" x14ac:dyDescent="0.25">
      <c r="A24" s="37" t="s">
        <v>198</v>
      </c>
      <c r="B24" s="38" t="e">
        <f>SUM(B17:B23)</f>
        <v>#REF!</v>
      </c>
      <c r="C24" s="37" t="s">
        <v>199</v>
      </c>
      <c r="D24" s="38" t="e">
        <f>SUM(D19:D23)</f>
        <v>#REF!</v>
      </c>
      <c r="E24" s="37" t="s">
        <v>200</v>
      </c>
      <c r="F24" s="38" t="e">
        <f>SUM(F19:F23)</f>
        <v>#REF!</v>
      </c>
      <c r="G24" s="37" t="s">
        <v>201</v>
      </c>
      <c r="H24" s="38" t="e">
        <f>SUM(H19:H23)</f>
        <v>#REF!</v>
      </c>
      <c r="I24" s="37" t="s">
        <v>202</v>
      </c>
      <c r="J24" s="38" t="e">
        <f>SUM(J19:J23)</f>
        <v>#REF!</v>
      </c>
      <c r="K24" s="37" t="s">
        <v>206</v>
      </c>
      <c r="L24" s="38" t="e">
        <f>SUM(L19:L23)</f>
        <v>#REF!</v>
      </c>
      <c r="M24" s="37" t="s">
        <v>203</v>
      </c>
      <c r="N24" s="38" t="e">
        <f>SUM(N19:N23)</f>
        <v>#REF!</v>
      </c>
      <c r="O24" s="37" t="s">
        <v>204</v>
      </c>
      <c r="P24" s="38" t="e">
        <f>SUM(P19:P23)</f>
        <v>#REF!</v>
      </c>
      <c r="Q24" s="37" t="s">
        <v>205</v>
      </c>
      <c r="R24" s="38" t="e">
        <f>SUM(R19:R23)</f>
        <v>#REF!</v>
      </c>
      <c r="S24" s="37" t="s">
        <v>207</v>
      </c>
      <c r="T24" s="38" t="e">
        <f>SUM(T19:T23)</f>
        <v>#REF!</v>
      </c>
    </row>
    <row r="25" spans="1:20" x14ac:dyDescent="0.25">
      <c r="S25" s="37" t="s">
        <v>208</v>
      </c>
      <c r="T25" s="38" t="e">
        <f>COUNTIF(Список!#REF!,70)+COUNTIF(Список!#REF!,71)+COUNTIF(Список!#REF!,72)+COUNTIF(Список!#REF!,73)+COUNTIF(Список!#REF!,74)+COUNTIF(Список!#REF!,75)+COUNTIF(Список!#REF!,76)+COUNTIF(Список!#REF!,77)+COUNTIF(Список!#REF!,78)+COUNTIF(Список!#REF!,79)+COUNTIF(Список!#REF!,80)+COUNTIF(Список!#REF!,81)+COUNTIF(Список!#REF!,82)+COUNTIF(Список!#REF!,83)+COUNTIF(Список!#REF!,84)+COUNTIF(Список!#REF!,85)+COUNTIF(Список!#REF!,86)+COUNTIF(Список!#REF!,87)+COUNTIF(Список!#REF!,88)+COUNTIF(Список!#REF!,89)+COUNTIF(Список!#REF!,90)</f>
        <v>#REF!</v>
      </c>
    </row>
    <row r="26" spans="1:20" ht="47.25" customHeight="1" x14ac:dyDescent="0.25">
      <c r="A26" s="33" t="s">
        <v>212</v>
      </c>
      <c r="B26" s="52" t="e">
        <f>SUBTOTAL(101,Список!#REF!)</f>
        <v>#REF!</v>
      </c>
      <c r="D26" s="16"/>
      <c r="E26" s="16"/>
      <c r="G26" s="35" t="s">
        <v>219</v>
      </c>
      <c r="H26" s="52" t="e">
        <f>SUBTOTAL(103,Список!#REF!)</f>
        <v>#REF!</v>
      </c>
    </row>
    <row r="28" spans="1:20" x14ac:dyDescent="0.25">
      <c r="A28" s="84" t="s">
        <v>213</v>
      </c>
      <c r="B28" s="84"/>
      <c r="C28" s="84"/>
      <c r="D28" s="84"/>
      <c r="E28" s="84"/>
      <c r="F28" s="84"/>
      <c r="G28" s="84"/>
      <c r="H28" s="84"/>
      <c r="I28" s="84"/>
      <c r="J28" s="84"/>
      <c r="K28" s="84"/>
      <c r="L28" s="84"/>
      <c r="M28" s="84"/>
      <c r="N28" s="84"/>
      <c r="O28" s="84"/>
      <c r="P28" s="84"/>
      <c r="Q28" s="84"/>
      <c r="R28" s="84"/>
      <c r="S28" s="84"/>
      <c r="T28" s="84"/>
    </row>
    <row r="30" spans="1:20" x14ac:dyDescent="0.25">
      <c r="A30" s="35" t="s">
        <v>214</v>
      </c>
      <c r="B30" s="30">
        <f>COUNTIF('Технический лист'!A:A,"ВО")</f>
        <v>23</v>
      </c>
      <c r="E30" s="35" t="s">
        <v>215</v>
      </c>
      <c r="F30" s="30">
        <f>COUNTIF('Технический лист'!A:A,"СПО")</f>
        <v>5</v>
      </c>
      <c r="J30" s="35" t="s">
        <v>216</v>
      </c>
      <c r="K30" s="30">
        <f>COUNTIF('Технический лист'!A:A,"ВО (с)")</f>
        <v>0</v>
      </c>
      <c r="O30" s="35" t="s">
        <v>217</v>
      </c>
      <c r="P30" s="30">
        <f>COUNTIF('Технический лист'!A:A,"СПО (с)")</f>
        <v>0</v>
      </c>
      <c r="S30" s="35" t="s">
        <v>9</v>
      </c>
      <c r="T30" s="30">
        <f>SUM(Список!S8:S3923)</f>
        <v>2</v>
      </c>
    </row>
    <row r="32" spans="1:20" x14ac:dyDescent="0.25">
      <c r="A32" s="84" t="s">
        <v>266</v>
      </c>
      <c r="B32" s="84"/>
      <c r="C32" s="84"/>
      <c r="D32" s="84"/>
      <c r="E32" s="84"/>
      <c r="F32" s="84"/>
      <c r="G32" s="84"/>
      <c r="H32" s="84"/>
      <c r="I32" s="84"/>
      <c r="J32" s="84"/>
      <c r="K32" s="84"/>
      <c r="L32" s="84"/>
      <c r="M32" s="84"/>
      <c r="N32" s="84"/>
      <c r="O32" s="84"/>
      <c r="P32" s="84"/>
      <c r="Q32" s="84"/>
      <c r="R32" s="84"/>
      <c r="S32" s="84"/>
      <c r="T32" s="84"/>
    </row>
    <row r="34" spans="1:20" x14ac:dyDescent="0.25">
      <c r="A34" s="64" t="s">
        <v>267</v>
      </c>
      <c r="B34" s="30">
        <f>COUNTIF(Список!F:F,'СВОД (защита)'!A34)</f>
        <v>0</v>
      </c>
      <c r="D34" s="63"/>
      <c r="E34" s="64" t="s">
        <v>267</v>
      </c>
      <c r="F34" s="30">
        <f>COUNTIF(Список!F:F,'СВОД (защита)'!E34)</f>
        <v>0</v>
      </c>
      <c r="I34" s="63"/>
      <c r="J34" s="64" t="s">
        <v>267</v>
      </c>
      <c r="K34" s="30">
        <f>COUNTIF(Список!F:F,'СВОД (защита)'!J34)</f>
        <v>0</v>
      </c>
      <c r="N34" s="63"/>
      <c r="O34" s="64" t="s">
        <v>267</v>
      </c>
      <c r="P34" s="30">
        <f>COUNTIF(Список!F:F,'СВОД (защита)'!O34)</f>
        <v>0</v>
      </c>
      <c r="R34" s="63"/>
      <c r="S34" s="64" t="s">
        <v>267</v>
      </c>
      <c r="T34" s="30">
        <f>COUNTIF(Список!F:F,'СВОД (защита)'!S34)</f>
        <v>0</v>
      </c>
    </row>
    <row r="36" spans="1:20" x14ac:dyDescent="0.25">
      <c r="A36" s="84" t="s">
        <v>220</v>
      </c>
      <c r="B36" s="84"/>
      <c r="C36" s="84"/>
      <c r="D36" s="84"/>
      <c r="E36" s="84"/>
      <c r="F36" s="84"/>
      <c r="G36" s="84"/>
      <c r="H36" s="84"/>
      <c r="I36" s="84"/>
      <c r="J36" s="84"/>
      <c r="K36" s="84"/>
      <c r="L36" s="84"/>
      <c r="M36" s="84"/>
      <c r="N36" s="84"/>
      <c r="O36" s="84"/>
      <c r="P36" s="84"/>
      <c r="Q36" s="84"/>
      <c r="R36" s="84"/>
      <c r="S36" s="84"/>
      <c r="T36" s="84"/>
    </row>
    <row r="38" spans="1:20" x14ac:dyDescent="0.25">
      <c r="A38" s="35" t="s">
        <v>221</v>
      </c>
      <c r="B38" s="39">
        <f>AVERAGEIF('Технический лист'!B:B,"&gt;0")</f>
        <v>1.5619658119658115</v>
      </c>
      <c r="F38" s="35" t="s">
        <v>222</v>
      </c>
      <c r="G38" s="40">
        <f>AVERAGEIF('Технический лист'!C:C,"&gt;0")</f>
        <v>25.130434782608695</v>
      </c>
    </row>
    <row r="40" spans="1:20" x14ac:dyDescent="0.25">
      <c r="A40" s="84" t="s">
        <v>224</v>
      </c>
      <c r="B40" s="84"/>
      <c r="C40" s="84"/>
      <c r="D40" s="84"/>
      <c r="E40" s="84"/>
      <c r="F40" s="84"/>
      <c r="G40" s="84"/>
      <c r="H40" s="84"/>
      <c r="I40" s="84"/>
      <c r="J40" s="84"/>
      <c r="K40" s="84"/>
      <c r="L40" s="84"/>
      <c r="M40" s="84"/>
      <c r="N40" s="84"/>
      <c r="O40" s="84"/>
      <c r="P40" s="84"/>
      <c r="Q40" s="84"/>
      <c r="R40" s="84"/>
      <c r="S40" s="84"/>
      <c r="T40" s="84"/>
    </row>
    <row r="42" spans="1:20" x14ac:dyDescent="0.25">
      <c r="A42" s="41" t="s">
        <v>91</v>
      </c>
      <c r="B42" s="30">
        <f>COUNTIF('Технический лист'!D:D,"нет")</f>
        <v>0</v>
      </c>
      <c r="D42" s="41" t="s">
        <v>180</v>
      </c>
      <c r="E42" s="30">
        <f>COUNTIF('Технический лист'!D:D,"соответствие")</f>
        <v>0</v>
      </c>
      <c r="G42" s="41" t="s">
        <v>149</v>
      </c>
      <c r="H42" s="30">
        <f>COUNTIF('Технический лист'!D:D,"первая")</f>
        <v>11</v>
      </c>
      <c r="J42" s="41" t="s">
        <v>150</v>
      </c>
      <c r="K42" s="30">
        <f>COUNTIF('Технический лист'!D:D,"высшая")</f>
        <v>7</v>
      </c>
      <c r="N42" s="41" t="s">
        <v>225</v>
      </c>
      <c r="O42" s="30">
        <f>COUNTIF('Технический лист'!D:D,"педагог-методист")</f>
        <v>0</v>
      </c>
      <c r="Q42" s="41" t="s">
        <v>226</v>
      </c>
      <c r="R42" s="30">
        <f>COUNTIF('Технический лист'!D:D,"педагог-наставник")</f>
        <v>0</v>
      </c>
    </row>
    <row r="43" spans="1:20" s="51" customFormat="1" x14ac:dyDescent="0.25">
      <c r="A43" s="49"/>
      <c r="B43" s="50"/>
      <c r="D43" s="49"/>
      <c r="E43" s="50"/>
      <c r="G43" s="49"/>
      <c r="H43" s="50"/>
      <c r="J43" s="49"/>
      <c r="K43" s="50"/>
      <c r="N43" s="49"/>
      <c r="O43" s="50"/>
      <c r="Q43" s="49"/>
      <c r="R43" s="50"/>
    </row>
    <row r="44" spans="1:20" x14ac:dyDescent="0.25">
      <c r="A44" s="84" t="s">
        <v>247</v>
      </c>
      <c r="B44" s="84"/>
      <c r="C44" s="84"/>
      <c r="D44" s="84"/>
      <c r="E44" s="84"/>
      <c r="F44" s="84"/>
      <c r="G44" s="84"/>
      <c r="H44" s="84"/>
      <c r="I44" s="84"/>
      <c r="J44" s="84"/>
      <c r="K44" s="84"/>
      <c r="L44" s="84"/>
      <c r="M44" s="84"/>
      <c r="N44" s="84"/>
      <c r="O44" s="84"/>
      <c r="P44" s="84"/>
      <c r="Q44" s="84"/>
      <c r="R44" s="84"/>
      <c r="S44" s="84"/>
      <c r="T44" s="84"/>
    </row>
    <row r="45" spans="1:20" x14ac:dyDescent="0.25">
      <c r="A45" s="87" t="s">
        <v>257</v>
      </c>
      <c r="B45" s="87"/>
      <c r="C45" s="87"/>
      <c r="D45" s="87"/>
      <c r="E45" s="87"/>
      <c r="F45" s="87"/>
      <c r="G45" s="87"/>
      <c r="H45" s="87"/>
      <c r="I45" s="87"/>
      <c r="J45" s="87"/>
      <c r="K45" s="87"/>
      <c r="L45" s="87"/>
      <c r="M45" s="87"/>
      <c r="N45" s="87"/>
      <c r="O45" s="87"/>
      <c r="P45" s="87"/>
      <c r="Q45" s="87"/>
      <c r="R45" s="87"/>
      <c r="S45" s="87"/>
      <c r="T45" s="87"/>
    </row>
    <row r="47" spans="1:20" x14ac:dyDescent="0.25">
      <c r="A47" s="35" t="s">
        <v>248</v>
      </c>
      <c r="B47" s="60">
        <f>SUBTOTAL(101,Список!Z8:Z3923)</f>
        <v>21.925925925925927</v>
      </c>
      <c r="G47" s="35" t="s">
        <v>249</v>
      </c>
      <c r="H47" s="60">
        <f>SUBTOTAL(101,Список!AA8:AA3923)</f>
        <v>17.333333333333332</v>
      </c>
      <c r="L47" s="35"/>
      <c r="M47" s="35" t="s">
        <v>250</v>
      </c>
      <c r="N47" s="60" t="e">
        <f>SUBTOTAL(101,Список!AB8:AB3923)</f>
        <v>#REF!</v>
      </c>
    </row>
    <row r="48" spans="1:20" x14ac:dyDescent="0.25">
      <c r="A48" s="35"/>
    </row>
    <row r="49" spans="1:20" x14ac:dyDescent="0.25">
      <c r="A49" s="84" t="s">
        <v>227</v>
      </c>
      <c r="B49" s="84"/>
      <c r="C49" s="84"/>
      <c r="D49" s="84"/>
      <c r="E49" s="84"/>
      <c r="F49" s="84"/>
      <c r="G49" s="84"/>
      <c r="H49" s="84"/>
      <c r="I49" s="84"/>
      <c r="J49" s="84"/>
      <c r="K49" s="84"/>
      <c r="L49" s="84"/>
      <c r="M49" s="84"/>
      <c r="N49" s="84"/>
      <c r="O49" s="84"/>
      <c r="P49" s="84"/>
      <c r="Q49" s="84"/>
      <c r="R49" s="84"/>
      <c r="S49" s="84"/>
      <c r="T49" s="84"/>
    </row>
    <row r="51" spans="1:20" x14ac:dyDescent="0.25">
      <c r="A51" s="83" t="s">
        <v>232</v>
      </c>
      <c r="B51" s="83"/>
      <c r="D51" s="83" t="s">
        <v>233</v>
      </c>
      <c r="E51" s="83"/>
      <c r="F51" s="83"/>
      <c r="G51" s="83"/>
      <c r="H51" s="83"/>
      <c r="I51" s="83"/>
      <c r="K51" s="86" t="s">
        <v>234</v>
      </c>
      <c r="L51" s="86"/>
      <c r="M51" s="86"/>
      <c r="N51" s="86"/>
      <c r="O51" s="86"/>
    </row>
    <row r="52" spans="1:20" ht="15.75" customHeight="1" x14ac:dyDescent="0.25">
      <c r="A52" s="48" t="s">
        <v>228</v>
      </c>
      <c r="B52" s="48" t="s">
        <v>230</v>
      </c>
      <c r="D52" s="80" t="s">
        <v>161</v>
      </c>
      <c r="E52" s="80"/>
      <c r="F52" s="80"/>
      <c r="G52" s="80"/>
      <c r="H52" s="80"/>
      <c r="I52" s="47">
        <f>COUNTIF('Технический лист'!$E:$E,'СВОД (защита)'!D52)</f>
        <v>0</v>
      </c>
      <c r="K52" s="80" t="s">
        <v>169</v>
      </c>
      <c r="L52" s="80"/>
      <c r="M52" s="80"/>
      <c r="N52" s="80"/>
      <c r="O52" s="47">
        <f>COUNTIF('Технический лист'!$E:$E,'СВОД (защита)'!K52)</f>
        <v>0</v>
      </c>
      <c r="Q52" s="81" t="s">
        <v>229</v>
      </c>
      <c r="R52" s="81"/>
      <c r="S52" s="47">
        <f>COUNTA('Технический лист'!E:E)-COUNTIF('Технический лист'!E:E,0)-1-SUM(B53:B61,I52:I61,O52:O65)</f>
        <v>334</v>
      </c>
    </row>
    <row r="53" spans="1:20" ht="25.5" customHeight="1" x14ac:dyDescent="0.25">
      <c r="A53" s="46" t="s">
        <v>244</v>
      </c>
      <c r="B53" s="47">
        <f>COUNTIF('Технический лист'!$E:$E,'СВОД (защита)'!A53)</f>
        <v>0</v>
      </c>
      <c r="D53" s="80" t="s">
        <v>162</v>
      </c>
      <c r="E53" s="80"/>
      <c r="F53" s="80"/>
      <c r="G53" s="80"/>
      <c r="H53" s="80"/>
      <c r="I53" s="47">
        <f>COUNTIF('Технический лист'!$E:$E,'СВОД (защита)'!D53)</f>
        <v>0</v>
      </c>
      <c r="K53" s="80" t="s">
        <v>170</v>
      </c>
      <c r="L53" s="80"/>
      <c r="M53" s="80"/>
      <c r="N53" s="80"/>
      <c r="O53" s="47">
        <f>COUNTIF('Технический лист'!$E:$E,'СВОД (защита)'!K53)</f>
        <v>0</v>
      </c>
    </row>
    <row r="54" spans="1:20" ht="25.5" customHeight="1" x14ac:dyDescent="0.25">
      <c r="A54" s="46" t="s">
        <v>245</v>
      </c>
      <c r="B54" s="47">
        <f>COUNTIF('Технический лист'!$E:$E,'СВОД (защита)'!A54)</f>
        <v>0</v>
      </c>
      <c r="D54" s="80" t="s">
        <v>163</v>
      </c>
      <c r="E54" s="80"/>
      <c r="F54" s="80"/>
      <c r="G54" s="80"/>
      <c r="H54" s="80"/>
      <c r="I54" s="47">
        <f>COUNTIF('Технический лист'!$E:$E,'СВОД (защита)'!D54)</f>
        <v>0</v>
      </c>
      <c r="K54" s="80" t="s">
        <v>171</v>
      </c>
      <c r="L54" s="80"/>
      <c r="M54" s="80"/>
      <c r="N54" s="80"/>
      <c r="O54" s="47">
        <f>COUNTIF('Технический лист'!$E:$E,'СВОД (защита)'!K54)</f>
        <v>3</v>
      </c>
      <c r="Q54" s="82" t="s">
        <v>84</v>
      </c>
      <c r="R54" s="82"/>
      <c r="S54" s="42">
        <f>SUM(B53:B63,I52:I61,O52:O67,S52)</f>
        <v>346</v>
      </c>
    </row>
    <row r="55" spans="1:20" ht="15.75" customHeight="1" x14ac:dyDescent="0.25">
      <c r="A55" s="46" t="s">
        <v>246</v>
      </c>
      <c r="B55" s="47">
        <f>COUNTIF('Технический лист'!$E:$E,'СВОД (защита)'!A55)</f>
        <v>0</v>
      </c>
      <c r="D55" s="80" t="s">
        <v>164</v>
      </c>
      <c r="E55" s="80"/>
      <c r="F55" s="80"/>
      <c r="G55" s="80"/>
      <c r="H55" s="80"/>
      <c r="I55" s="47">
        <f>COUNTIF('Технический лист'!$E:$E,'СВОД (защита)'!D55)</f>
        <v>0</v>
      </c>
      <c r="K55" s="80" t="s">
        <v>172</v>
      </c>
      <c r="L55" s="80"/>
      <c r="M55" s="80"/>
      <c r="N55" s="80"/>
      <c r="O55" s="47">
        <f>COUNTIF('Технический лист'!$E:$E,'СВОД (защита)'!K55)</f>
        <v>0</v>
      </c>
    </row>
    <row r="56" spans="1:20" ht="15.75" customHeight="1" x14ac:dyDescent="0.25">
      <c r="A56" s="46" t="s">
        <v>177</v>
      </c>
      <c r="B56" s="47">
        <f>COUNTIF('Технический лист'!$E:$E,'СВОД (защита)'!A56)</f>
        <v>0</v>
      </c>
      <c r="D56" s="80" t="s">
        <v>165</v>
      </c>
      <c r="E56" s="80"/>
      <c r="F56" s="80"/>
      <c r="G56" s="80"/>
      <c r="H56" s="80"/>
      <c r="I56" s="47">
        <f>COUNTIF('Технический лист'!$E:$E,'СВОД (защита)'!D56)</f>
        <v>0</v>
      </c>
      <c r="K56" s="80" t="s">
        <v>173</v>
      </c>
      <c r="L56" s="80"/>
      <c r="M56" s="80"/>
      <c r="N56" s="80"/>
      <c r="O56" s="47">
        <f>COUNTIF('Технический лист'!$E:$E,'СВОД (защита)'!K56)</f>
        <v>0</v>
      </c>
    </row>
    <row r="57" spans="1:20" ht="25.5" customHeight="1" x14ac:dyDescent="0.25">
      <c r="A57" s="46" t="s">
        <v>178</v>
      </c>
      <c r="B57" s="47">
        <f>COUNTIF('Технический лист'!$E:$E,'СВОД (защита)'!A57)</f>
        <v>0</v>
      </c>
      <c r="D57" s="80" t="s">
        <v>179</v>
      </c>
      <c r="E57" s="80"/>
      <c r="F57" s="80"/>
      <c r="G57" s="80"/>
      <c r="H57" s="80"/>
      <c r="I57" s="47">
        <f>COUNTIF('Технический лист'!$E:$E,'СВОД (защита)'!D57)</f>
        <v>0</v>
      </c>
      <c r="K57" s="80" t="s">
        <v>174</v>
      </c>
      <c r="L57" s="80"/>
      <c r="M57" s="80"/>
      <c r="N57" s="80"/>
      <c r="O57" s="47">
        <f>COUNTIF('Технический лист'!$E:$E,'СВОД (защита)'!K57)</f>
        <v>2</v>
      </c>
    </row>
    <row r="58" spans="1:20" ht="25.5" customHeight="1" x14ac:dyDescent="0.25">
      <c r="A58" s="46" t="s">
        <v>155</v>
      </c>
      <c r="B58" s="47">
        <f>COUNTIF('Технический лист'!$E:$E,'СВОД (защита)'!A58)</f>
        <v>2</v>
      </c>
      <c r="D58" s="80" t="s">
        <v>176</v>
      </c>
      <c r="E58" s="80"/>
      <c r="F58" s="80"/>
      <c r="G58" s="80"/>
      <c r="H58" s="80"/>
      <c r="I58" s="47">
        <f>COUNTIF('Технический лист'!$E:$E,'СВОД (защита)'!D58)</f>
        <v>0</v>
      </c>
      <c r="K58" s="80" t="s">
        <v>175</v>
      </c>
      <c r="L58" s="80"/>
      <c r="M58" s="80"/>
      <c r="N58" s="80"/>
      <c r="O58" s="47">
        <f>COUNTIF('Технический лист'!$E:$E,'СВОД (защита)'!K58)</f>
        <v>1</v>
      </c>
    </row>
    <row r="59" spans="1:20" ht="25.5" customHeight="1" x14ac:dyDescent="0.25">
      <c r="A59" s="46" t="s">
        <v>156</v>
      </c>
      <c r="B59" s="47">
        <f>COUNTIF('Технический лист'!$E:$E,'СВОД (защита)'!A59)</f>
        <v>0</v>
      </c>
      <c r="D59" s="80" t="s">
        <v>166</v>
      </c>
      <c r="E59" s="80"/>
      <c r="F59" s="80"/>
      <c r="G59" s="80"/>
      <c r="H59" s="80"/>
      <c r="I59" s="47">
        <f>COUNTIF('Технический лист'!$E:$E,'СВОД (защита)'!D59)</f>
        <v>0</v>
      </c>
      <c r="K59" s="80" t="s">
        <v>235</v>
      </c>
      <c r="L59" s="80"/>
      <c r="M59" s="80"/>
      <c r="N59" s="80"/>
      <c r="O59" s="47">
        <f>COUNTIF('Технический лист'!$E:$E,'СВОД (защита)'!K59)</f>
        <v>0</v>
      </c>
    </row>
    <row r="60" spans="1:20" ht="25.5" customHeight="1" x14ac:dyDescent="0.25">
      <c r="A60" s="46" t="s">
        <v>157</v>
      </c>
      <c r="B60" s="47">
        <f>COUNTIF('Технический лист'!$E:$E,'СВОД (защита)'!A60)</f>
        <v>0</v>
      </c>
      <c r="D60" s="80" t="s">
        <v>167</v>
      </c>
      <c r="E60" s="80"/>
      <c r="F60" s="80"/>
      <c r="G60" s="80"/>
      <c r="H60" s="80"/>
      <c r="I60" s="47">
        <f>COUNTIF('Технический лист'!$E:$E,'СВОД (защита)'!D60)</f>
        <v>2</v>
      </c>
      <c r="K60" s="80" t="s">
        <v>236</v>
      </c>
      <c r="L60" s="80"/>
      <c r="M60" s="80"/>
      <c r="N60" s="80"/>
      <c r="O60" s="47">
        <f>COUNTIF('Технический лист'!$E:$E,'СВОД (защита)'!K60)</f>
        <v>0</v>
      </c>
    </row>
    <row r="61" spans="1:20" ht="25.5" customHeight="1" x14ac:dyDescent="0.25">
      <c r="A61" s="46" t="s">
        <v>158</v>
      </c>
      <c r="B61" s="47">
        <f>COUNTIF('Технический лист'!$E:$E,'СВОД (защита)'!A61)</f>
        <v>0</v>
      </c>
      <c r="D61" s="80" t="s">
        <v>168</v>
      </c>
      <c r="E61" s="80"/>
      <c r="F61" s="80"/>
      <c r="G61" s="80"/>
      <c r="H61" s="80"/>
      <c r="I61" s="47">
        <f>COUNTIF('Технический лист'!$E:$E,'СВОД (защита)'!D61)</f>
        <v>0</v>
      </c>
      <c r="K61" s="80" t="s">
        <v>237</v>
      </c>
      <c r="L61" s="80"/>
      <c r="M61" s="80"/>
      <c r="N61" s="80"/>
      <c r="O61" s="47">
        <f>COUNTIF('Технический лист'!$E:$E,'СВОД (защита)'!K61)</f>
        <v>0</v>
      </c>
    </row>
    <row r="62" spans="1:20" ht="25.5" customHeight="1" x14ac:dyDescent="0.25">
      <c r="A62" s="46" t="s">
        <v>159</v>
      </c>
      <c r="B62" s="47">
        <f>COUNTIF('Технический лист'!$E:$E,'СВОД (защита)'!A62)</f>
        <v>0</v>
      </c>
      <c r="K62" s="80" t="s">
        <v>238</v>
      </c>
      <c r="L62" s="80"/>
      <c r="M62" s="80"/>
      <c r="N62" s="80"/>
      <c r="O62" s="47">
        <f>COUNTIF('Технический лист'!$E:$E,'СВОД (защита)'!K62)</f>
        <v>0</v>
      </c>
    </row>
    <row r="63" spans="1:20" ht="25.5" x14ac:dyDescent="0.25">
      <c r="A63" s="46" t="s">
        <v>160</v>
      </c>
      <c r="B63" s="47">
        <f>COUNTIF('Технический лист'!$E:$E,'СВОД (защита)'!A63)</f>
        <v>0</v>
      </c>
      <c r="K63" s="80" t="s">
        <v>239</v>
      </c>
      <c r="L63" s="80"/>
      <c r="M63" s="80"/>
      <c r="N63" s="80"/>
      <c r="O63" s="47">
        <f>COUNTIF('Технический лист'!$E:$E,'СВОД (защита)'!K63)</f>
        <v>0</v>
      </c>
    </row>
    <row r="64" spans="1:20" x14ac:dyDescent="0.25">
      <c r="B64" s="27"/>
      <c r="K64" s="80" t="s">
        <v>240</v>
      </c>
      <c r="L64" s="80"/>
      <c r="M64" s="80"/>
      <c r="N64" s="80"/>
      <c r="O64" s="47">
        <f>COUNTIF('Технический лист'!$E:$E,'СВОД (защита)'!K64)</f>
        <v>1</v>
      </c>
    </row>
    <row r="65" spans="1:20" x14ac:dyDescent="0.25">
      <c r="B65" s="27"/>
      <c r="K65" s="80" t="s">
        <v>241</v>
      </c>
      <c r="L65" s="80"/>
      <c r="M65" s="80"/>
      <c r="N65" s="80"/>
      <c r="O65" s="47">
        <f>COUNTIF('Технический лист'!$E:$E,'СВОД (защита)'!K65)</f>
        <v>1</v>
      </c>
    </row>
    <row r="66" spans="1:20" x14ac:dyDescent="0.25">
      <c r="B66" s="27"/>
      <c r="K66" s="80" t="s">
        <v>242</v>
      </c>
      <c r="L66" s="80"/>
      <c r="M66" s="80"/>
      <c r="N66" s="80"/>
      <c r="O66" s="47">
        <f>COUNTIF('Технический лист'!$E:$E,'СВОД (защита)'!K66)</f>
        <v>0</v>
      </c>
    </row>
    <row r="67" spans="1:20" x14ac:dyDescent="0.25">
      <c r="K67" s="80" t="s">
        <v>243</v>
      </c>
      <c r="L67" s="80"/>
      <c r="M67" s="80"/>
      <c r="N67" s="80"/>
      <c r="O67" s="47">
        <f>COUNTIF('Технический лист'!$E:$E,'СВОД (защита)'!K67)</f>
        <v>0</v>
      </c>
    </row>
    <row r="69" spans="1:20" x14ac:dyDescent="0.25">
      <c r="A69" s="64" t="s">
        <v>267</v>
      </c>
      <c r="B69" s="30">
        <f>COUNTIF(Список!G:G,'СВОД (защита)'!A69)</f>
        <v>0</v>
      </c>
      <c r="D69" s="63"/>
      <c r="E69" s="64" t="s">
        <v>267</v>
      </c>
      <c r="F69" s="30">
        <f>COUNTIF(Список!G:G,'СВОД (защита)'!E69)</f>
        <v>0</v>
      </c>
      <c r="I69" s="63"/>
      <c r="J69" s="64" t="s">
        <v>267</v>
      </c>
      <c r="K69" s="30">
        <f>COUNTIF(Список!G:G,'СВОД (защита)'!J69)</f>
        <v>0</v>
      </c>
      <c r="N69" s="63"/>
      <c r="O69" s="64" t="s">
        <v>267</v>
      </c>
      <c r="P69" s="30">
        <f>COUNTIF(Список!G:G,'СВОД (защита)'!O69)</f>
        <v>0</v>
      </c>
      <c r="R69" s="63"/>
      <c r="S69" s="64" t="s">
        <v>267</v>
      </c>
      <c r="T69" s="30">
        <f>COUNTIF(Список!G:G,'СВОД (защита)'!S69)</f>
        <v>0</v>
      </c>
    </row>
  </sheetData>
  <sheetProtection algorithmName="SHA-512" hashValue="Yc7+wsx2gX08vGID+jgwSQlyzz20+7y65VKPzn1rV2Y1jy3YV5QICXGSjKvFnjtJI1YE8OIGtraNN6QsYy0UuQ==" saltValue="v8A1az2/MtLhkTrWBpyvvw==" spinCount="100000" sheet="1" objects="1" scenarios="1"/>
  <mergeCells count="42">
    <mergeCell ref="A32:T32"/>
    <mergeCell ref="K58:N58"/>
    <mergeCell ref="A1:T1"/>
    <mergeCell ref="A4:T4"/>
    <mergeCell ref="A13:T13"/>
    <mergeCell ref="K52:N52"/>
    <mergeCell ref="K51:O51"/>
    <mergeCell ref="A28:T28"/>
    <mergeCell ref="A36:T36"/>
    <mergeCell ref="A2:T2"/>
    <mergeCell ref="A40:T40"/>
    <mergeCell ref="A44:T44"/>
    <mergeCell ref="A45:T45"/>
    <mergeCell ref="A49:T49"/>
    <mergeCell ref="A51:B51"/>
    <mergeCell ref="D52:H52"/>
    <mergeCell ref="D51:I51"/>
    <mergeCell ref="D61:H61"/>
    <mergeCell ref="D53:H53"/>
    <mergeCell ref="D54:H54"/>
    <mergeCell ref="D56:H56"/>
    <mergeCell ref="D57:H57"/>
    <mergeCell ref="D58:H58"/>
    <mergeCell ref="D59:H59"/>
    <mergeCell ref="D60:H60"/>
    <mergeCell ref="D55:H55"/>
    <mergeCell ref="K65:N65"/>
    <mergeCell ref="Q52:R52"/>
    <mergeCell ref="K66:N66"/>
    <mergeCell ref="K67:N67"/>
    <mergeCell ref="Q54:R54"/>
    <mergeCell ref="K63:N63"/>
    <mergeCell ref="K64:N64"/>
    <mergeCell ref="K59:N59"/>
    <mergeCell ref="K60:N60"/>
    <mergeCell ref="K61:N61"/>
    <mergeCell ref="K62:N62"/>
    <mergeCell ref="K53:N53"/>
    <mergeCell ref="K54:N54"/>
    <mergeCell ref="K55:N55"/>
    <mergeCell ref="K56:N56"/>
    <mergeCell ref="K57:N57"/>
  </mergeCells>
  <pageMargins left="0.23622047244094491" right="0.23622047244094491" top="0.35433070866141736" bottom="0.35433070866141736" header="0.31496062992125984" footer="0.31496062992125984"/>
  <pageSetup paperSize="9" scale="66" orientation="landscape" r:id="rId1"/>
  <rowBreaks count="1" manualBreakCount="1">
    <brk id="48"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923"/>
  <sheetViews>
    <sheetView showGridLines="0" tabSelected="1" view="pageBreakPreview" zoomScale="70" zoomScaleNormal="100" zoomScaleSheetLayoutView="70" workbookViewId="0">
      <pane xSplit="10" ySplit="7" topLeftCell="K8" activePane="bottomRight" state="frozen"/>
      <selection pane="topRight" activeCell="H1" sqref="H1"/>
      <selection pane="bottomLeft" activeCell="A8" sqref="A8"/>
      <selection pane="bottomRight" activeCell="H2" sqref="H2:AG2"/>
    </sheetView>
  </sheetViews>
  <sheetFormatPr defaultColWidth="9.140625" defaultRowHeight="15.75" x14ac:dyDescent="0.25"/>
  <cols>
    <col min="1" max="1" width="6.28515625" style="14" customWidth="1"/>
    <col min="2" max="3" width="10" style="14" customWidth="1"/>
    <col min="4" max="4" width="16.5703125" style="14" hidden="1" customWidth="1"/>
    <col min="5" max="7" width="12" style="14" hidden="1" customWidth="1"/>
    <col min="8" max="8" width="6.7109375" style="1" bestFit="1" customWidth="1"/>
    <col min="9" max="9" width="17.140625" style="1" customWidth="1"/>
    <col min="10" max="10" width="22.42578125" style="1" bestFit="1" customWidth="1"/>
    <col min="11" max="11" width="9.85546875" style="1" bestFit="1" customWidth="1"/>
    <col min="12" max="12" width="27.140625" style="1" customWidth="1"/>
    <col min="13" max="13" width="12" style="1" customWidth="1"/>
    <col min="14" max="14" width="17.85546875" style="1" customWidth="1"/>
    <col min="15" max="16" width="27.140625" style="1" customWidth="1"/>
    <col min="17" max="17" width="8.28515625" style="1" customWidth="1"/>
    <col min="18" max="18" width="14.28515625" style="1" customWidth="1"/>
    <col min="19" max="19" width="13" style="1" customWidth="1"/>
    <col min="20" max="20" width="16.42578125" style="1" customWidth="1"/>
    <col min="21" max="21" width="12.85546875" style="1" customWidth="1"/>
    <col min="22" max="22" width="15.7109375" style="1" customWidth="1"/>
    <col min="23" max="23" width="21.5703125" style="1" customWidth="1"/>
    <col min="24" max="24" width="11.42578125" style="1" customWidth="1"/>
    <col min="25" max="25" width="12.140625" style="1" customWidth="1"/>
    <col min="26" max="29" width="7.140625" style="1" customWidth="1"/>
    <col min="30" max="30" width="22.7109375" style="1" customWidth="1"/>
    <col min="31" max="31" width="10" style="1" customWidth="1"/>
    <col min="32" max="32" width="11.42578125" style="1" customWidth="1"/>
    <col min="33" max="33" width="14.28515625" style="1" customWidth="1"/>
    <col min="34" max="34" width="14.140625" style="1" customWidth="1"/>
    <col min="35" max="16384" width="9.140625" style="1"/>
  </cols>
  <sheetData>
    <row r="1" spans="1:34" ht="15.75" customHeight="1" x14ac:dyDescent="0.25">
      <c r="H1" s="89" t="s">
        <v>151</v>
      </c>
      <c r="I1" s="89"/>
      <c r="J1" s="89"/>
      <c r="K1" s="89"/>
      <c r="L1" s="89"/>
      <c r="M1" s="89"/>
      <c r="N1" s="89"/>
      <c r="O1" s="89"/>
      <c r="P1" s="89"/>
      <c r="Q1" s="89"/>
      <c r="R1" s="89"/>
      <c r="S1" s="89"/>
      <c r="T1" s="89"/>
      <c r="U1" s="89"/>
      <c r="V1" s="89"/>
      <c r="W1" s="89"/>
      <c r="X1" s="89"/>
      <c r="Y1" s="89"/>
      <c r="Z1" s="89"/>
      <c r="AA1" s="89"/>
      <c r="AB1" s="89"/>
      <c r="AC1" s="89"/>
      <c r="AD1" s="89"/>
      <c r="AE1" s="89"/>
      <c r="AF1" s="89"/>
      <c r="AG1" s="89"/>
      <c r="AH1" s="31"/>
    </row>
    <row r="2" spans="1:34" ht="15.75" customHeight="1" x14ac:dyDescent="0.25">
      <c r="H2" s="89" t="s">
        <v>528</v>
      </c>
      <c r="I2" s="89"/>
      <c r="J2" s="89"/>
      <c r="K2" s="89"/>
      <c r="L2" s="89"/>
      <c r="M2" s="89"/>
      <c r="N2" s="89"/>
      <c r="O2" s="89"/>
      <c r="P2" s="89"/>
      <c r="Q2" s="89"/>
      <c r="R2" s="89"/>
      <c r="S2" s="89"/>
      <c r="T2" s="89"/>
      <c r="U2" s="89"/>
      <c r="V2" s="89"/>
      <c r="W2" s="89"/>
      <c r="X2" s="89"/>
      <c r="Y2" s="89"/>
      <c r="Z2" s="89"/>
      <c r="AA2" s="89"/>
      <c r="AB2" s="89"/>
      <c r="AC2" s="89"/>
      <c r="AD2" s="89"/>
      <c r="AE2" s="89"/>
      <c r="AF2" s="89"/>
      <c r="AG2" s="89"/>
      <c r="AH2" s="31"/>
    </row>
    <row r="3" spans="1:34" ht="15.75" customHeight="1" x14ac:dyDescent="0.25">
      <c r="D3" s="20"/>
      <c r="E3" s="20"/>
      <c r="F3" s="20"/>
      <c r="G3" s="20"/>
      <c r="I3" s="59"/>
      <c r="J3" s="54"/>
      <c r="K3" s="2"/>
      <c r="L3" s="2"/>
      <c r="U3" s="3"/>
      <c r="V3" s="3"/>
    </row>
    <row r="4" spans="1:34" ht="15.75" customHeight="1" x14ac:dyDescent="0.25">
      <c r="A4" s="94" t="s">
        <v>256</v>
      </c>
      <c r="B4" s="91" t="s">
        <v>88</v>
      </c>
      <c r="C4" s="91" t="s">
        <v>144</v>
      </c>
      <c r="D4" s="91" t="s">
        <v>251</v>
      </c>
      <c r="E4" s="91" t="s">
        <v>152</v>
      </c>
      <c r="F4" s="91" t="s">
        <v>264</v>
      </c>
      <c r="G4" s="91" t="s">
        <v>265</v>
      </c>
      <c r="H4" s="92" t="s">
        <v>0</v>
      </c>
      <c r="I4" s="92" t="s">
        <v>1</v>
      </c>
      <c r="J4" s="92" t="s">
        <v>2</v>
      </c>
      <c r="K4" s="92" t="s">
        <v>7</v>
      </c>
      <c r="L4" s="92"/>
      <c r="M4" s="92"/>
      <c r="N4" s="92"/>
      <c r="O4" s="92" t="s">
        <v>30</v>
      </c>
      <c r="P4" s="92"/>
      <c r="Q4" s="92"/>
      <c r="R4" s="92"/>
      <c r="S4" s="92" t="s">
        <v>9</v>
      </c>
      <c r="T4" s="92" t="s">
        <v>10</v>
      </c>
      <c r="U4" s="92"/>
      <c r="V4" s="92"/>
      <c r="W4" s="92" t="s">
        <v>14</v>
      </c>
      <c r="X4" s="92"/>
      <c r="Y4" s="93" t="s">
        <v>22</v>
      </c>
      <c r="Z4" s="92" t="s">
        <v>17</v>
      </c>
      <c r="AA4" s="92"/>
      <c r="AB4" s="92"/>
      <c r="AC4" s="92"/>
      <c r="AD4" s="92" t="s">
        <v>23</v>
      </c>
      <c r="AE4" s="92"/>
      <c r="AF4" s="92"/>
      <c r="AG4" s="92"/>
      <c r="AH4" s="92" t="s">
        <v>26</v>
      </c>
    </row>
    <row r="5" spans="1:34" ht="90" customHeight="1" x14ac:dyDescent="0.25">
      <c r="A5" s="94"/>
      <c r="B5" s="91"/>
      <c r="C5" s="91"/>
      <c r="D5" s="91"/>
      <c r="E5" s="91"/>
      <c r="F5" s="91"/>
      <c r="G5" s="91"/>
      <c r="H5" s="92"/>
      <c r="I5" s="92"/>
      <c r="J5" s="92"/>
      <c r="K5" s="92" t="s">
        <v>3</v>
      </c>
      <c r="L5" s="92" t="s">
        <v>185</v>
      </c>
      <c r="M5" s="92" t="s">
        <v>4</v>
      </c>
      <c r="N5" s="92" t="s">
        <v>5</v>
      </c>
      <c r="O5" s="92" t="s">
        <v>185</v>
      </c>
      <c r="P5" s="92" t="s">
        <v>6</v>
      </c>
      <c r="Q5" s="92" t="s">
        <v>27</v>
      </c>
      <c r="R5" s="92" t="s">
        <v>8</v>
      </c>
      <c r="S5" s="92"/>
      <c r="T5" s="92" t="s">
        <v>11</v>
      </c>
      <c r="U5" s="92" t="s">
        <v>13</v>
      </c>
      <c r="V5" s="92" t="s">
        <v>12</v>
      </c>
      <c r="W5" s="92" t="s">
        <v>228</v>
      </c>
      <c r="X5" s="92" t="s">
        <v>16</v>
      </c>
      <c r="Y5" s="93"/>
      <c r="Z5" s="93" t="s">
        <v>18</v>
      </c>
      <c r="AA5" s="93" t="s">
        <v>19</v>
      </c>
      <c r="AB5" s="93" t="s">
        <v>20</v>
      </c>
      <c r="AC5" s="93" t="s">
        <v>21</v>
      </c>
      <c r="AD5" s="92" t="s">
        <v>186</v>
      </c>
      <c r="AE5" s="92" t="s">
        <v>24</v>
      </c>
      <c r="AF5" s="92"/>
      <c r="AG5" s="92" t="s">
        <v>25</v>
      </c>
      <c r="AH5" s="92"/>
    </row>
    <row r="6" spans="1:34" x14ac:dyDescent="0.25">
      <c r="A6" s="94"/>
      <c r="B6" s="91"/>
      <c r="C6" s="91"/>
      <c r="D6" s="91"/>
      <c r="E6" s="91"/>
      <c r="F6" s="91"/>
      <c r="G6" s="91"/>
      <c r="H6" s="92"/>
      <c r="I6" s="92"/>
      <c r="J6" s="92"/>
      <c r="K6" s="92"/>
      <c r="L6" s="92"/>
      <c r="M6" s="92"/>
      <c r="N6" s="92"/>
      <c r="O6" s="92"/>
      <c r="P6" s="92"/>
      <c r="Q6" s="92"/>
      <c r="R6" s="92"/>
      <c r="S6" s="92"/>
      <c r="T6" s="92"/>
      <c r="U6" s="92"/>
      <c r="V6" s="92"/>
      <c r="W6" s="92"/>
      <c r="X6" s="92"/>
      <c r="Y6" s="93"/>
      <c r="Z6" s="93"/>
      <c r="AA6" s="93"/>
      <c r="AB6" s="93"/>
      <c r="AC6" s="93"/>
      <c r="AD6" s="92"/>
      <c r="AE6" s="4" t="s">
        <v>86</v>
      </c>
      <c r="AF6" s="4" t="s">
        <v>87</v>
      </c>
      <c r="AG6" s="92"/>
      <c r="AH6" s="92"/>
    </row>
    <row r="7" spans="1:34" x14ac:dyDescent="0.25">
      <c r="A7" s="15" t="s">
        <v>80</v>
      </c>
      <c r="B7" s="15" t="s">
        <v>80</v>
      </c>
      <c r="C7" s="15" t="s">
        <v>80</v>
      </c>
      <c r="D7" s="15" t="s">
        <v>80</v>
      </c>
      <c r="E7" s="15" t="s">
        <v>80</v>
      </c>
      <c r="F7" s="62" t="s">
        <v>80</v>
      </c>
      <c r="G7" s="62" t="s">
        <v>80</v>
      </c>
      <c r="H7" s="4">
        <v>1</v>
      </c>
      <c r="I7" s="4">
        <v>2</v>
      </c>
      <c r="J7" s="4">
        <v>5</v>
      </c>
      <c r="K7" s="4">
        <v>6</v>
      </c>
      <c r="L7" s="4">
        <v>7</v>
      </c>
      <c r="M7" s="4">
        <v>8</v>
      </c>
      <c r="N7" s="4">
        <v>9</v>
      </c>
      <c r="O7" s="4">
        <v>10</v>
      </c>
      <c r="P7" s="4">
        <v>11</v>
      </c>
      <c r="Q7" s="4">
        <v>12</v>
      </c>
      <c r="R7" s="4">
        <v>13</v>
      </c>
      <c r="S7" s="4">
        <v>14</v>
      </c>
      <c r="T7" s="4">
        <v>15</v>
      </c>
      <c r="U7" s="4">
        <v>16</v>
      </c>
      <c r="V7" s="4">
        <v>17</v>
      </c>
      <c r="W7" s="4">
        <v>18</v>
      </c>
      <c r="X7" s="4">
        <v>19</v>
      </c>
      <c r="Y7" s="4">
        <v>20</v>
      </c>
      <c r="Z7" s="4">
        <v>21</v>
      </c>
      <c r="AA7" s="4">
        <v>22</v>
      </c>
      <c r="AB7" s="53">
        <v>23</v>
      </c>
      <c r="AC7" s="4">
        <v>24</v>
      </c>
      <c r="AD7" s="4">
        <v>25</v>
      </c>
      <c r="AE7" s="4">
        <v>26</v>
      </c>
      <c r="AF7" s="4">
        <v>27</v>
      </c>
      <c r="AG7" s="4">
        <v>28</v>
      </c>
      <c r="AH7" s="4">
        <v>31</v>
      </c>
    </row>
    <row r="8" spans="1:34" ht="15.75" customHeight="1" x14ac:dyDescent="0.25">
      <c r="A8" s="62">
        <f>COUNTA(H8:K8,L8:AH8)-7</f>
        <v>3</v>
      </c>
      <c r="B8" s="13" t="s">
        <v>81</v>
      </c>
      <c r="C8" s="13" t="s">
        <v>145</v>
      </c>
      <c r="D8" s="13"/>
      <c r="E8" s="13">
        <f t="shared" ref="E8:E9" si="0">IF(K8="ВО",4,IF(K8="СПО",3,IF(K8="ВО (студент)",2,IF(K8="СПО (студент)",1,0))))</f>
        <v>4</v>
      </c>
      <c r="F8" s="13"/>
      <c r="G8" s="13"/>
      <c r="H8" s="88">
        <v>2</v>
      </c>
      <c r="I8" s="88" t="s">
        <v>268</v>
      </c>
      <c r="J8" s="7" t="s">
        <v>77</v>
      </c>
      <c r="K8" s="8" t="s">
        <v>29</v>
      </c>
      <c r="L8" s="19"/>
      <c r="M8" s="8"/>
      <c r="N8" s="19"/>
      <c r="O8" s="19"/>
      <c r="P8" s="19"/>
      <c r="Q8" s="8"/>
      <c r="R8" s="8"/>
      <c r="S8" s="88"/>
      <c r="T8" s="17" t="s">
        <v>80</v>
      </c>
      <c r="U8" s="17" t="s">
        <v>80</v>
      </c>
      <c r="V8" s="18" t="s">
        <v>80</v>
      </c>
      <c r="W8" s="19"/>
      <c r="X8" s="8"/>
      <c r="Y8" s="90"/>
      <c r="Z8" s="88"/>
      <c r="AA8" s="88"/>
      <c r="AB8" s="88" t="str">
        <f>IF(Y8&lt;1,"-",ROUND(YEARFRAC(Y8,#REF!,1),2))</f>
        <v>-</v>
      </c>
      <c r="AC8" s="88"/>
      <c r="AD8" s="10" t="s">
        <v>104</v>
      </c>
      <c r="AE8" s="8"/>
      <c r="AF8" s="12">
        <v>1</v>
      </c>
      <c r="AG8" s="8"/>
      <c r="AH8" s="88"/>
    </row>
    <row r="9" spans="1:34" x14ac:dyDescent="0.25">
      <c r="A9" s="62">
        <f>COUNTA(H9:K9,L9:AH9)</f>
        <v>1</v>
      </c>
      <c r="B9" s="13"/>
      <c r="C9" s="13"/>
      <c r="D9" s="13"/>
      <c r="E9" s="13">
        <f t="shared" si="0"/>
        <v>0</v>
      </c>
      <c r="F9" s="13"/>
      <c r="G9" s="13"/>
      <c r="H9" s="88"/>
      <c r="I9" s="88"/>
      <c r="J9" s="9" t="s">
        <v>104</v>
      </c>
      <c r="K9" s="8"/>
      <c r="L9" s="19"/>
      <c r="M9" s="8"/>
      <c r="N9" s="19"/>
      <c r="O9" s="19"/>
      <c r="P9" s="19"/>
      <c r="Q9" s="8"/>
      <c r="R9" s="8"/>
      <c r="S9" s="88"/>
      <c r="T9" s="8"/>
      <c r="U9" s="8"/>
      <c r="V9" s="11"/>
      <c r="W9" s="19"/>
      <c r="X9" s="8"/>
      <c r="Y9" s="90"/>
      <c r="Z9" s="88"/>
      <c r="AA9" s="88"/>
      <c r="AB9" s="88"/>
      <c r="AC9" s="88"/>
      <c r="AD9" s="10"/>
      <c r="AE9" s="8"/>
      <c r="AF9" s="12"/>
      <c r="AG9" s="8"/>
      <c r="AH9" s="88"/>
    </row>
    <row r="10" spans="1:34" s="26" customFormat="1" ht="11.25" customHeight="1" x14ac:dyDescent="0.25">
      <c r="A10" s="21">
        <v>0</v>
      </c>
      <c r="B10" s="22"/>
      <c r="C10" s="22"/>
      <c r="D10" s="21"/>
      <c r="E10" s="23">
        <f>MAX(E8:E9)</f>
        <v>4</v>
      </c>
      <c r="F10" s="21" t="str">
        <f>RIGHT(R10,4)</f>
        <v xml:space="preserve"> - 0</v>
      </c>
      <c r="G10" s="21" t="str">
        <f>RIGHT(X10,4)</f>
        <v xml:space="preserve"> - 0</v>
      </c>
      <c r="H10" s="88"/>
      <c r="I10" s="88"/>
      <c r="J10" s="23" t="s">
        <v>85</v>
      </c>
      <c r="K10" s="23" t="str">
        <f>IF(E10=4,"ВО",IF(E10=3,"СПО",IF(E10=2,"ВО (с)",IF(E10=1,"СПО (с)","-"))))</f>
        <v>ВО</v>
      </c>
      <c r="L10" s="23">
        <f>COUNTA(L8:L9)</f>
        <v>0</v>
      </c>
      <c r="M10" s="23" t="s">
        <v>80</v>
      </c>
      <c r="N10" s="23" t="s">
        <v>80</v>
      </c>
      <c r="O10" s="23">
        <f>COUNTA(O8:O9)</f>
        <v>0</v>
      </c>
      <c r="P10" s="23" t="s">
        <v>80</v>
      </c>
      <c r="Q10" s="23">
        <f>SUM(Q8:Q9)</f>
        <v>0</v>
      </c>
      <c r="R10" s="23" t="str">
        <f>CONCATENATE("П.Г.П. - ",MAX(R8:R9))</f>
        <v>П.Г.П. - 0</v>
      </c>
      <c r="S10" s="23">
        <f>COUNTA(S8)</f>
        <v>0</v>
      </c>
      <c r="T10" s="23">
        <f>T9</f>
        <v>0</v>
      </c>
      <c r="U10" s="23" t="s">
        <v>80</v>
      </c>
      <c r="V10" s="23" t="s">
        <v>80</v>
      </c>
      <c r="W10" s="23">
        <f>COUNTA(W8:W9)</f>
        <v>0</v>
      </c>
      <c r="X10" s="23" t="str">
        <f>CONCATENATE("П.Г.П. - ",MAX(X8:X9))</f>
        <v>П.Г.П. - 0</v>
      </c>
      <c r="Y10" s="24">
        <f>Y8</f>
        <v>0</v>
      </c>
      <c r="Z10" s="23" t="str">
        <f>IF(Z8="","-",Z8)</f>
        <v>-</v>
      </c>
      <c r="AA10" s="23" t="str">
        <f>IF(AA8="","-",AA8)</f>
        <v>-</v>
      </c>
      <c r="AB10" s="23" t="str">
        <f>IF(AB8="","-",AB8)</f>
        <v>-</v>
      </c>
      <c r="AC10" s="23" t="str">
        <f>IF(AC8="","-",AC8)</f>
        <v>-</v>
      </c>
      <c r="AD10" s="23" t="s">
        <v>80</v>
      </c>
      <c r="AE10" s="23">
        <f>SUM(AE8:AE9)</f>
        <v>0</v>
      </c>
      <c r="AF10" s="25">
        <f>SUM(AF8:AF9)</f>
        <v>1</v>
      </c>
      <c r="AG10" s="23" t="s">
        <v>80</v>
      </c>
      <c r="AH10" s="23" t="s">
        <v>80</v>
      </c>
    </row>
    <row r="11" spans="1:34" ht="51" x14ac:dyDescent="0.25">
      <c r="A11" s="62">
        <f>COUNTA(H11:K11,L11:AH11)-7</f>
        <v>16</v>
      </c>
      <c r="B11" s="13" t="s">
        <v>82</v>
      </c>
      <c r="C11" s="13" t="s">
        <v>145</v>
      </c>
      <c r="D11" s="13"/>
      <c r="E11" s="13">
        <f t="shared" ref="E11:E14" si="1">IF(K11="ВО",4,IF(K11="СПО",3,IF(K11="ВО (студент)",2,IF(K11="СПО (студент)",1,0))))</f>
        <v>4</v>
      </c>
      <c r="F11" s="13"/>
      <c r="G11" s="13"/>
      <c r="H11" s="88">
        <v>3</v>
      </c>
      <c r="I11" s="88" t="s">
        <v>269</v>
      </c>
      <c r="J11" s="7" t="s">
        <v>77</v>
      </c>
      <c r="K11" s="8" t="s">
        <v>29</v>
      </c>
      <c r="L11" s="19" t="s">
        <v>271</v>
      </c>
      <c r="M11" s="8">
        <v>2005</v>
      </c>
      <c r="N11" s="19" t="s">
        <v>273</v>
      </c>
      <c r="O11" s="19" t="s">
        <v>275</v>
      </c>
      <c r="P11" s="19" t="s">
        <v>276</v>
      </c>
      <c r="Q11" s="8">
        <v>40</v>
      </c>
      <c r="R11" s="8">
        <v>2023</v>
      </c>
      <c r="S11" s="88"/>
      <c r="T11" s="17" t="s">
        <v>80</v>
      </c>
      <c r="U11" s="17" t="s">
        <v>80</v>
      </c>
      <c r="V11" s="18" t="s">
        <v>80</v>
      </c>
      <c r="W11" s="19"/>
      <c r="X11" s="8"/>
      <c r="Y11" s="90">
        <v>38579</v>
      </c>
      <c r="Z11" s="88">
        <v>20</v>
      </c>
      <c r="AA11" s="88">
        <v>16</v>
      </c>
      <c r="AB11" s="88" t="e">
        <f>IF(Y11&lt;1,"-",ROUND(YEARFRAC(Y11,#REF!,1),2))</f>
        <v>#REF!</v>
      </c>
      <c r="AC11" s="88">
        <v>4</v>
      </c>
      <c r="AD11" s="10" t="s">
        <v>121</v>
      </c>
      <c r="AE11" s="8">
        <v>22</v>
      </c>
      <c r="AF11" s="12">
        <f>AE11/18</f>
        <v>1.2222222222222223</v>
      </c>
      <c r="AG11" s="65" t="s">
        <v>281</v>
      </c>
      <c r="AH11" s="88"/>
    </row>
    <row r="12" spans="1:34" ht="38.25" x14ac:dyDescent="0.25">
      <c r="A12" s="62">
        <f>COUNTA(H12:K12,L12:AH12)</f>
        <v>18</v>
      </c>
      <c r="B12" s="13"/>
      <c r="C12" s="13"/>
      <c r="D12" s="13"/>
      <c r="E12" s="13">
        <f t="shared" si="1"/>
        <v>0</v>
      </c>
      <c r="F12" s="13"/>
      <c r="G12" s="13"/>
      <c r="H12" s="88"/>
      <c r="I12" s="88"/>
      <c r="J12" s="9" t="s">
        <v>82</v>
      </c>
      <c r="K12" s="8" t="s">
        <v>147</v>
      </c>
      <c r="L12" s="19" t="s">
        <v>270</v>
      </c>
      <c r="M12" s="8">
        <v>2018</v>
      </c>
      <c r="N12" s="19" t="s">
        <v>274</v>
      </c>
      <c r="O12" s="19" t="s">
        <v>277</v>
      </c>
      <c r="P12" s="19" t="s">
        <v>278</v>
      </c>
      <c r="Q12" s="8">
        <v>60</v>
      </c>
      <c r="R12" s="8">
        <v>2023</v>
      </c>
      <c r="S12" s="88"/>
      <c r="T12" s="8" t="s">
        <v>149</v>
      </c>
      <c r="U12" s="8">
        <v>2021</v>
      </c>
      <c r="V12" s="11" t="s">
        <v>315</v>
      </c>
      <c r="W12" s="19" t="s">
        <v>241</v>
      </c>
      <c r="X12" s="8">
        <v>2023</v>
      </c>
      <c r="Y12" s="90"/>
      <c r="Z12" s="88"/>
      <c r="AA12" s="88"/>
      <c r="AB12" s="88"/>
      <c r="AC12" s="88"/>
      <c r="AD12" s="10" t="s">
        <v>119</v>
      </c>
      <c r="AE12" s="8">
        <v>13</v>
      </c>
      <c r="AF12" s="12">
        <f>AE12/18</f>
        <v>0.72222222222222221</v>
      </c>
      <c r="AG12" s="8" t="s">
        <v>282</v>
      </c>
      <c r="AH12" s="88"/>
    </row>
    <row r="13" spans="1:34" ht="47.25" x14ac:dyDescent="0.25">
      <c r="A13" s="62">
        <f>COUNTA(H13:K13,L13:AH13,J14)-4</f>
        <v>9</v>
      </c>
      <c r="B13" s="13"/>
      <c r="C13" s="13"/>
      <c r="D13" s="13"/>
      <c r="E13" s="13">
        <f t="shared" si="1"/>
        <v>0</v>
      </c>
      <c r="F13" s="13"/>
      <c r="G13" s="13"/>
      <c r="H13" s="88"/>
      <c r="I13" s="88"/>
      <c r="J13" s="7" t="s">
        <v>78</v>
      </c>
      <c r="K13" s="8"/>
      <c r="L13" s="19"/>
      <c r="M13" s="8"/>
      <c r="N13" s="19"/>
      <c r="O13" s="19" t="s">
        <v>279</v>
      </c>
      <c r="P13" s="19" t="s">
        <v>280</v>
      </c>
      <c r="Q13" s="8">
        <v>72</v>
      </c>
      <c r="R13" s="8">
        <v>2024</v>
      </c>
      <c r="S13" s="88"/>
      <c r="T13" s="17" t="s">
        <v>80</v>
      </c>
      <c r="U13" s="17" t="s">
        <v>80</v>
      </c>
      <c r="V13" s="18" t="s">
        <v>80</v>
      </c>
      <c r="W13" s="19"/>
      <c r="X13" s="8"/>
      <c r="Y13" s="90"/>
      <c r="Z13" s="88"/>
      <c r="AA13" s="88"/>
      <c r="AB13" s="88"/>
      <c r="AC13" s="88"/>
      <c r="AD13" s="10" t="s">
        <v>283</v>
      </c>
      <c r="AE13" s="8">
        <v>1</v>
      </c>
      <c r="AF13" s="12">
        <f>AE13/18</f>
        <v>5.5555555555555552E-2</v>
      </c>
      <c r="AG13" s="8" t="s">
        <v>284</v>
      </c>
      <c r="AH13" s="88"/>
    </row>
    <row r="14" spans="1:34" ht="31.5" x14ac:dyDescent="0.25">
      <c r="A14" s="62">
        <f>COUNTA(H14:K14,L14:AH14)</f>
        <v>3</v>
      </c>
      <c r="B14" s="13"/>
      <c r="C14" s="13"/>
      <c r="D14" s="13" t="str">
        <f t="shared" ref="D14" si="2">IF(J14&gt;0,"совмещение","-")</f>
        <v>совмещение</v>
      </c>
      <c r="E14" s="13">
        <f t="shared" si="1"/>
        <v>0</v>
      </c>
      <c r="F14" s="13"/>
      <c r="G14" s="13"/>
      <c r="H14" s="88"/>
      <c r="I14" s="88"/>
      <c r="J14" s="9" t="s">
        <v>105</v>
      </c>
      <c r="K14" s="8"/>
      <c r="L14" s="19"/>
      <c r="M14" s="8"/>
      <c r="N14" s="19"/>
      <c r="O14" s="19"/>
      <c r="P14" s="19"/>
      <c r="Q14" s="8"/>
      <c r="R14" s="8"/>
      <c r="S14" s="88"/>
      <c r="T14" s="8"/>
      <c r="U14" s="8"/>
      <c r="V14" s="11"/>
      <c r="W14" s="19"/>
      <c r="X14" s="8"/>
      <c r="Y14" s="90"/>
      <c r="Z14" s="88"/>
      <c r="AA14" s="88"/>
      <c r="AB14" s="88"/>
      <c r="AC14" s="88"/>
      <c r="AD14" s="10" t="s">
        <v>105</v>
      </c>
      <c r="AE14" s="8"/>
      <c r="AF14" s="12">
        <v>0.5</v>
      </c>
      <c r="AG14" s="8"/>
      <c r="AH14" s="88"/>
    </row>
    <row r="15" spans="1:34" s="26" customFormat="1" ht="11.25" customHeight="1" x14ac:dyDescent="0.25">
      <c r="A15" s="21">
        <v>0</v>
      </c>
      <c r="B15" s="22"/>
      <c r="C15" s="22"/>
      <c r="D15" s="21"/>
      <c r="E15" s="23">
        <f>MAX(E11:E14)</f>
        <v>4</v>
      </c>
      <c r="F15" s="21" t="str">
        <f>RIGHT(R15,4)</f>
        <v>2024</v>
      </c>
      <c r="G15" s="21" t="str">
        <f>RIGHT(X15,4)</f>
        <v>2023</v>
      </c>
      <c r="H15" s="88"/>
      <c r="I15" s="88"/>
      <c r="J15" s="23" t="s">
        <v>85</v>
      </c>
      <c r="K15" s="23" t="str">
        <f>IF(E15=4,"ВО",IF(E15=3,"СПО",IF(E15=2,"ВО (с)",IF(E15=1,"СПО (с)","-"))))</f>
        <v>ВО</v>
      </c>
      <c r="L15" s="23">
        <f>COUNTA(L11:L14)</f>
        <v>2</v>
      </c>
      <c r="M15" s="23" t="s">
        <v>80</v>
      </c>
      <c r="N15" s="23" t="s">
        <v>80</v>
      </c>
      <c r="O15" s="23">
        <f>COUNTA(O11:O14)</f>
        <v>3</v>
      </c>
      <c r="P15" s="23" t="s">
        <v>80</v>
      </c>
      <c r="Q15" s="23">
        <f>SUM(Q11:Q14)</f>
        <v>172</v>
      </c>
      <c r="R15" s="23" t="str">
        <f>CONCATENATE("П.Г.П. - ",MAX(R11:R14))</f>
        <v>П.Г.П. - 2024</v>
      </c>
      <c r="S15" s="23">
        <f>COUNTA(S11)</f>
        <v>0</v>
      </c>
      <c r="T15" s="23" t="str">
        <f>T12</f>
        <v>первая</v>
      </c>
      <c r="U15" s="23" t="s">
        <v>80</v>
      </c>
      <c r="V15" s="23" t="s">
        <v>80</v>
      </c>
      <c r="W15" s="23">
        <f>COUNTA(W11:W14)</f>
        <v>1</v>
      </c>
      <c r="X15" s="23" t="str">
        <f>CONCATENATE("П.Г.П. - ",MAX(X11:X14))</f>
        <v>П.Г.П. - 2023</v>
      </c>
      <c r="Y15" s="24">
        <f>Y11</f>
        <v>38579</v>
      </c>
      <c r="Z15" s="23">
        <f>IF(Z11="","-",Z11)</f>
        <v>20</v>
      </c>
      <c r="AA15" s="23">
        <f>IF(AA11="","-",AA11)</f>
        <v>16</v>
      </c>
      <c r="AB15" s="23" t="e">
        <f>IF(AB11="","-",AB11)</f>
        <v>#REF!</v>
      </c>
      <c r="AC15" s="23">
        <f>IF(AC11="","-",AC11)</f>
        <v>4</v>
      </c>
      <c r="AD15" s="23" t="s">
        <v>80</v>
      </c>
      <c r="AE15" s="23">
        <f>SUM(AE11:AE14)</f>
        <v>36</v>
      </c>
      <c r="AF15" s="25">
        <f>SUM(AF11:AF14)</f>
        <v>2.5</v>
      </c>
      <c r="AG15" s="23" t="s">
        <v>80</v>
      </c>
      <c r="AH15" s="23" t="s">
        <v>80</v>
      </c>
    </row>
    <row r="16" spans="1:34" ht="51" x14ac:dyDescent="0.25">
      <c r="A16" s="62">
        <f>COUNTA(H16:K16,L16:AH16)-7</f>
        <v>16</v>
      </c>
      <c r="B16" s="13" t="s">
        <v>82</v>
      </c>
      <c r="C16" s="13" t="s">
        <v>145</v>
      </c>
      <c r="D16" s="13"/>
      <c r="E16" s="13">
        <f t="shared" ref="E16:E19" si="3">IF(K16="ВО",4,IF(K16="СПО",3,IF(K16="ВО (студент)",2,IF(K16="СПО (студент)",1,0))))</f>
        <v>4</v>
      </c>
      <c r="F16" s="13"/>
      <c r="G16" s="13"/>
      <c r="H16" s="88">
        <v>4</v>
      </c>
      <c r="I16" s="88" t="s">
        <v>285</v>
      </c>
      <c r="J16" s="7" t="s">
        <v>77</v>
      </c>
      <c r="K16" s="8" t="s">
        <v>29</v>
      </c>
      <c r="L16" s="19" t="s">
        <v>286</v>
      </c>
      <c r="M16" s="8">
        <v>1995</v>
      </c>
      <c r="N16" s="19" t="s">
        <v>287</v>
      </c>
      <c r="O16" s="19" t="s">
        <v>275</v>
      </c>
      <c r="P16" s="19" t="s">
        <v>288</v>
      </c>
      <c r="Q16" s="8">
        <v>36</v>
      </c>
      <c r="R16" s="8">
        <v>2022</v>
      </c>
      <c r="S16" s="88"/>
      <c r="T16" s="17" t="s">
        <v>80</v>
      </c>
      <c r="U16" s="17" t="s">
        <v>80</v>
      </c>
      <c r="V16" s="18" t="s">
        <v>80</v>
      </c>
      <c r="W16" s="19"/>
      <c r="X16" s="8"/>
      <c r="Y16" s="90">
        <v>39692</v>
      </c>
      <c r="Z16" s="88">
        <v>41</v>
      </c>
      <c r="AA16" s="88">
        <v>41</v>
      </c>
      <c r="AB16" s="88" t="e">
        <f>IF(Y16&lt;1,"-",ROUND(YEARFRAC(Y16,#REF!,1),2))</f>
        <v>#REF!</v>
      </c>
      <c r="AC16" s="88">
        <v>17</v>
      </c>
      <c r="AD16" s="10" t="s">
        <v>93</v>
      </c>
      <c r="AE16" s="8">
        <v>21</v>
      </c>
      <c r="AF16" s="12">
        <f>AE16/18</f>
        <v>1.1666666666666667</v>
      </c>
      <c r="AG16" s="8" t="s">
        <v>289</v>
      </c>
      <c r="AH16" s="88"/>
    </row>
    <row r="17" spans="1:34" ht="25.5" x14ac:dyDescent="0.25">
      <c r="A17" s="62">
        <f>COUNTA(H17:K17,L17:AH17)</f>
        <v>14</v>
      </c>
      <c r="B17" s="13"/>
      <c r="C17" s="13"/>
      <c r="D17" s="13"/>
      <c r="E17" s="13">
        <f t="shared" si="3"/>
        <v>0</v>
      </c>
      <c r="F17" s="13"/>
      <c r="G17" s="13"/>
      <c r="H17" s="88"/>
      <c r="I17" s="88"/>
      <c r="J17" s="9" t="s">
        <v>82</v>
      </c>
      <c r="K17" s="8" t="s">
        <v>147</v>
      </c>
      <c r="L17" s="19" t="s">
        <v>270</v>
      </c>
      <c r="M17" s="8">
        <v>2018</v>
      </c>
      <c r="N17" s="19" t="s">
        <v>274</v>
      </c>
      <c r="O17" s="19" t="s">
        <v>279</v>
      </c>
      <c r="P17" s="19" t="s">
        <v>280</v>
      </c>
      <c r="Q17" s="8">
        <v>72</v>
      </c>
      <c r="R17" s="8">
        <v>2024</v>
      </c>
      <c r="S17" s="88"/>
      <c r="T17" s="8" t="s">
        <v>150</v>
      </c>
      <c r="U17" s="8">
        <v>2021</v>
      </c>
      <c r="V17" s="68" t="s">
        <v>316</v>
      </c>
      <c r="W17" s="19" t="s">
        <v>174</v>
      </c>
      <c r="X17" s="8">
        <v>2013</v>
      </c>
      <c r="Y17" s="90"/>
      <c r="Z17" s="88"/>
      <c r="AA17" s="88"/>
      <c r="AB17" s="88"/>
      <c r="AC17" s="88"/>
      <c r="AD17" s="10"/>
      <c r="AE17" s="8"/>
      <c r="AF17" s="12"/>
      <c r="AG17" s="8"/>
      <c r="AH17" s="88"/>
    </row>
    <row r="18" spans="1:34" x14ac:dyDescent="0.25">
      <c r="A18" s="62">
        <f>COUNTA(H18:K18,L18:AH18,J19)-4</f>
        <v>1</v>
      </c>
      <c r="B18" s="13"/>
      <c r="C18" s="13"/>
      <c r="D18" s="13"/>
      <c r="E18" s="13">
        <f t="shared" si="3"/>
        <v>0</v>
      </c>
      <c r="F18" s="13"/>
      <c r="G18" s="13"/>
      <c r="H18" s="88"/>
      <c r="I18" s="88"/>
      <c r="J18" s="7" t="s">
        <v>78</v>
      </c>
      <c r="K18" s="8"/>
      <c r="L18" s="19"/>
      <c r="M18" s="8"/>
      <c r="N18" s="19"/>
      <c r="O18" s="19"/>
      <c r="P18" s="19"/>
      <c r="Q18" s="8"/>
      <c r="R18" s="8"/>
      <c r="S18" s="88"/>
      <c r="T18" s="17" t="s">
        <v>80</v>
      </c>
      <c r="U18" s="17" t="s">
        <v>80</v>
      </c>
      <c r="V18" s="18" t="s">
        <v>80</v>
      </c>
      <c r="W18" s="19"/>
      <c r="X18" s="8"/>
      <c r="Y18" s="90"/>
      <c r="Z18" s="88"/>
      <c r="AA18" s="88"/>
      <c r="AB18" s="88"/>
      <c r="AC18" s="88"/>
      <c r="AD18" s="10"/>
      <c r="AE18" s="8"/>
      <c r="AF18" s="12"/>
      <c r="AG18" s="8"/>
      <c r="AH18" s="88"/>
    </row>
    <row r="19" spans="1:34" ht="31.5" x14ac:dyDescent="0.25">
      <c r="A19" s="62">
        <f>COUNTA(H19:K19,L19:AH19)</f>
        <v>3</v>
      </c>
      <c r="B19" s="13"/>
      <c r="C19" s="13"/>
      <c r="D19" s="13" t="str">
        <f t="shared" ref="D19" si="4">IF(J19&gt;0,"совмещение","-")</f>
        <v>совмещение</v>
      </c>
      <c r="E19" s="13">
        <f t="shared" si="3"/>
        <v>0</v>
      </c>
      <c r="F19" s="13"/>
      <c r="G19" s="13"/>
      <c r="H19" s="88"/>
      <c r="I19" s="88"/>
      <c r="J19" s="9" t="s">
        <v>105</v>
      </c>
      <c r="K19" s="8"/>
      <c r="M19" s="8"/>
      <c r="N19" s="19"/>
      <c r="O19" s="19"/>
      <c r="P19" s="19"/>
      <c r="Q19" s="8"/>
      <c r="R19" s="8"/>
      <c r="S19" s="88"/>
      <c r="T19" s="8"/>
      <c r="U19" s="8"/>
      <c r="V19" s="11"/>
      <c r="W19" s="19"/>
      <c r="X19" s="8"/>
      <c r="Y19" s="90"/>
      <c r="Z19" s="88"/>
      <c r="AA19" s="88"/>
      <c r="AB19" s="88"/>
      <c r="AC19" s="88"/>
      <c r="AD19" s="10" t="s">
        <v>105</v>
      </c>
      <c r="AE19" s="8"/>
      <c r="AF19" s="12">
        <v>0.5</v>
      </c>
      <c r="AG19" s="8"/>
      <c r="AH19" s="88"/>
    </row>
    <row r="20" spans="1:34" s="26" customFormat="1" ht="11.25" customHeight="1" x14ac:dyDescent="0.25">
      <c r="A20" s="21">
        <v>0</v>
      </c>
      <c r="B20" s="22"/>
      <c r="C20" s="22"/>
      <c r="D20" s="21"/>
      <c r="E20" s="23">
        <f>MAX(E16:E19)</f>
        <v>4</v>
      </c>
      <c r="F20" s="21" t="str">
        <f>RIGHT(R20,4)</f>
        <v>2024</v>
      </c>
      <c r="G20" s="21" t="str">
        <f>RIGHT(X20,4)</f>
        <v>2013</v>
      </c>
      <c r="H20" s="88"/>
      <c r="I20" s="88"/>
      <c r="J20" s="23" t="s">
        <v>85</v>
      </c>
      <c r="K20" s="23" t="str">
        <f>IF(E20=4,"ВО",IF(E20=3,"СПО",IF(E20=2,"ВО (с)",IF(E20=1,"СПО (с)","-"))))</f>
        <v>ВО</v>
      </c>
      <c r="L20" s="23">
        <f>COUNTA(L16:L19)</f>
        <v>2</v>
      </c>
      <c r="M20" s="23" t="s">
        <v>80</v>
      </c>
      <c r="N20" s="23" t="s">
        <v>80</v>
      </c>
      <c r="O20" s="23">
        <f>COUNTA(O16:O19)</f>
        <v>2</v>
      </c>
      <c r="P20" s="23" t="s">
        <v>80</v>
      </c>
      <c r="Q20" s="23">
        <f>SUM(Q16:Q19)</f>
        <v>108</v>
      </c>
      <c r="R20" s="23" t="str">
        <f>CONCATENATE("П.Г.П. - ",MAX(R16:R19))</f>
        <v>П.Г.П. - 2024</v>
      </c>
      <c r="S20" s="23">
        <f>COUNTA(S16)</f>
        <v>0</v>
      </c>
      <c r="T20" s="23" t="str">
        <f>T17</f>
        <v>высшая</v>
      </c>
      <c r="U20" s="23" t="s">
        <v>80</v>
      </c>
      <c r="V20" s="23" t="s">
        <v>80</v>
      </c>
      <c r="W20" s="23">
        <f>COUNTA(W16:W19)</f>
        <v>1</v>
      </c>
      <c r="X20" s="23" t="str">
        <f>CONCATENATE("П.Г.П. - ",MAX(X16:X19))</f>
        <v>П.Г.П. - 2013</v>
      </c>
      <c r="Y20" s="24">
        <f>Y16</f>
        <v>39692</v>
      </c>
      <c r="Z20" s="23">
        <f>IF(Z16="","-",Z16)</f>
        <v>41</v>
      </c>
      <c r="AA20" s="23">
        <f>IF(AA16="","-",AA16)</f>
        <v>41</v>
      </c>
      <c r="AB20" s="23" t="e">
        <f>IF(AB16="","-",AB16)</f>
        <v>#REF!</v>
      </c>
      <c r="AC20" s="23">
        <f>IF(AC16="","-",AC16)</f>
        <v>17</v>
      </c>
      <c r="AD20" s="23" t="s">
        <v>80</v>
      </c>
      <c r="AE20" s="23">
        <f>SUM(AE16:AE19)</f>
        <v>21</v>
      </c>
      <c r="AF20" s="25">
        <f>SUM(AF16:AF19)</f>
        <v>1.6666666666666667</v>
      </c>
      <c r="AG20" s="23" t="s">
        <v>80</v>
      </c>
      <c r="AH20" s="23" t="s">
        <v>80</v>
      </c>
    </row>
    <row r="21" spans="1:34" ht="31.5" x14ac:dyDescent="0.25">
      <c r="A21" s="62">
        <f>COUNTA(H21:K21,L21:AH21)-7</f>
        <v>8</v>
      </c>
      <c r="B21" s="13" t="s">
        <v>82</v>
      </c>
      <c r="C21" s="13" t="s">
        <v>145</v>
      </c>
      <c r="D21" s="13"/>
      <c r="E21" s="13">
        <f t="shared" ref="E21:E28" si="5">IF(K21="ВО",4,IF(K21="СПО",3,IF(K21="ВО (студент)",2,IF(K21="СПО (студент)",1,0))))</f>
        <v>0</v>
      </c>
      <c r="F21" s="13"/>
      <c r="G21" s="13"/>
      <c r="H21" s="88">
        <v>5</v>
      </c>
      <c r="I21" s="88" t="s">
        <v>290</v>
      </c>
      <c r="J21" s="7" t="s">
        <v>77</v>
      </c>
      <c r="K21" s="8"/>
      <c r="L21" s="19"/>
      <c r="M21" s="8"/>
      <c r="N21" s="19"/>
      <c r="O21" s="70"/>
      <c r="Q21" s="8"/>
      <c r="R21" s="8"/>
      <c r="S21" s="88"/>
      <c r="T21" s="17" t="s">
        <v>80</v>
      </c>
      <c r="U21" s="17" t="s">
        <v>80</v>
      </c>
      <c r="V21" s="18" t="s">
        <v>80</v>
      </c>
      <c r="W21" s="19"/>
      <c r="X21" s="8"/>
      <c r="Y21" s="90">
        <v>43340</v>
      </c>
      <c r="Z21" s="88">
        <v>13</v>
      </c>
      <c r="AA21" s="88">
        <v>7</v>
      </c>
      <c r="AB21" s="88" t="e">
        <f>IF(Y21&lt;1,"-",ROUND(YEARFRAC(Y21,#REF!,1),2))</f>
        <v>#REF!</v>
      </c>
      <c r="AC21" s="88">
        <v>4</v>
      </c>
      <c r="AD21" s="10" t="s">
        <v>120</v>
      </c>
      <c r="AE21" s="8">
        <v>18</v>
      </c>
      <c r="AF21" s="12">
        <f>AE21/18</f>
        <v>1</v>
      </c>
      <c r="AG21" s="8" t="s">
        <v>310</v>
      </c>
      <c r="AH21" s="88"/>
    </row>
    <row r="22" spans="1:34" ht="51" x14ac:dyDescent="0.25">
      <c r="A22" s="62">
        <f>COUNTA(H22:K22,L22:AH22)</f>
        <v>18</v>
      </c>
      <c r="B22" s="13"/>
      <c r="C22" s="13"/>
      <c r="D22" s="13"/>
      <c r="E22" s="13">
        <f t="shared" si="5"/>
        <v>4</v>
      </c>
      <c r="F22" s="13"/>
      <c r="G22" s="13"/>
      <c r="H22" s="88"/>
      <c r="I22" s="88"/>
      <c r="J22" s="9" t="s">
        <v>82</v>
      </c>
      <c r="K22" s="8" t="s">
        <v>29</v>
      </c>
      <c r="L22" s="19" t="s">
        <v>291</v>
      </c>
      <c r="M22" s="8">
        <v>2009</v>
      </c>
      <c r="N22" s="19" t="s">
        <v>292</v>
      </c>
      <c r="O22" s="19" t="s">
        <v>300</v>
      </c>
      <c r="P22" s="19" t="s">
        <v>301</v>
      </c>
      <c r="Q22" s="8">
        <v>36</v>
      </c>
      <c r="R22" s="8">
        <v>2022</v>
      </c>
      <c r="S22" s="88"/>
      <c r="T22" s="8" t="s">
        <v>150</v>
      </c>
      <c r="U22" s="8">
        <v>2025</v>
      </c>
      <c r="V22" s="11" t="s">
        <v>309</v>
      </c>
      <c r="W22" s="19" t="s">
        <v>175</v>
      </c>
      <c r="X22" s="8">
        <v>2024</v>
      </c>
      <c r="Y22" s="90"/>
      <c r="Z22" s="88"/>
      <c r="AA22" s="88"/>
      <c r="AB22" s="88"/>
      <c r="AC22" s="88"/>
      <c r="AD22" s="10" t="s">
        <v>130</v>
      </c>
      <c r="AE22" s="8">
        <v>6</v>
      </c>
      <c r="AF22" s="12">
        <f t="shared" ref="AF22:AF25" si="6">AE22/18</f>
        <v>0.33333333333333331</v>
      </c>
      <c r="AG22" s="8" t="s">
        <v>311</v>
      </c>
      <c r="AH22" s="88"/>
    </row>
    <row r="23" spans="1:34" ht="38.25" x14ac:dyDescent="0.25">
      <c r="A23" s="62">
        <f>COUNTA(H23:K23,L23:AH23,J24)-4</f>
        <v>13</v>
      </c>
      <c r="B23" s="13"/>
      <c r="C23" s="13"/>
      <c r="D23" s="13"/>
      <c r="E23" s="13">
        <f t="shared" si="5"/>
        <v>4</v>
      </c>
      <c r="F23" s="13"/>
      <c r="G23" s="13"/>
      <c r="H23" s="88"/>
      <c r="I23" s="88"/>
      <c r="J23" s="7" t="s">
        <v>78</v>
      </c>
      <c r="K23" s="8" t="s">
        <v>29</v>
      </c>
      <c r="L23" s="19" t="s">
        <v>291</v>
      </c>
      <c r="M23" s="8">
        <v>2009</v>
      </c>
      <c r="N23" s="19" t="s">
        <v>293</v>
      </c>
      <c r="O23" s="19" t="s">
        <v>300</v>
      </c>
      <c r="P23" s="19" t="s">
        <v>148</v>
      </c>
      <c r="Q23" s="8">
        <v>36</v>
      </c>
      <c r="R23" s="8">
        <v>2022</v>
      </c>
      <c r="S23" s="88"/>
      <c r="T23" s="17" t="s">
        <v>80</v>
      </c>
      <c r="U23" s="17" t="s">
        <v>80</v>
      </c>
      <c r="V23" s="18" t="s">
        <v>80</v>
      </c>
      <c r="W23" s="19"/>
      <c r="X23" s="8"/>
      <c r="Y23" s="90"/>
      <c r="Z23" s="88"/>
      <c r="AA23" s="88"/>
      <c r="AB23" s="88"/>
      <c r="AC23" s="88"/>
      <c r="AD23" s="10" t="s">
        <v>312</v>
      </c>
      <c r="AE23" s="8">
        <v>23</v>
      </c>
      <c r="AF23" s="12">
        <f t="shared" si="6"/>
        <v>1.2777777777777777</v>
      </c>
      <c r="AG23" s="8" t="s">
        <v>313</v>
      </c>
      <c r="AH23" s="88"/>
    </row>
    <row r="24" spans="1:34" ht="76.5" x14ac:dyDescent="0.25">
      <c r="A24" s="62">
        <f>COUNTA(H24:K24,L24:AH24)</f>
        <v>13</v>
      </c>
      <c r="B24" s="13"/>
      <c r="C24" s="13"/>
      <c r="D24" s="13" t="str">
        <f t="shared" ref="D24" si="7">IF(J24&gt;0,"совмещение","-")</f>
        <v>совмещение</v>
      </c>
      <c r="E24" s="13">
        <f t="shared" si="5"/>
        <v>0</v>
      </c>
      <c r="F24" s="13"/>
      <c r="G24" s="13"/>
      <c r="H24" s="88"/>
      <c r="I24" s="88"/>
      <c r="J24" s="9" t="s">
        <v>105</v>
      </c>
      <c r="K24" s="8" t="s">
        <v>147</v>
      </c>
      <c r="L24" s="19" t="s">
        <v>270</v>
      </c>
      <c r="M24" s="8">
        <v>2024</v>
      </c>
      <c r="N24" s="19" t="s">
        <v>274</v>
      </c>
      <c r="O24" s="19" t="s">
        <v>302</v>
      </c>
      <c r="P24" s="19" t="s">
        <v>303</v>
      </c>
      <c r="Q24" s="8">
        <v>36</v>
      </c>
      <c r="R24" s="8">
        <v>2022</v>
      </c>
      <c r="S24" s="88"/>
      <c r="T24" s="8"/>
      <c r="U24" s="8"/>
      <c r="V24" s="11"/>
      <c r="W24" s="19"/>
      <c r="X24" s="8"/>
      <c r="Y24" s="90"/>
      <c r="Z24" s="88"/>
      <c r="AA24" s="88"/>
      <c r="AB24" s="88"/>
      <c r="AC24" s="88"/>
      <c r="AD24" s="10" t="s">
        <v>138</v>
      </c>
      <c r="AE24" s="8">
        <v>1</v>
      </c>
      <c r="AF24" s="12">
        <f t="shared" si="6"/>
        <v>5.5555555555555552E-2</v>
      </c>
      <c r="AG24" s="8" t="s">
        <v>314</v>
      </c>
      <c r="AH24" s="88"/>
    </row>
    <row r="25" spans="1:34" ht="51.6" customHeight="1" x14ac:dyDescent="0.25">
      <c r="A25" s="62">
        <f>COUNTA(H25:K25,L25:AH25)</f>
        <v>12</v>
      </c>
      <c r="B25" s="13"/>
      <c r="C25" s="13"/>
      <c r="D25" s="13"/>
      <c r="E25" s="13">
        <f t="shared" si="5"/>
        <v>0</v>
      </c>
      <c r="F25" s="13"/>
      <c r="G25" s="13"/>
      <c r="H25" s="88"/>
      <c r="I25" s="88"/>
      <c r="J25" s="9"/>
      <c r="K25" s="8" t="s">
        <v>147</v>
      </c>
      <c r="L25" s="19" t="s">
        <v>294</v>
      </c>
      <c r="M25" s="8">
        <v>2022</v>
      </c>
      <c r="N25" s="19" t="s">
        <v>295</v>
      </c>
      <c r="O25" s="19" t="s">
        <v>304</v>
      </c>
      <c r="P25" s="19" t="s">
        <v>305</v>
      </c>
      <c r="Q25" s="8">
        <v>24</v>
      </c>
      <c r="R25" s="8">
        <v>2024</v>
      </c>
      <c r="S25" s="88"/>
      <c r="T25" s="8"/>
      <c r="U25" s="8"/>
      <c r="V25" s="11"/>
      <c r="W25" s="19"/>
      <c r="X25" s="8"/>
      <c r="Y25" s="90"/>
      <c r="Z25" s="88"/>
      <c r="AA25" s="88"/>
      <c r="AB25" s="88"/>
      <c r="AC25" s="88"/>
      <c r="AD25" s="10" t="s">
        <v>341</v>
      </c>
      <c r="AE25" s="8">
        <v>1</v>
      </c>
      <c r="AF25" s="12">
        <f t="shared" si="6"/>
        <v>5.5555555555555552E-2</v>
      </c>
      <c r="AG25" s="8" t="s">
        <v>314</v>
      </c>
      <c r="AH25" s="88"/>
    </row>
    <row r="26" spans="1:34" ht="51" x14ac:dyDescent="0.25">
      <c r="A26" s="62">
        <f>COUNTA(H26:K26,L26:AH26)</f>
        <v>10</v>
      </c>
      <c r="B26" s="13"/>
      <c r="C26" s="13"/>
      <c r="D26" s="13"/>
      <c r="E26" s="13">
        <f t="shared" si="5"/>
        <v>0</v>
      </c>
      <c r="F26" s="13"/>
      <c r="G26" s="13"/>
      <c r="H26" s="88"/>
      <c r="I26" s="88"/>
      <c r="J26" s="9"/>
      <c r="K26" s="8" t="s">
        <v>147</v>
      </c>
      <c r="L26" s="19" t="s">
        <v>296</v>
      </c>
      <c r="M26" s="8">
        <v>2024</v>
      </c>
      <c r="N26" s="19" t="s">
        <v>297</v>
      </c>
      <c r="O26" s="19" t="s">
        <v>279</v>
      </c>
      <c r="P26" s="19" t="s">
        <v>306</v>
      </c>
      <c r="Q26" s="8">
        <v>72</v>
      </c>
      <c r="R26" s="8">
        <v>2024</v>
      </c>
      <c r="S26" s="88"/>
      <c r="T26" s="8"/>
      <c r="U26" s="8"/>
      <c r="V26" s="11"/>
      <c r="W26" s="19"/>
      <c r="X26" s="8"/>
      <c r="Y26" s="90"/>
      <c r="Z26" s="88"/>
      <c r="AA26" s="88"/>
      <c r="AB26" s="88"/>
      <c r="AC26" s="88"/>
      <c r="AD26" s="10" t="s">
        <v>105</v>
      </c>
      <c r="AE26" s="8"/>
      <c r="AF26" s="12">
        <v>0.5</v>
      </c>
      <c r="AG26" s="8"/>
      <c r="AH26" s="88"/>
    </row>
    <row r="27" spans="1:34" ht="51" x14ac:dyDescent="0.25">
      <c r="A27" s="62">
        <f>COUNTA(H27:K27,L27:AH27)</f>
        <v>8</v>
      </c>
      <c r="B27" s="13"/>
      <c r="C27" s="13"/>
      <c r="D27" s="13"/>
      <c r="E27" s="13">
        <f t="shared" si="5"/>
        <v>0</v>
      </c>
      <c r="F27" s="13"/>
      <c r="G27" s="13"/>
      <c r="H27" s="88"/>
      <c r="I27" s="88"/>
      <c r="J27" s="9"/>
      <c r="K27" s="8" t="s">
        <v>147</v>
      </c>
      <c r="L27" s="19" t="s">
        <v>298</v>
      </c>
      <c r="M27" s="8">
        <v>2025</v>
      </c>
      <c r="N27" s="19" t="s">
        <v>299</v>
      </c>
      <c r="O27" s="19" t="s">
        <v>300</v>
      </c>
      <c r="P27" s="19" t="s">
        <v>307</v>
      </c>
      <c r="Q27" s="8">
        <v>40</v>
      </c>
      <c r="R27" s="8">
        <v>2025</v>
      </c>
      <c r="S27" s="88"/>
      <c r="T27" s="8"/>
      <c r="U27" s="8"/>
      <c r="V27" s="11"/>
      <c r="W27" s="19"/>
      <c r="X27" s="8"/>
      <c r="Y27" s="90"/>
      <c r="Z27" s="88"/>
      <c r="AA27" s="88"/>
      <c r="AB27" s="88"/>
      <c r="AC27" s="88"/>
      <c r="AD27" s="10"/>
      <c r="AE27" s="8"/>
      <c r="AF27" s="12"/>
      <c r="AG27" s="8"/>
      <c r="AH27" s="88"/>
    </row>
    <row r="28" spans="1:34" ht="38.25" x14ac:dyDescent="0.25">
      <c r="A28" s="62">
        <f>COUNTA(H28:K28,L28:AH28)</f>
        <v>4</v>
      </c>
      <c r="B28" s="13"/>
      <c r="C28" s="13"/>
      <c r="D28" s="13"/>
      <c r="E28" s="13">
        <f t="shared" si="5"/>
        <v>0</v>
      </c>
      <c r="F28" s="13"/>
      <c r="G28" s="13"/>
      <c r="H28" s="88"/>
      <c r="I28" s="88"/>
      <c r="J28" s="9"/>
      <c r="K28" s="8"/>
      <c r="L28" s="19"/>
      <c r="M28" s="8"/>
      <c r="N28" s="19"/>
      <c r="O28" s="19" t="s">
        <v>300</v>
      </c>
      <c r="P28" s="19" t="s">
        <v>308</v>
      </c>
      <c r="Q28" s="8">
        <v>40</v>
      </c>
      <c r="R28" s="8">
        <v>2025</v>
      </c>
      <c r="S28" s="88"/>
      <c r="T28" s="8"/>
      <c r="U28" s="8"/>
      <c r="V28" s="11"/>
      <c r="W28" s="19"/>
      <c r="X28" s="8"/>
      <c r="Y28" s="90"/>
      <c r="Z28" s="88"/>
      <c r="AA28" s="88"/>
      <c r="AB28" s="88"/>
      <c r="AC28" s="88"/>
      <c r="AD28" s="10"/>
      <c r="AE28" s="8"/>
      <c r="AF28" s="12"/>
      <c r="AG28" s="8"/>
      <c r="AH28" s="88"/>
    </row>
    <row r="29" spans="1:34" s="26" customFormat="1" ht="11.25" customHeight="1" x14ac:dyDescent="0.25">
      <c r="A29" s="21">
        <v>0</v>
      </c>
      <c r="B29" s="22"/>
      <c r="C29" s="22"/>
      <c r="D29" s="21"/>
      <c r="E29" s="23">
        <f>MAX(E21:E28)</f>
        <v>4</v>
      </c>
      <c r="F29" s="21" t="str">
        <f>RIGHT(R29,4)</f>
        <v>2025</v>
      </c>
      <c r="G29" s="21" t="str">
        <f>RIGHT(X29,4)</f>
        <v>2024</v>
      </c>
      <c r="H29" s="88"/>
      <c r="I29" s="88"/>
      <c r="J29" s="23" t="s">
        <v>85</v>
      </c>
      <c r="K29" s="23" t="str">
        <f>IF(E29=4,"ВО",IF(E29=3,"СПО",IF(E29=2,"ВО (с)",IF(E29=1,"СПО (с)","-"))))</f>
        <v>ВО</v>
      </c>
      <c r="L29" s="23">
        <f>COUNTA(L21:L28)</f>
        <v>6</v>
      </c>
      <c r="M29" s="23" t="s">
        <v>80</v>
      </c>
      <c r="N29" s="23" t="s">
        <v>80</v>
      </c>
      <c r="O29" s="23">
        <f>COUNTA(O22:O28)</f>
        <v>7</v>
      </c>
      <c r="P29" s="23" t="s">
        <v>80</v>
      </c>
      <c r="Q29" s="23">
        <f>SUM(Q21:Q28)</f>
        <v>284</v>
      </c>
      <c r="R29" s="23" t="str">
        <f>CONCATENATE("П.Г.П. - ",MAX(R21:R28))</f>
        <v>П.Г.П. - 2025</v>
      </c>
      <c r="S29" s="23">
        <f>COUNTA(S21)</f>
        <v>0</v>
      </c>
      <c r="T29" s="23" t="str">
        <f>T22</f>
        <v>высшая</v>
      </c>
      <c r="U29" s="23" t="s">
        <v>80</v>
      </c>
      <c r="V29" s="23" t="s">
        <v>80</v>
      </c>
      <c r="W29" s="23">
        <f>COUNTA(W21:W28)</f>
        <v>1</v>
      </c>
      <c r="X29" s="23" t="str">
        <f>CONCATENATE("П.Г.П. - ",MAX(X21:X28))</f>
        <v>П.Г.П. - 2024</v>
      </c>
      <c r="Y29" s="24">
        <f>Y21</f>
        <v>43340</v>
      </c>
      <c r="Z29" s="23">
        <f>IF(Z21="","-",Z21)</f>
        <v>13</v>
      </c>
      <c r="AA29" s="23">
        <f>IF(AA21="","-",AA21)</f>
        <v>7</v>
      </c>
      <c r="AB29" s="23" t="e">
        <f>IF(AB21="","-",AB21)</f>
        <v>#REF!</v>
      </c>
      <c r="AC29" s="23">
        <f>IF(AC21="","-",AC21)</f>
        <v>4</v>
      </c>
      <c r="AD29" s="23" t="s">
        <v>80</v>
      </c>
      <c r="AE29" s="23">
        <f>SUM(AE21:AE28)</f>
        <v>49</v>
      </c>
      <c r="AF29" s="25">
        <f>SUM(AF21:AF28)</f>
        <v>3.2222222222222214</v>
      </c>
      <c r="AG29" s="23" t="s">
        <v>80</v>
      </c>
      <c r="AH29" s="23" t="s">
        <v>80</v>
      </c>
    </row>
    <row r="30" spans="1:34" ht="31.5" x14ac:dyDescent="0.25">
      <c r="A30" s="62">
        <f>COUNTA(H30:K30,L30:AH30)-7</f>
        <v>7</v>
      </c>
      <c r="B30" s="13" t="s">
        <v>82</v>
      </c>
      <c r="C30" s="13" t="s">
        <v>145</v>
      </c>
      <c r="D30" s="13"/>
      <c r="E30" s="13">
        <f t="shared" ref="E30:E32" si="8">IF(K30="ВО",4,IF(K30="СПО",3,IF(K30="ВО (студент)",2,IF(K30="СПО (студент)",1,0))))</f>
        <v>0</v>
      </c>
      <c r="F30" s="13"/>
      <c r="G30" s="13"/>
      <c r="H30" s="88">
        <v>6</v>
      </c>
      <c r="I30" s="88" t="s">
        <v>317</v>
      </c>
      <c r="J30" s="7" t="s">
        <v>77</v>
      </c>
      <c r="K30" s="8"/>
      <c r="L30" s="19"/>
      <c r="M30" s="8"/>
      <c r="N30" s="19"/>
      <c r="O30" s="19"/>
      <c r="P30" s="19"/>
      <c r="Q30" s="8"/>
      <c r="R30" s="8"/>
      <c r="S30" s="88"/>
      <c r="T30" s="17" t="s">
        <v>80</v>
      </c>
      <c r="U30" s="17" t="s">
        <v>80</v>
      </c>
      <c r="V30" s="18" t="s">
        <v>80</v>
      </c>
      <c r="W30" s="19"/>
      <c r="X30" s="8"/>
      <c r="Y30" s="90">
        <v>44251</v>
      </c>
      <c r="Z30" s="88">
        <v>17</v>
      </c>
      <c r="AA30" s="88">
        <v>5</v>
      </c>
      <c r="AB30" s="88" t="e">
        <f>IF(Y30&lt;1,"-",ROUND(YEARFRAC(Y30,#REF!,1),2))</f>
        <v>#REF!</v>
      </c>
      <c r="AC30" s="88"/>
      <c r="AD30" s="10" t="s">
        <v>123</v>
      </c>
      <c r="AE30" s="8">
        <v>34</v>
      </c>
      <c r="AF30" s="12">
        <f t="shared" ref="AF30" si="9">AE30/18</f>
        <v>1.8888888888888888</v>
      </c>
      <c r="AG30" s="8" t="s">
        <v>322</v>
      </c>
      <c r="AH30" s="88"/>
    </row>
    <row r="31" spans="1:34" ht="38.25" x14ac:dyDescent="0.25">
      <c r="A31" s="62">
        <f>COUNTA(H31:K31,L31:AH31)</f>
        <v>12</v>
      </c>
      <c r="B31" s="13"/>
      <c r="C31" s="13"/>
      <c r="D31" s="13"/>
      <c r="E31" s="13">
        <f t="shared" si="8"/>
        <v>4</v>
      </c>
      <c r="F31" s="13"/>
      <c r="G31" s="13"/>
      <c r="H31" s="88"/>
      <c r="I31" s="88"/>
      <c r="J31" s="9" t="s">
        <v>82</v>
      </c>
      <c r="K31" s="8" t="s">
        <v>29</v>
      </c>
      <c r="L31" s="19" t="s">
        <v>318</v>
      </c>
      <c r="M31" s="8">
        <v>2006</v>
      </c>
      <c r="N31" s="19" t="s">
        <v>325</v>
      </c>
      <c r="O31" s="19" t="s">
        <v>319</v>
      </c>
      <c r="P31" s="19" t="s">
        <v>320</v>
      </c>
      <c r="Q31" s="8">
        <v>8</v>
      </c>
      <c r="R31" s="8">
        <v>2023</v>
      </c>
      <c r="S31" s="88"/>
      <c r="T31" s="8" t="s">
        <v>149</v>
      </c>
      <c r="U31" s="8">
        <v>2024</v>
      </c>
      <c r="V31" s="11" t="s">
        <v>321</v>
      </c>
      <c r="W31" s="19"/>
      <c r="X31" s="8"/>
      <c r="Y31" s="90"/>
      <c r="Z31" s="88"/>
      <c r="AA31" s="88"/>
      <c r="AB31" s="88"/>
      <c r="AC31" s="88"/>
      <c r="AD31" s="10"/>
      <c r="AE31" s="8"/>
      <c r="AF31" s="12"/>
      <c r="AG31" s="8"/>
      <c r="AH31" s="88"/>
    </row>
    <row r="32" spans="1:34" ht="63.75" x14ac:dyDescent="0.25">
      <c r="A32" s="62">
        <f>COUNTA(H32:K32,L32:AH32,#REF!)-4</f>
        <v>4</v>
      </c>
      <c r="B32" s="13"/>
      <c r="C32" s="13"/>
      <c r="D32" s="13"/>
      <c r="E32" s="13">
        <f t="shared" si="8"/>
        <v>0</v>
      </c>
      <c r="F32" s="13"/>
      <c r="G32" s="13"/>
      <c r="H32" s="88"/>
      <c r="I32" s="88"/>
      <c r="J32" s="7"/>
      <c r="K32" s="8"/>
      <c r="L32" s="19"/>
      <c r="M32" s="8"/>
      <c r="N32" s="19"/>
      <c r="O32" s="19" t="s">
        <v>319</v>
      </c>
      <c r="P32" s="19" t="s">
        <v>493</v>
      </c>
      <c r="Q32" s="8">
        <v>36</v>
      </c>
      <c r="R32" s="8">
        <v>2024</v>
      </c>
      <c r="S32" s="88"/>
      <c r="T32" s="17" t="s">
        <v>80</v>
      </c>
      <c r="U32" s="17" t="s">
        <v>80</v>
      </c>
      <c r="V32" s="18" t="s">
        <v>80</v>
      </c>
      <c r="W32" s="19"/>
      <c r="X32" s="8"/>
      <c r="Y32" s="90"/>
      <c r="Z32" s="88"/>
      <c r="AA32" s="88"/>
      <c r="AB32" s="88"/>
      <c r="AC32" s="88"/>
      <c r="AD32" s="10"/>
      <c r="AE32" s="8"/>
      <c r="AF32" s="12"/>
      <c r="AG32" s="8"/>
      <c r="AH32" s="88"/>
    </row>
    <row r="33" spans="1:34" s="26" customFormat="1" ht="11.25" customHeight="1" x14ac:dyDescent="0.25">
      <c r="A33" s="21">
        <v>0</v>
      </c>
      <c r="B33" s="22"/>
      <c r="C33" s="22"/>
      <c r="D33" s="21"/>
      <c r="E33" s="23">
        <f>MAX(E30:E32)</f>
        <v>4</v>
      </c>
      <c r="F33" s="21" t="str">
        <f>RIGHT(R33,4)</f>
        <v>2024</v>
      </c>
      <c r="G33" s="21" t="str">
        <f>RIGHT(X33,4)</f>
        <v xml:space="preserve"> - 0</v>
      </c>
      <c r="H33" s="88"/>
      <c r="I33" s="88"/>
      <c r="J33" s="23" t="s">
        <v>85</v>
      </c>
      <c r="K33" s="23" t="str">
        <f>IF(E33=4,"ВО",IF(E33=3,"СПО",IF(E33=2,"ВО (с)",IF(E33=1,"СПО (с)","-"))))</f>
        <v>ВО</v>
      </c>
      <c r="L33" s="23">
        <f>COUNTA(L30:L32)</f>
        <v>1</v>
      </c>
      <c r="M33" s="23" t="s">
        <v>80</v>
      </c>
      <c r="N33" s="23" t="s">
        <v>80</v>
      </c>
      <c r="O33" s="23">
        <f>COUNTA(O30:O32)</f>
        <v>2</v>
      </c>
      <c r="P33" s="23" t="s">
        <v>80</v>
      </c>
      <c r="Q33" s="23">
        <f>SUM(Q30:Q32)</f>
        <v>44</v>
      </c>
      <c r="R33" s="23" t="str">
        <f>CONCATENATE("П.Г.П. - ",MAX(R30:R32))</f>
        <v>П.Г.П. - 2024</v>
      </c>
      <c r="S33" s="23">
        <f>COUNTA(S30)</f>
        <v>0</v>
      </c>
      <c r="T33" s="23" t="str">
        <f>T31</f>
        <v>первая</v>
      </c>
      <c r="U33" s="23" t="s">
        <v>80</v>
      </c>
      <c r="V33" s="23" t="s">
        <v>80</v>
      </c>
      <c r="W33" s="23">
        <f>COUNTA(W30:W32)</f>
        <v>0</v>
      </c>
      <c r="X33" s="23" t="str">
        <f>CONCATENATE("П.Г.П. - ",MAX(X30:X32))</f>
        <v>П.Г.П. - 0</v>
      </c>
      <c r="Y33" s="24">
        <f>Y30</f>
        <v>44251</v>
      </c>
      <c r="Z33" s="23">
        <f>IF(Z30="","-",Z30)</f>
        <v>17</v>
      </c>
      <c r="AA33" s="23">
        <f>IF(AA30="","-",AA30)</f>
        <v>5</v>
      </c>
      <c r="AB33" s="23" t="e">
        <f>IF(AB30="","-",AB30)</f>
        <v>#REF!</v>
      </c>
      <c r="AC33" s="23" t="str">
        <f>IF(AC30="","-",AC30)</f>
        <v>-</v>
      </c>
      <c r="AD33" s="23" t="s">
        <v>80</v>
      </c>
      <c r="AE33" s="23">
        <f>SUM(AE30:AE32)</f>
        <v>34</v>
      </c>
      <c r="AF33" s="25">
        <f>SUM(AF30:AF32)</f>
        <v>1.8888888888888888</v>
      </c>
      <c r="AG33" s="23" t="s">
        <v>80</v>
      </c>
      <c r="AH33" s="23" t="s">
        <v>80</v>
      </c>
    </row>
    <row r="34" spans="1:34" ht="15.75" customHeight="1" x14ac:dyDescent="0.25">
      <c r="A34" s="62">
        <f>COUNTA(H34:K34,L34:AH34)-7</f>
        <v>7</v>
      </c>
      <c r="B34" s="13" t="s">
        <v>82</v>
      </c>
      <c r="C34" s="13" t="s">
        <v>145</v>
      </c>
      <c r="D34" s="13"/>
      <c r="E34" s="13">
        <f t="shared" ref="E34:E36" si="10">IF(K34="ВО",4,IF(K34="СПО",3,IF(K34="ВО (студент)",2,IF(K34="СПО (студент)",1,0))))</f>
        <v>0</v>
      </c>
      <c r="F34" s="13"/>
      <c r="G34" s="13"/>
      <c r="H34" s="88">
        <v>7</v>
      </c>
      <c r="I34" s="88" t="s">
        <v>323</v>
      </c>
      <c r="J34" s="7" t="s">
        <v>77</v>
      </c>
      <c r="K34" s="8"/>
      <c r="L34" s="19"/>
      <c r="M34" s="8"/>
      <c r="N34" s="19"/>
      <c r="O34" s="19"/>
      <c r="P34" s="19"/>
      <c r="Q34" s="8"/>
      <c r="R34" s="8"/>
      <c r="S34" s="88"/>
      <c r="T34" s="17" t="s">
        <v>80</v>
      </c>
      <c r="U34" s="17" t="s">
        <v>80</v>
      </c>
      <c r="V34" s="18" t="s">
        <v>80</v>
      </c>
      <c r="W34" s="19"/>
      <c r="X34" s="8"/>
      <c r="Y34" s="90">
        <v>37138</v>
      </c>
      <c r="Z34" s="88">
        <v>43</v>
      </c>
      <c r="AA34" s="88">
        <v>43</v>
      </c>
      <c r="AB34" s="88" t="e">
        <f>IF(Y34&lt;1,"-",ROUND(YEARFRAC(Y34,#REF!,1),2))</f>
        <v>#REF!</v>
      </c>
      <c r="AC34" s="88"/>
      <c r="AD34" s="10" t="s">
        <v>93</v>
      </c>
      <c r="AE34" s="8">
        <v>21</v>
      </c>
      <c r="AF34" s="12">
        <f t="shared" ref="AF34" si="11">AE34/18</f>
        <v>1.1666666666666667</v>
      </c>
      <c r="AG34" s="8" t="s">
        <v>327</v>
      </c>
      <c r="AH34" s="88"/>
    </row>
    <row r="35" spans="1:34" ht="51" x14ac:dyDescent="0.25">
      <c r="A35" s="62">
        <f>COUNTA(H35:K35,L35:AH35)</f>
        <v>14</v>
      </c>
      <c r="B35" s="13"/>
      <c r="C35" s="13"/>
      <c r="D35" s="13"/>
      <c r="E35" s="13">
        <f t="shared" si="10"/>
        <v>4</v>
      </c>
      <c r="F35" s="13"/>
      <c r="G35" s="13"/>
      <c r="H35" s="88"/>
      <c r="I35" s="88"/>
      <c r="J35" s="9" t="s">
        <v>82</v>
      </c>
      <c r="K35" s="8" t="s">
        <v>29</v>
      </c>
      <c r="L35" s="19" t="s">
        <v>324</v>
      </c>
      <c r="M35" s="8">
        <v>1985</v>
      </c>
      <c r="N35" s="19" t="s">
        <v>287</v>
      </c>
      <c r="O35" s="19" t="s">
        <v>319</v>
      </c>
      <c r="P35" s="19" t="s">
        <v>288</v>
      </c>
      <c r="Q35" s="8">
        <v>36</v>
      </c>
      <c r="R35" s="8">
        <v>2022</v>
      </c>
      <c r="S35" s="88"/>
      <c r="T35" s="8" t="s">
        <v>150</v>
      </c>
      <c r="U35" s="8">
        <v>2023</v>
      </c>
      <c r="V35" s="11" t="s">
        <v>326</v>
      </c>
      <c r="W35" s="19" t="s">
        <v>167</v>
      </c>
      <c r="X35" s="8">
        <v>2021</v>
      </c>
      <c r="Y35" s="90"/>
      <c r="Z35" s="88"/>
      <c r="AA35" s="88"/>
      <c r="AB35" s="88"/>
      <c r="AC35" s="88"/>
      <c r="AD35" s="10"/>
      <c r="AE35" s="8"/>
      <c r="AF35" s="12"/>
      <c r="AG35" s="8"/>
      <c r="AH35" s="88"/>
    </row>
    <row r="36" spans="1:34" ht="25.5" x14ac:dyDescent="0.25">
      <c r="A36" s="62">
        <f>COUNTA(H36:K36,L36:AH36,#REF!)-4</f>
        <v>2</v>
      </c>
      <c r="B36" s="13"/>
      <c r="C36" s="13"/>
      <c r="D36" s="13"/>
      <c r="E36" s="13">
        <f t="shared" si="10"/>
        <v>0</v>
      </c>
      <c r="F36" s="13"/>
      <c r="G36" s="13"/>
      <c r="H36" s="88"/>
      <c r="I36" s="88"/>
      <c r="J36" s="7"/>
      <c r="K36" s="8"/>
      <c r="L36" s="19"/>
      <c r="M36" s="8"/>
      <c r="N36" s="19"/>
      <c r="O36" s="19"/>
      <c r="P36" s="19"/>
      <c r="Q36" s="8"/>
      <c r="R36" s="8"/>
      <c r="S36" s="88"/>
      <c r="T36" s="17" t="s">
        <v>80</v>
      </c>
      <c r="U36" s="17" t="s">
        <v>80</v>
      </c>
      <c r="V36" s="18" t="s">
        <v>80</v>
      </c>
      <c r="W36" s="19" t="s">
        <v>240</v>
      </c>
      <c r="X36" s="8">
        <v>2013</v>
      </c>
      <c r="Y36" s="90"/>
      <c r="Z36" s="88"/>
      <c r="AA36" s="88"/>
      <c r="AB36" s="88"/>
      <c r="AC36" s="88"/>
      <c r="AD36" s="10"/>
      <c r="AE36" s="8"/>
      <c r="AF36" s="12"/>
      <c r="AG36" s="8"/>
      <c r="AH36" s="88"/>
    </row>
    <row r="37" spans="1:34" s="26" customFormat="1" ht="11.25" customHeight="1" x14ac:dyDescent="0.25">
      <c r="A37" s="21">
        <v>0</v>
      </c>
      <c r="B37" s="22"/>
      <c r="C37" s="22"/>
      <c r="D37" s="21"/>
      <c r="E37" s="23">
        <f>MAX(E34:E36)</f>
        <v>4</v>
      </c>
      <c r="F37" s="21" t="str">
        <f>RIGHT(R37,4)</f>
        <v>2022</v>
      </c>
      <c r="G37" s="21" t="str">
        <f>RIGHT(X37,4)</f>
        <v>2021</v>
      </c>
      <c r="H37" s="88"/>
      <c r="I37" s="88"/>
      <c r="J37" s="23" t="s">
        <v>85</v>
      </c>
      <c r="K37" s="23" t="str">
        <f>IF(E37=4,"ВО",IF(E37=3,"СПО",IF(E37=2,"ВО (с)",IF(E37=1,"СПО (с)","-"))))</f>
        <v>ВО</v>
      </c>
      <c r="L37" s="23">
        <f>COUNTA(L34:L36)</f>
        <v>1</v>
      </c>
      <c r="M37" s="23" t="s">
        <v>80</v>
      </c>
      <c r="N37" s="23" t="s">
        <v>80</v>
      </c>
      <c r="O37" s="23">
        <f>COUNTA(O34:O36)</f>
        <v>1</v>
      </c>
      <c r="P37" s="23" t="s">
        <v>80</v>
      </c>
      <c r="Q37" s="23">
        <f>SUM(Q34:Q36)</f>
        <v>36</v>
      </c>
      <c r="R37" s="23" t="str">
        <f>CONCATENATE("П.Г.П. - ",MAX(R34:R36))</f>
        <v>П.Г.П. - 2022</v>
      </c>
      <c r="S37" s="23">
        <f>COUNTA(S34)</f>
        <v>0</v>
      </c>
      <c r="T37" s="23" t="str">
        <f>T35</f>
        <v>высшая</v>
      </c>
      <c r="U37" s="23" t="s">
        <v>80</v>
      </c>
      <c r="V37" s="23" t="s">
        <v>80</v>
      </c>
      <c r="W37" s="23">
        <f>COUNTA(W34:W36)</f>
        <v>2</v>
      </c>
      <c r="X37" s="23" t="str">
        <f>CONCATENATE("П.Г.П. - ",MAX(X34:X36))</f>
        <v>П.Г.П. - 2021</v>
      </c>
      <c r="Y37" s="24">
        <f>Y34</f>
        <v>37138</v>
      </c>
      <c r="Z37" s="23">
        <f>IF(Z34="","-",Z34)</f>
        <v>43</v>
      </c>
      <c r="AA37" s="23">
        <f>IF(AA34="","-",AA34)</f>
        <v>43</v>
      </c>
      <c r="AB37" s="23" t="e">
        <f>IF(AB34="","-",AB34)</f>
        <v>#REF!</v>
      </c>
      <c r="AC37" s="23" t="str">
        <f>IF(AC34="","-",AC34)</f>
        <v>-</v>
      </c>
      <c r="AD37" s="23" t="s">
        <v>80</v>
      </c>
      <c r="AE37" s="23">
        <f>SUM(AE34:AE36)</f>
        <v>21</v>
      </c>
      <c r="AF37" s="25">
        <f>SUM(AF34:AF36)</f>
        <v>1.1666666666666667</v>
      </c>
      <c r="AG37" s="23" t="s">
        <v>80</v>
      </c>
      <c r="AH37" s="23" t="s">
        <v>80</v>
      </c>
    </row>
    <row r="38" spans="1:34" ht="15.75" customHeight="1" x14ac:dyDescent="0.25">
      <c r="A38" s="62">
        <f>COUNTA(H38:K38,L38:AH38)-7</f>
        <v>7</v>
      </c>
      <c r="B38" s="13" t="s">
        <v>82</v>
      </c>
      <c r="C38" s="13" t="s">
        <v>145</v>
      </c>
      <c r="D38" s="13"/>
      <c r="E38" s="13">
        <f t="shared" ref="E38:E40" si="12">IF(K38="ВО",4,IF(K38="СПО",3,IF(K38="ВО (студент)",2,IF(K38="СПО (студент)",1,0))))</f>
        <v>0</v>
      </c>
      <c r="F38" s="13"/>
      <c r="G38" s="13"/>
      <c r="H38" s="88">
        <v>8</v>
      </c>
      <c r="I38" s="88" t="s">
        <v>328</v>
      </c>
      <c r="J38" s="7" t="s">
        <v>77</v>
      </c>
      <c r="K38" s="8"/>
      <c r="L38" s="19"/>
      <c r="M38" s="8"/>
      <c r="N38" s="19"/>
      <c r="O38" s="19"/>
      <c r="P38" s="19"/>
      <c r="Q38" s="8"/>
      <c r="R38" s="8"/>
      <c r="S38" s="88"/>
      <c r="T38" s="17" t="s">
        <v>80</v>
      </c>
      <c r="U38" s="17" t="s">
        <v>80</v>
      </c>
      <c r="V38" s="18" t="s">
        <v>80</v>
      </c>
      <c r="W38" s="19"/>
      <c r="X38" s="8"/>
      <c r="Y38" s="90">
        <v>45870</v>
      </c>
      <c r="Z38" s="88">
        <v>33</v>
      </c>
      <c r="AA38" s="88">
        <v>1</v>
      </c>
      <c r="AB38" s="88" t="e">
        <f>IF(Y38&lt;1,"-",ROUND(YEARFRAC(Y38,#REF!,1),2))</f>
        <v>#REF!</v>
      </c>
      <c r="AC38" s="88"/>
      <c r="AD38" s="10" t="s">
        <v>94</v>
      </c>
      <c r="AE38" s="8">
        <v>23</v>
      </c>
      <c r="AF38" s="12">
        <f t="shared" ref="AF38:AF43" si="13">AE38/18</f>
        <v>1.2777777777777777</v>
      </c>
      <c r="AG38" s="8" t="s">
        <v>332</v>
      </c>
      <c r="AH38" s="88"/>
    </row>
    <row r="39" spans="1:34" ht="25.5" x14ac:dyDescent="0.25">
      <c r="A39" s="62">
        <f>COUNTA(H39:K39,L39:AH39)</f>
        <v>9</v>
      </c>
      <c r="B39" s="13"/>
      <c r="C39" s="13"/>
      <c r="D39" s="13"/>
      <c r="E39" s="13">
        <f t="shared" si="12"/>
        <v>4</v>
      </c>
      <c r="F39" s="13"/>
      <c r="G39" s="13"/>
      <c r="H39" s="88"/>
      <c r="I39" s="88"/>
      <c r="J39" s="9" t="s">
        <v>82</v>
      </c>
      <c r="K39" s="8" t="s">
        <v>29</v>
      </c>
      <c r="L39" s="19" t="s">
        <v>329</v>
      </c>
      <c r="M39" s="8">
        <v>1998</v>
      </c>
      <c r="N39" s="19" t="s">
        <v>146</v>
      </c>
      <c r="O39" s="19"/>
      <c r="P39" s="19"/>
      <c r="Q39" s="8"/>
      <c r="R39" s="8"/>
      <c r="S39" s="88"/>
      <c r="T39" s="8"/>
      <c r="U39" s="8"/>
      <c r="V39" s="11"/>
      <c r="W39" s="19"/>
      <c r="X39" s="8"/>
      <c r="Y39" s="90"/>
      <c r="Z39" s="88"/>
      <c r="AA39" s="88"/>
      <c r="AB39" s="88"/>
      <c r="AC39" s="88"/>
      <c r="AD39" s="10" t="s">
        <v>258</v>
      </c>
      <c r="AE39" s="8">
        <v>12</v>
      </c>
      <c r="AF39" s="12">
        <f t="shared" si="13"/>
        <v>0.66666666666666663</v>
      </c>
      <c r="AG39" s="8" t="s">
        <v>331</v>
      </c>
      <c r="AH39" s="88"/>
    </row>
    <row r="40" spans="1:34" ht="31.5" x14ac:dyDescent="0.25">
      <c r="A40" s="62">
        <f>COUNTA(H40:K40,L40:AH40,#REF!)-4</f>
        <v>4</v>
      </c>
      <c r="B40" s="13"/>
      <c r="C40" s="13"/>
      <c r="D40" s="13"/>
      <c r="E40" s="13">
        <f t="shared" si="12"/>
        <v>0</v>
      </c>
      <c r="F40" s="13"/>
      <c r="G40" s="13"/>
      <c r="H40" s="88"/>
      <c r="I40" s="88"/>
      <c r="J40" s="7"/>
      <c r="K40" s="8"/>
      <c r="L40" s="19"/>
      <c r="M40" s="8"/>
      <c r="N40" s="19"/>
      <c r="O40" s="19"/>
      <c r="P40" s="19"/>
      <c r="Q40" s="8"/>
      <c r="R40" s="8"/>
      <c r="S40" s="88"/>
      <c r="T40" s="17" t="s">
        <v>80</v>
      </c>
      <c r="U40" s="17" t="s">
        <v>80</v>
      </c>
      <c r="V40" s="18" t="s">
        <v>80</v>
      </c>
      <c r="W40" s="19"/>
      <c r="X40" s="8"/>
      <c r="Y40" s="90"/>
      <c r="Z40" s="88"/>
      <c r="AA40" s="88"/>
      <c r="AB40" s="88"/>
      <c r="AC40" s="88"/>
      <c r="AD40" s="10" t="s">
        <v>330</v>
      </c>
      <c r="AE40" s="8">
        <v>5</v>
      </c>
      <c r="AF40" s="12">
        <f t="shared" si="13"/>
        <v>0.27777777777777779</v>
      </c>
      <c r="AG40" s="69" t="s">
        <v>331</v>
      </c>
      <c r="AH40" s="88"/>
    </row>
    <row r="41" spans="1:34" s="26" customFormat="1" ht="11.25" customHeight="1" x14ac:dyDescent="0.25">
      <c r="A41" s="21">
        <v>0</v>
      </c>
      <c r="B41" s="22"/>
      <c r="C41" s="22"/>
      <c r="D41" s="21"/>
      <c r="E41" s="23">
        <f>MAX(E38:E40)</f>
        <v>4</v>
      </c>
      <c r="F41" s="21" t="str">
        <f>RIGHT(R41,4)</f>
        <v xml:space="preserve"> - 0</v>
      </c>
      <c r="G41" s="21" t="str">
        <f>RIGHT(X41,4)</f>
        <v xml:space="preserve"> - 0</v>
      </c>
      <c r="H41" s="88"/>
      <c r="I41" s="88"/>
      <c r="J41" s="23" t="s">
        <v>85</v>
      </c>
      <c r="K41" s="23" t="str">
        <f>IF(E41=4,"ВО",IF(E41=3,"СПО",IF(E41=2,"ВО (с)",IF(E41=1,"СПО (с)","-"))))</f>
        <v>ВО</v>
      </c>
      <c r="L41" s="23">
        <f>COUNTA(L38:L40)</f>
        <v>1</v>
      </c>
      <c r="M41" s="23" t="s">
        <v>80</v>
      </c>
      <c r="N41" s="23" t="s">
        <v>80</v>
      </c>
      <c r="O41" s="23">
        <f>COUNTA(O38:O40)</f>
        <v>0</v>
      </c>
      <c r="P41" s="23" t="s">
        <v>80</v>
      </c>
      <c r="Q41" s="23">
        <f>SUM(Q38:Q40)</f>
        <v>0</v>
      </c>
      <c r="R41" s="23" t="str">
        <f>CONCATENATE("П.Г.П. - ",MAX(R38:R40))</f>
        <v>П.Г.П. - 0</v>
      </c>
      <c r="S41" s="23">
        <f>COUNTA(S38)</f>
        <v>0</v>
      </c>
      <c r="T41" s="23">
        <f>T39</f>
        <v>0</v>
      </c>
      <c r="U41" s="23" t="s">
        <v>80</v>
      </c>
      <c r="V41" s="23" t="s">
        <v>80</v>
      </c>
      <c r="W41" s="23">
        <f>COUNTA(W38:W40)</f>
        <v>0</v>
      </c>
      <c r="X41" s="23" t="str">
        <f>CONCATENATE("П.Г.П. - ",MAX(X38:X40))</f>
        <v>П.Г.П. - 0</v>
      </c>
      <c r="Y41" s="24">
        <f>Y38</f>
        <v>45870</v>
      </c>
      <c r="Z41" s="23">
        <f>IF(Z38="","-",Z38)</f>
        <v>33</v>
      </c>
      <c r="AA41" s="23">
        <f>IF(AA38="","-",AA38)</f>
        <v>1</v>
      </c>
      <c r="AB41" s="23" t="e">
        <f>IF(AB38="","-",AB38)</f>
        <v>#REF!</v>
      </c>
      <c r="AC41" s="23" t="str">
        <f>IF(AC38="","-",AC38)</f>
        <v>-</v>
      </c>
      <c r="AD41" s="23" t="s">
        <v>80</v>
      </c>
      <c r="AE41" s="23">
        <f>SUM(AE38:AE40)</f>
        <v>40</v>
      </c>
      <c r="AF41" s="25">
        <f>SUM(AF38:AF40)</f>
        <v>2.2222222222222219</v>
      </c>
      <c r="AG41" s="23" t="s">
        <v>80</v>
      </c>
      <c r="AH41" s="23" t="s">
        <v>80</v>
      </c>
    </row>
    <row r="42" spans="1:34" ht="15.75" customHeight="1" x14ac:dyDescent="0.25">
      <c r="A42" s="62">
        <f>COUNTA(H42:K42,L42:AH42)-7</f>
        <v>7</v>
      </c>
      <c r="B42" s="13" t="s">
        <v>82</v>
      </c>
      <c r="C42" s="13" t="s">
        <v>145</v>
      </c>
      <c r="D42" s="13"/>
      <c r="E42" s="13">
        <f t="shared" ref="E42:E45" si="14">IF(K42="ВО",4,IF(K42="СПО",3,IF(K42="ВО (студент)",2,IF(K42="СПО (студент)",1,0))))</f>
        <v>0</v>
      </c>
      <c r="F42" s="13"/>
      <c r="G42" s="13"/>
      <c r="H42" s="88">
        <v>9</v>
      </c>
      <c r="I42" s="88" t="s">
        <v>333</v>
      </c>
      <c r="J42" s="7" t="s">
        <v>77</v>
      </c>
      <c r="K42" s="8"/>
      <c r="L42" s="19"/>
      <c r="M42" s="8"/>
      <c r="N42" s="19"/>
      <c r="O42" s="19"/>
      <c r="P42" s="19"/>
      <c r="Q42" s="8"/>
      <c r="R42" s="8"/>
      <c r="S42" s="88"/>
      <c r="T42" s="17" t="s">
        <v>80</v>
      </c>
      <c r="U42" s="17" t="s">
        <v>80</v>
      </c>
      <c r="V42" s="18" t="s">
        <v>80</v>
      </c>
      <c r="W42" s="19"/>
      <c r="X42" s="8"/>
      <c r="Y42" s="90">
        <v>43344</v>
      </c>
      <c r="Z42" s="88">
        <v>8</v>
      </c>
      <c r="AA42" s="88">
        <v>7</v>
      </c>
      <c r="AB42" s="88" t="e">
        <f>IF(Y42&lt;1,"-",ROUND(YEARFRAC(Y42,#REF!,1),2))</f>
        <v>#REF!</v>
      </c>
      <c r="AC42" s="88"/>
      <c r="AD42" s="10" t="s">
        <v>101</v>
      </c>
      <c r="AE42" s="8">
        <v>10</v>
      </c>
      <c r="AF42" s="12">
        <f t="shared" si="13"/>
        <v>0.55555555555555558</v>
      </c>
      <c r="AG42" s="8">
        <v>6</v>
      </c>
      <c r="AH42" s="88"/>
    </row>
    <row r="43" spans="1:34" ht="63" x14ac:dyDescent="0.25">
      <c r="A43" s="62">
        <f>COUNTA(H43:K43,L43:AH43)</f>
        <v>16</v>
      </c>
      <c r="B43" s="13"/>
      <c r="C43" s="13"/>
      <c r="D43" s="13"/>
      <c r="E43" s="13">
        <f t="shared" si="14"/>
        <v>4</v>
      </c>
      <c r="F43" s="13"/>
      <c r="G43" s="13"/>
      <c r="H43" s="88"/>
      <c r="I43" s="88"/>
      <c r="J43" s="9" t="s">
        <v>82</v>
      </c>
      <c r="K43" s="8" t="s">
        <v>29</v>
      </c>
      <c r="L43" s="19" t="s">
        <v>334</v>
      </c>
      <c r="M43" s="8">
        <v>2015</v>
      </c>
      <c r="N43" s="19" t="s">
        <v>335</v>
      </c>
      <c r="O43" s="19" t="s">
        <v>319</v>
      </c>
      <c r="P43" s="19" t="s">
        <v>288</v>
      </c>
      <c r="Q43" s="8">
        <v>36</v>
      </c>
      <c r="R43" s="8">
        <v>2022</v>
      </c>
      <c r="S43" s="88"/>
      <c r="T43" s="8" t="s">
        <v>149</v>
      </c>
      <c r="U43" s="8">
        <v>2024</v>
      </c>
      <c r="V43" s="11" t="s">
        <v>339</v>
      </c>
      <c r="W43" s="19"/>
      <c r="X43" s="8"/>
      <c r="Y43" s="90"/>
      <c r="Z43" s="88"/>
      <c r="AA43" s="88"/>
      <c r="AB43" s="88"/>
      <c r="AC43" s="88"/>
      <c r="AD43" s="10" t="s">
        <v>340</v>
      </c>
      <c r="AE43" s="8">
        <v>2</v>
      </c>
      <c r="AF43" s="12">
        <f t="shared" si="13"/>
        <v>0.1111111111111111</v>
      </c>
      <c r="AG43" s="8">
        <v>6</v>
      </c>
      <c r="AH43" s="88"/>
    </row>
    <row r="44" spans="1:34" ht="31.5" x14ac:dyDescent="0.25">
      <c r="A44" s="62">
        <f>COUNTA(H44:K44,L44:AH44,J45)-4</f>
        <v>6</v>
      </c>
      <c r="B44" s="13"/>
      <c r="C44" s="13"/>
      <c r="D44" s="13"/>
      <c r="E44" s="13">
        <f t="shared" si="14"/>
        <v>3</v>
      </c>
      <c r="F44" s="13"/>
      <c r="G44" s="13"/>
      <c r="H44" s="88"/>
      <c r="I44" s="88"/>
      <c r="J44" s="7" t="s">
        <v>78</v>
      </c>
      <c r="K44" s="8" t="s">
        <v>28</v>
      </c>
      <c r="L44" s="19" t="s">
        <v>336</v>
      </c>
      <c r="M44" s="8">
        <v>2012</v>
      </c>
      <c r="N44" s="19" t="s">
        <v>337</v>
      </c>
      <c r="O44" s="19"/>
      <c r="P44" s="19"/>
      <c r="Q44" s="8"/>
      <c r="R44" s="8"/>
      <c r="S44" s="88"/>
      <c r="T44" s="17" t="s">
        <v>80</v>
      </c>
      <c r="U44" s="17" t="s">
        <v>80</v>
      </c>
      <c r="V44" s="18" t="s">
        <v>80</v>
      </c>
      <c r="W44" s="19"/>
      <c r="X44" s="8"/>
      <c r="Y44" s="90"/>
      <c r="Z44" s="88"/>
      <c r="AA44" s="88"/>
      <c r="AB44" s="88"/>
      <c r="AC44" s="88"/>
      <c r="AD44" s="10" t="s">
        <v>366</v>
      </c>
      <c r="AE44" s="8"/>
      <c r="AF44" s="12">
        <v>0.5</v>
      </c>
      <c r="AG44" s="8"/>
      <c r="AH44" s="88"/>
    </row>
    <row r="45" spans="1:34" ht="38.25" x14ac:dyDescent="0.25">
      <c r="A45" s="62">
        <f>COUNTA(H45:K45,L45:AH45)</f>
        <v>4</v>
      </c>
      <c r="B45" s="13"/>
      <c r="C45" s="13"/>
      <c r="D45" s="13" t="str">
        <f t="shared" ref="D45" si="15">IF(J45&gt;0,"совмещение","-")</f>
        <v>-</v>
      </c>
      <c r="E45" s="13">
        <f t="shared" si="14"/>
        <v>0</v>
      </c>
      <c r="F45" s="13"/>
      <c r="G45" s="13"/>
      <c r="H45" s="88"/>
      <c r="I45" s="88"/>
      <c r="J45" s="9"/>
      <c r="K45" s="8" t="s">
        <v>147</v>
      </c>
      <c r="L45" s="19" t="s">
        <v>296</v>
      </c>
      <c r="M45" s="8">
        <v>2024</v>
      </c>
      <c r="N45" s="19" t="s">
        <v>338</v>
      </c>
      <c r="O45" s="19"/>
      <c r="P45" s="19"/>
      <c r="Q45" s="8"/>
      <c r="R45" s="8"/>
      <c r="S45" s="88"/>
      <c r="T45" s="8"/>
      <c r="U45" s="8"/>
      <c r="V45" s="11"/>
      <c r="W45" s="19"/>
      <c r="X45" s="8"/>
      <c r="Y45" s="90"/>
      <c r="Z45" s="88"/>
      <c r="AA45" s="88"/>
      <c r="AB45" s="88"/>
      <c r="AC45" s="88"/>
      <c r="AD45" s="10"/>
      <c r="AE45" s="8"/>
      <c r="AF45" s="12"/>
      <c r="AG45" s="8"/>
      <c r="AH45" s="88"/>
    </row>
    <row r="46" spans="1:34" s="26" customFormat="1" ht="11.25" customHeight="1" x14ac:dyDescent="0.25">
      <c r="A46" s="21">
        <v>0</v>
      </c>
      <c r="B46" s="22"/>
      <c r="C46" s="22"/>
      <c r="D46" s="21"/>
      <c r="E46" s="23">
        <f>MAX(E42:E45)</f>
        <v>4</v>
      </c>
      <c r="F46" s="21" t="str">
        <f>RIGHT(R46,4)</f>
        <v>2022</v>
      </c>
      <c r="G46" s="21" t="str">
        <f>RIGHT(X46,4)</f>
        <v xml:space="preserve"> - 0</v>
      </c>
      <c r="H46" s="88"/>
      <c r="I46" s="88"/>
      <c r="J46" s="23" t="s">
        <v>85</v>
      </c>
      <c r="K46" s="23" t="str">
        <f>IF(E46=4,"ВО",IF(E46=3,"СПО",IF(E46=2,"ВО (с)",IF(E46=1,"СПО (с)","-"))))</f>
        <v>ВО</v>
      </c>
      <c r="L46" s="23">
        <f>COUNTA(L42:L45)</f>
        <v>3</v>
      </c>
      <c r="M46" s="23" t="s">
        <v>80</v>
      </c>
      <c r="N46" s="23" t="s">
        <v>80</v>
      </c>
      <c r="O46" s="23">
        <f>COUNTA(O42:O45)</f>
        <v>1</v>
      </c>
      <c r="P46" s="23" t="s">
        <v>80</v>
      </c>
      <c r="Q46" s="23">
        <f>SUM(Q42:Q45)</f>
        <v>36</v>
      </c>
      <c r="R46" s="23" t="str">
        <f>CONCATENATE("П.Г.П. - ",MAX(R42:R45))</f>
        <v>П.Г.П. - 2022</v>
      </c>
      <c r="S46" s="23">
        <f>COUNTA(S42)</f>
        <v>0</v>
      </c>
      <c r="T46" s="23" t="str">
        <f>T43</f>
        <v>первая</v>
      </c>
      <c r="U46" s="23" t="s">
        <v>80</v>
      </c>
      <c r="V46" s="23" t="s">
        <v>80</v>
      </c>
      <c r="W46" s="23">
        <f>COUNTA(W42:W45)</f>
        <v>0</v>
      </c>
      <c r="X46" s="23" t="str">
        <f>CONCATENATE("П.Г.П. - ",MAX(X42:X45))</f>
        <v>П.Г.П. - 0</v>
      </c>
      <c r="Y46" s="24">
        <f>Y42</f>
        <v>43344</v>
      </c>
      <c r="Z46" s="23">
        <f>IF(Z42="","-",Z42)</f>
        <v>8</v>
      </c>
      <c r="AA46" s="23">
        <f>IF(AA42="","-",AA42)</f>
        <v>7</v>
      </c>
      <c r="AB46" s="23" t="e">
        <f>IF(AB42="","-",AB42)</f>
        <v>#REF!</v>
      </c>
      <c r="AC46" s="23" t="str">
        <f>IF(AC42="","-",AC42)</f>
        <v>-</v>
      </c>
      <c r="AD46" s="23" t="s">
        <v>80</v>
      </c>
      <c r="AE46" s="23">
        <f>SUM(AE42:AE45)</f>
        <v>12</v>
      </c>
      <c r="AF46" s="25">
        <f>SUM(AF42:AF45)</f>
        <v>1.1666666666666667</v>
      </c>
      <c r="AG46" s="23" t="s">
        <v>80</v>
      </c>
      <c r="AH46" s="23" t="s">
        <v>80</v>
      </c>
    </row>
    <row r="47" spans="1:34" ht="15.75" customHeight="1" x14ac:dyDescent="0.25">
      <c r="A47" s="62">
        <f>COUNTA(H47:K47,L47:AH47)-7</f>
        <v>5</v>
      </c>
      <c r="B47" s="13" t="s">
        <v>82</v>
      </c>
      <c r="C47" s="13" t="s">
        <v>145</v>
      </c>
      <c r="D47" s="13"/>
      <c r="E47" s="13">
        <f t="shared" ref="E47:E52" si="16">IF(K47="ВО",4,IF(K47="СПО",3,IF(K47="ВО (студент)",2,IF(K47="СПО (студент)",1,0))))</f>
        <v>0</v>
      </c>
      <c r="F47" s="13"/>
      <c r="G47" s="13"/>
      <c r="H47" s="88">
        <v>10</v>
      </c>
      <c r="I47" s="88" t="s">
        <v>342</v>
      </c>
      <c r="J47" s="7" t="s">
        <v>77</v>
      </c>
      <c r="K47" s="8"/>
      <c r="L47" s="19"/>
      <c r="M47" s="8"/>
      <c r="N47" s="19"/>
      <c r="O47" s="19"/>
      <c r="P47" s="19"/>
      <c r="Q47" s="8"/>
      <c r="R47" s="8"/>
      <c r="S47" s="88"/>
      <c r="T47" s="17" t="s">
        <v>80</v>
      </c>
      <c r="U47" s="17" t="s">
        <v>80</v>
      </c>
      <c r="V47" s="18" t="s">
        <v>80</v>
      </c>
      <c r="W47" s="19"/>
      <c r="X47" s="8"/>
      <c r="Y47" s="90">
        <v>44438</v>
      </c>
      <c r="Z47" s="88">
        <v>18</v>
      </c>
      <c r="AA47" s="88">
        <v>15</v>
      </c>
      <c r="AB47" s="88" t="e">
        <f>IF(Y47&lt;1,"-",ROUND(YEARFRAC(Y47,#REF!,1),2))</f>
        <v>#REF!</v>
      </c>
      <c r="AC47" s="88"/>
      <c r="AD47" s="10" t="s">
        <v>111</v>
      </c>
      <c r="AE47" s="8"/>
      <c r="AF47" s="12">
        <v>1</v>
      </c>
      <c r="AG47" s="8"/>
      <c r="AH47" s="88"/>
    </row>
    <row r="48" spans="1:34" ht="76.5" x14ac:dyDescent="0.25">
      <c r="A48" s="62">
        <f>COUNTA(H48:K48,L48:AH48)</f>
        <v>12</v>
      </c>
      <c r="B48" s="13"/>
      <c r="C48" s="13"/>
      <c r="D48" s="13"/>
      <c r="E48" s="13">
        <f t="shared" si="16"/>
        <v>4</v>
      </c>
      <c r="F48" s="13"/>
      <c r="G48" s="13"/>
      <c r="H48" s="88"/>
      <c r="I48" s="88"/>
      <c r="J48" s="9" t="s">
        <v>111</v>
      </c>
      <c r="K48" s="8" t="s">
        <v>29</v>
      </c>
      <c r="L48" s="19" t="s">
        <v>343</v>
      </c>
      <c r="M48" s="8">
        <v>2009</v>
      </c>
      <c r="N48" s="19" t="s">
        <v>344</v>
      </c>
      <c r="O48" s="19" t="s">
        <v>302</v>
      </c>
      <c r="P48" s="19" t="s">
        <v>345</v>
      </c>
      <c r="Q48" s="8">
        <v>24</v>
      </c>
      <c r="R48" s="8">
        <v>2023</v>
      </c>
      <c r="S48" s="88"/>
      <c r="T48" s="8" t="s">
        <v>149</v>
      </c>
      <c r="U48" s="8">
        <v>2023</v>
      </c>
      <c r="V48" s="11" t="s">
        <v>352</v>
      </c>
      <c r="W48" s="19"/>
      <c r="X48" s="8"/>
      <c r="Y48" s="90"/>
      <c r="Z48" s="88"/>
      <c r="AA48" s="88"/>
      <c r="AB48" s="88"/>
      <c r="AC48" s="88"/>
      <c r="AD48" s="10"/>
      <c r="AE48" s="8"/>
      <c r="AF48" s="12"/>
      <c r="AG48" s="8"/>
      <c r="AH48" s="88"/>
    </row>
    <row r="49" spans="1:34" ht="25.5" x14ac:dyDescent="0.25">
      <c r="A49" s="62">
        <f>COUNTA(H49:K49,L49:AH49,J50)-4</f>
        <v>3</v>
      </c>
      <c r="B49" s="13"/>
      <c r="C49" s="13"/>
      <c r="D49" s="13"/>
      <c r="E49" s="13">
        <f t="shared" si="16"/>
        <v>0</v>
      </c>
      <c r="F49" s="13"/>
      <c r="G49" s="13"/>
      <c r="H49" s="88"/>
      <c r="I49" s="88"/>
      <c r="J49" s="7"/>
      <c r="K49" s="8"/>
      <c r="L49" s="19"/>
      <c r="M49" s="8"/>
      <c r="N49" s="19"/>
      <c r="O49" s="19" t="s">
        <v>300</v>
      </c>
      <c r="P49" s="19" t="s">
        <v>346</v>
      </c>
      <c r="Q49" s="8">
        <v>36</v>
      </c>
      <c r="R49" s="8">
        <v>2024</v>
      </c>
      <c r="S49" s="88"/>
      <c r="T49" s="17" t="s">
        <v>80</v>
      </c>
      <c r="U49" s="17" t="s">
        <v>80</v>
      </c>
      <c r="V49" s="18" t="s">
        <v>80</v>
      </c>
      <c r="W49" s="19"/>
      <c r="X49" s="8"/>
      <c r="Y49" s="90"/>
      <c r="Z49" s="88"/>
      <c r="AA49" s="88"/>
      <c r="AB49" s="88"/>
      <c r="AC49" s="88"/>
      <c r="AD49" s="10"/>
      <c r="AE49" s="8"/>
      <c r="AF49" s="12"/>
      <c r="AG49" s="8"/>
      <c r="AH49" s="88"/>
    </row>
    <row r="50" spans="1:34" ht="89.25" x14ac:dyDescent="0.25">
      <c r="A50" s="62">
        <f>COUNTA(H50:K50,L50:AH50)</f>
        <v>4</v>
      </c>
      <c r="B50" s="13"/>
      <c r="C50" s="13"/>
      <c r="D50" s="13" t="str">
        <f>IF(J50&gt;0,"совмещение","-")</f>
        <v>-</v>
      </c>
      <c r="E50" s="13">
        <f t="shared" si="16"/>
        <v>0</v>
      </c>
      <c r="F50" s="13"/>
      <c r="G50" s="13"/>
      <c r="H50" s="88"/>
      <c r="I50" s="88"/>
      <c r="J50" s="9"/>
      <c r="K50" s="8"/>
      <c r="L50" s="19"/>
      <c r="M50" s="8"/>
      <c r="N50" s="19"/>
      <c r="O50" s="19" t="s">
        <v>347</v>
      </c>
      <c r="P50" s="19" t="s">
        <v>348</v>
      </c>
      <c r="Q50" s="8">
        <v>72</v>
      </c>
      <c r="R50" s="8">
        <v>2024</v>
      </c>
      <c r="S50" s="88"/>
      <c r="T50" s="8"/>
      <c r="W50" s="19"/>
      <c r="X50" s="8"/>
      <c r="Y50" s="90"/>
      <c r="Z50" s="88"/>
      <c r="AA50" s="88"/>
      <c r="AB50" s="88"/>
      <c r="AC50" s="88"/>
      <c r="AD50" s="10"/>
      <c r="AE50" s="8"/>
      <c r="AF50" s="12"/>
      <c r="AG50" s="8"/>
      <c r="AH50" s="88"/>
    </row>
    <row r="51" spans="1:34" ht="25.5" x14ac:dyDescent="0.25">
      <c r="A51" s="62">
        <f>COUNTA(H51:K51,L51:AH51)</f>
        <v>4</v>
      </c>
      <c r="B51" s="13"/>
      <c r="C51" s="13"/>
      <c r="D51" s="13"/>
      <c r="E51" s="13">
        <f t="shared" si="16"/>
        <v>0</v>
      </c>
      <c r="F51" s="13"/>
      <c r="G51" s="13"/>
      <c r="H51" s="88"/>
      <c r="I51" s="88"/>
      <c r="J51" s="9"/>
      <c r="K51" s="8"/>
      <c r="L51" s="19"/>
      <c r="M51" s="8"/>
      <c r="N51" s="19"/>
      <c r="O51" s="19" t="s">
        <v>300</v>
      </c>
      <c r="P51" s="19" t="s">
        <v>349</v>
      </c>
      <c r="Q51" s="8">
        <v>24</v>
      </c>
      <c r="R51" s="8">
        <v>2025</v>
      </c>
      <c r="S51" s="88"/>
      <c r="T51" s="8"/>
      <c r="U51" s="8"/>
      <c r="V51" s="11"/>
      <c r="W51" s="19"/>
      <c r="X51" s="8"/>
      <c r="Y51" s="90"/>
      <c r="Z51" s="88"/>
      <c r="AA51" s="88"/>
      <c r="AB51" s="88"/>
      <c r="AC51" s="88"/>
      <c r="AD51" s="10"/>
      <c r="AE51" s="8"/>
      <c r="AF51" s="12"/>
      <c r="AG51" s="8"/>
      <c r="AH51" s="88"/>
    </row>
    <row r="52" spans="1:34" ht="51" x14ac:dyDescent="0.25">
      <c r="A52" s="62">
        <f>COUNTA(H52:K52,L52:AH52)</f>
        <v>4</v>
      </c>
      <c r="B52" s="13"/>
      <c r="C52" s="13"/>
      <c r="D52" s="13"/>
      <c r="E52" s="13">
        <f t="shared" si="16"/>
        <v>0</v>
      </c>
      <c r="F52" s="13"/>
      <c r="G52" s="13"/>
      <c r="H52" s="88"/>
      <c r="I52" s="88"/>
      <c r="J52" s="9"/>
      <c r="K52" s="8"/>
      <c r="L52" s="19"/>
      <c r="M52" s="8"/>
      <c r="N52" s="19"/>
      <c r="O52" s="19" t="s">
        <v>350</v>
      </c>
      <c r="P52" s="19" t="s">
        <v>351</v>
      </c>
      <c r="Q52" s="8">
        <v>36</v>
      </c>
      <c r="R52" s="8">
        <v>2025</v>
      </c>
      <c r="S52" s="88"/>
      <c r="T52" s="8"/>
      <c r="U52" s="8"/>
      <c r="V52" s="11"/>
      <c r="W52" s="19"/>
      <c r="X52" s="8"/>
      <c r="Y52" s="90"/>
      <c r="Z52" s="88"/>
      <c r="AA52" s="88"/>
      <c r="AB52" s="88"/>
      <c r="AC52" s="88"/>
      <c r="AD52" s="10"/>
      <c r="AE52" s="8"/>
      <c r="AF52" s="12"/>
      <c r="AG52" s="8"/>
      <c r="AH52" s="88"/>
    </row>
    <row r="53" spans="1:34" s="26" customFormat="1" ht="11.25" customHeight="1" x14ac:dyDescent="0.25">
      <c r="A53" s="21">
        <v>0</v>
      </c>
      <c r="B53" s="22"/>
      <c r="C53" s="22"/>
      <c r="D53" s="21"/>
      <c r="E53" s="23">
        <f>MAX(E47:E52)</f>
        <v>4</v>
      </c>
      <c r="F53" s="21" t="str">
        <f>RIGHT(R53,4)</f>
        <v>2025</v>
      </c>
      <c r="G53" s="21" t="str">
        <f>RIGHT(X53,4)</f>
        <v xml:space="preserve"> - 0</v>
      </c>
      <c r="H53" s="88"/>
      <c r="I53" s="88"/>
      <c r="J53" s="23" t="s">
        <v>85</v>
      </c>
      <c r="K53" s="23" t="str">
        <f>IF(E53=4,"ВО",IF(E53=3,"СПО",IF(E53=2,"ВО (с)",IF(E53=1,"СПО (с)","-"))))</f>
        <v>ВО</v>
      </c>
      <c r="L53" s="23">
        <f>COUNTA(L47:L52)</f>
        <v>1</v>
      </c>
      <c r="M53" s="23" t="s">
        <v>80</v>
      </c>
      <c r="N53" s="23" t="s">
        <v>80</v>
      </c>
      <c r="O53" s="23">
        <f>COUNTA(O47:O52)</f>
        <v>5</v>
      </c>
      <c r="P53" s="23" t="s">
        <v>80</v>
      </c>
      <c r="Q53" s="23">
        <f>SUM(Q47:Q52)</f>
        <v>192</v>
      </c>
      <c r="R53" s="23" t="str">
        <f>CONCATENATE("П.Г.П. - ",MAX(R47:R52))</f>
        <v>П.Г.П. - 2025</v>
      </c>
      <c r="S53" s="23">
        <f>COUNTA(S47)</f>
        <v>0</v>
      </c>
      <c r="T53" s="23" t="str">
        <f>T48</f>
        <v>первая</v>
      </c>
      <c r="U53" s="23" t="s">
        <v>80</v>
      </c>
      <c r="V53" s="23" t="s">
        <v>80</v>
      </c>
      <c r="W53" s="23">
        <f>COUNTA(W47:W52)</f>
        <v>0</v>
      </c>
      <c r="X53" s="23" t="str">
        <f>CONCATENATE("П.Г.П. - ",MAX(X47:X52))</f>
        <v>П.Г.П. - 0</v>
      </c>
      <c r="Y53" s="24">
        <f>Y47</f>
        <v>44438</v>
      </c>
      <c r="Z53" s="23">
        <f>IF(Z47="","-",Z47)</f>
        <v>18</v>
      </c>
      <c r="AA53" s="23">
        <f>IF(AA47="","-",AA47)</f>
        <v>15</v>
      </c>
      <c r="AB53" s="23" t="e">
        <f>IF(AB47="","-",AB47)</f>
        <v>#REF!</v>
      </c>
      <c r="AC53" s="23" t="str">
        <f>IF(AC47="","-",AC47)</f>
        <v>-</v>
      </c>
      <c r="AD53" s="23" t="s">
        <v>80</v>
      </c>
      <c r="AE53" s="23">
        <f>SUM(AE47:AE52)</f>
        <v>0</v>
      </c>
      <c r="AF53" s="25">
        <f>SUM(AF47:AF52)</f>
        <v>1</v>
      </c>
      <c r="AG53" s="23" t="s">
        <v>80</v>
      </c>
      <c r="AH53" s="23" t="s">
        <v>80</v>
      </c>
    </row>
    <row r="54" spans="1:34" s="78" customFormat="1" ht="15.75" customHeight="1" x14ac:dyDescent="0.25">
      <c r="A54" s="71">
        <f>COUNTA(H54:K54,L54:AH54)-7</f>
        <v>5</v>
      </c>
      <c r="B54" s="72" t="s">
        <v>82</v>
      </c>
      <c r="C54" s="72" t="s">
        <v>145</v>
      </c>
      <c r="D54" s="72"/>
      <c r="E54" s="72">
        <f t="shared" ref="E54:E58" si="17">IF(K54="ВО",4,IF(K54="СПО",3,IF(K54="ВО (студент)",2,IF(K54="СПО (студент)",1,0))))</f>
        <v>0</v>
      </c>
      <c r="F54" s="72"/>
      <c r="G54" s="72"/>
      <c r="H54" s="88">
        <v>11</v>
      </c>
      <c r="I54" s="88" t="s">
        <v>353</v>
      </c>
      <c r="J54" s="73" t="s">
        <v>77</v>
      </c>
      <c r="K54" s="74"/>
      <c r="L54" s="75"/>
      <c r="M54" s="74"/>
      <c r="N54" s="75"/>
      <c r="O54" s="75"/>
      <c r="P54" s="75"/>
      <c r="Q54" s="74"/>
      <c r="R54" s="74"/>
      <c r="S54" s="88"/>
      <c r="T54" s="74" t="s">
        <v>80</v>
      </c>
      <c r="U54" s="74" t="s">
        <v>80</v>
      </c>
      <c r="V54" s="72" t="s">
        <v>80</v>
      </c>
      <c r="W54" s="75"/>
      <c r="X54" s="74"/>
      <c r="Y54" s="90">
        <v>45694</v>
      </c>
      <c r="Z54" s="88">
        <v>3</v>
      </c>
      <c r="AA54" s="88">
        <v>3</v>
      </c>
      <c r="AB54" s="88" t="e">
        <f>IF(Y54&lt;1,"-",ROUND(YEARFRAC(Y54,#REF!,1),2))</f>
        <v>#REF!</v>
      </c>
      <c r="AC54" s="88"/>
      <c r="AD54" s="76" t="s">
        <v>109</v>
      </c>
      <c r="AE54" s="74"/>
      <c r="AF54" s="77">
        <v>1</v>
      </c>
      <c r="AG54" s="74"/>
      <c r="AH54" s="88"/>
    </row>
    <row r="55" spans="1:34" s="78" customFormat="1" ht="25.5" x14ac:dyDescent="0.25">
      <c r="A55" s="71">
        <f>COUNTA(H55:K55,L55:AH55)</f>
        <v>13</v>
      </c>
      <c r="B55" s="72"/>
      <c r="C55" s="72"/>
      <c r="D55" s="72"/>
      <c r="E55" s="72">
        <f t="shared" si="17"/>
        <v>3</v>
      </c>
      <c r="F55" s="72"/>
      <c r="G55" s="72"/>
      <c r="H55" s="88"/>
      <c r="I55" s="88"/>
      <c r="J55" s="73" t="s">
        <v>109</v>
      </c>
      <c r="K55" s="74" t="s">
        <v>28</v>
      </c>
      <c r="L55" s="75" t="s">
        <v>354</v>
      </c>
      <c r="M55" s="74">
        <v>2022</v>
      </c>
      <c r="N55" s="75" t="s">
        <v>355</v>
      </c>
      <c r="O55" s="75" t="s">
        <v>356</v>
      </c>
      <c r="P55" s="75" t="s">
        <v>359</v>
      </c>
      <c r="Q55" s="74">
        <v>24</v>
      </c>
      <c r="R55" s="74">
        <v>2023</v>
      </c>
      <c r="S55" s="88"/>
      <c r="T55" s="74"/>
      <c r="U55" s="74"/>
      <c r="V55" s="72"/>
      <c r="W55" s="75"/>
      <c r="X55" s="74"/>
      <c r="Y55" s="90"/>
      <c r="Z55" s="88"/>
      <c r="AA55" s="88"/>
      <c r="AB55" s="88"/>
      <c r="AC55" s="88"/>
      <c r="AD55" s="76" t="s">
        <v>365</v>
      </c>
      <c r="AE55" s="74">
        <v>8</v>
      </c>
      <c r="AF55" s="12">
        <f t="shared" ref="AF55" si="18">AE55/18</f>
        <v>0.44444444444444442</v>
      </c>
      <c r="AG55" s="74" t="s">
        <v>367</v>
      </c>
      <c r="AH55" s="88"/>
    </row>
    <row r="56" spans="1:34" s="78" customFormat="1" ht="38.25" x14ac:dyDescent="0.25">
      <c r="A56" s="71">
        <f>COUNTA(H56:K56,L56:AH56,J57)-4</f>
        <v>9</v>
      </c>
      <c r="B56" s="72"/>
      <c r="C56" s="72"/>
      <c r="D56" s="72"/>
      <c r="E56" s="72">
        <f t="shared" si="17"/>
        <v>2</v>
      </c>
      <c r="F56" s="72"/>
      <c r="G56" s="72"/>
      <c r="H56" s="88"/>
      <c r="I56" s="88"/>
      <c r="J56" s="73" t="s">
        <v>79</v>
      </c>
      <c r="K56" s="74" t="s">
        <v>154</v>
      </c>
      <c r="L56" s="75" t="s">
        <v>357</v>
      </c>
      <c r="M56" s="74">
        <v>2026</v>
      </c>
      <c r="N56" s="75" t="s">
        <v>358</v>
      </c>
      <c r="O56" s="75" t="s">
        <v>360</v>
      </c>
      <c r="P56" s="75" t="s">
        <v>361</v>
      </c>
      <c r="Q56" s="74">
        <v>72</v>
      </c>
      <c r="R56" s="74">
        <v>2023</v>
      </c>
      <c r="S56" s="88"/>
      <c r="T56" s="74" t="s">
        <v>80</v>
      </c>
      <c r="U56" s="74" t="s">
        <v>80</v>
      </c>
      <c r="V56" s="72" t="s">
        <v>80</v>
      </c>
      <c r="W56" s="75"/>
      <c r="X56" s="74"/>
      <c r="Y56" s="90"/>
      <c r="Z56" s="88"/>
      <c r="AA56" s="88"/>
      <c r="AB56" s="88"/>
      <c r="AC56" s="88"/>
      <c r="AD56" s="76"/>
      <c r="AE56" s="74"/>
      <c r="AF56" s="77"/>
      <c r="AG56" s="74"/>
      <c r="AH56" s="88"/>
    </row>
    <row r="57" spans="1:34" ht="38.25" x14ac:dyDescent="0.25">
      <c r="A57" s="62">
        <f>COUNTA(H57:K57,L57:AH57)</f>
        <v>5</v>
      </c>
      <c r="B57" s="13"/>
      <c r="C57" s="13"/>
      <c r="D57" s="13" t="str">
        <f>IF(J57&gt;0,"совместительство","-")</f>
        <v>совместительство</v>
      </c>
      <c r="E57" s="13">
        <f t="shared" si="17"/>
        <v>0</v>
      </c>
      <c r="F57" s="13"/>
      <c r="G57" s="13"/>
      <c r="H57" s="88"/>
      <c r="I57" s="88"/>
      <c r="J57" s="9" t="s">
        <v>82</v>
      </c>
      <c r="K57" s="8"/>
      <c r="L57" s="19"/>
      <c r="M57" s="8"/>
      <c r="N57" s="19"/>
      <c r="O57" s="19" t="s">
        <v>356</v>
      </c>
      <c r="P57" s="19" t="s">
        <v>362</v>
      </c>
      <c r="Q57" s="8">
        <v>36</v>
      </c>
      <c r="R57" s="8">
        <v>2024</v>
      </c>
      <c r="S57" s="88"/>
      <c r="T57" s="8"/>
      <c r="U57" s="8"/>
      <c r="V57" s="11"/>
      <c r="W57" s="19"/>
      <c r="X57" s="8"/>
      <c r="Y57" s="90"/>
      <c r="Z57" s="88"/>
      <c r="AA57" s="88"/>
      <c r="AB57" s="88"/>
      <c r="AC57" s="88"/>
      <c r="AD57" s="10"/>
      <c r="AE57" s="8"/>
      <c r="AF57" s="12"/>
      <c r="AG57" s="8"/>
      <c r="AH57" s="88"/>
    </row>
    <row r="58" spans="1:34" ht="89.25" x14ac:dyDescent="0.25">
      <c r="A58" s="62">
        <f>COUNTA(H58:K58,L58:AH58)</f>
        <v>4</v>
      </c>
      <c r="B58" s="13"/>
      <c r="C58" s="13"/>
      <c r="D58" s="13"/>
      <c r="E58" s="13">
        <f t="shared" si="17"/>
        <v>0</v>
      </c>
      <c r="F58" s="13"/>
      <c r="G58" s="13"/>
      <c r="H58" s="88"/>
      <c r="I58" s="88"/>
      <c r="J58" s="9"/>
      <c r="K58" s="8"/>
      <c r="L58" s="19"/>
      <c r="M58" s="8"/>
      <c r="N58" s="19"/>
      <c r="O58" s="19" t="s">
        <v>363</v>
      </c>
      <c r="P58" s="19" t="s">
        <v>364</v>
      </c>
      <c r="Q58" s="8">
        <v>24</v>
      </c>
      <c r="R58" s="8">
        <v>2024</v>
      </c>
      <c r="S58" s="88"/>
      <c r="T58" s="8"/>
      <c r="U58" s="8"/>
      <c r="V58" s="11"/>
      <c r="W58" s="19"/>
      <c r="X58" s="8"/>
      <c r="Y58" s="90"/>
      <c r="Z58" s="88"/>
      <c r="AA58" s="88"/>
      <c r="AB58" s="88"/>
      <c r="AC58" s="88"/>
      <c r="AD58" s="10"/>
      <c r="AE58" s="8"/>
      <c r="AF58" s="12"/>
      <c r="AG58" s="8"/>
      <c r="AH58" s="88"/>
    </row>
    <row r="59" spans="1:34" s="26" customFormat="1" ht="11.25" customHeight="1" x14ac:dyDescent="0.25">
      <c r="A59" s="21">
        <v>0</v>
      </c>
      <c r="B59" s="22"/>
      <c r="C59" s="22"/>
      <c r="D59" s="21"/>
      <c r="E59" s="23">
        <f>MAX(E54:E58)</f>
        <v>3</v>
      </c>
      <c r="F59" s="21" t="str">
        <f>RIGHT(R59,4)</f>
        <v>2024</v>
      </c>
      <c r="G59" s="21" t="str">
        <f>RIGHT(X59,4)</f>
        <v xml:space="preserve"> - 0</v>
      </c>
      <c r="H59" s="88"/>
      <c r="I59" s="88"/>
      <c r="J59" s="23" t="s">
        <v>85</v>
      </c>
      <c r="K59" s="23" t="str">
        <f>IF(E59=4,"ВО",IF(E59=3,"СПО",IF(E59=2,"ВО (с)",IF(E59=1,"СПО (с)","-"))))</f>
        <v>СПО</v>
      </c>
      <c r="L59" s="23">
        <f>COUNTA(L54:L58)</f>
        <v>2</v>
      </c>
      <c r="M59" s="23" t="s">
        <v>80</v>
      </c>
      <c r="N59" s="23" t="s">
        <v>80</v>
      </c>
      <c r="O59" s="23">
        <f>COUNTA(O54:O58)</f>
        <v>4</v>
      </c>
      <c r="P59" s="23" t="s">
        <v>80</v>
      </c>
      <c r="Q59" s="23">
        <f>SUM(Q54:Q58)</f>
        <v>156</v>
      </c>
      <c r="R59" s="23" t="str">
        <f>CONCATENATE("П.Г.П. - ",MAX(R54:R58))</f>
        <v>П.Г.П. - 2024</v>
      </c>
      <c r="S59" s="23">
        <f>COUNTA(S54)</f>
        <v>0</v>
      </c>
      <c r="T59" s="23">
        <f>T55</f>
        <v>0</v>
      </c>
      <c r="U59" s="23" t="s">
        <v>80</v>
      </c>
      <c r="V59" s="23" t="s">
        <v>80</v>
      </c>
      <c r="W59" s="23">
        <f>COUNTA(W54:W58)</f>
        <v>0</v>
      </c>
      <c r="X59" s="23" t="str">
        <f>CONCATENATE("П.Г.П. - ",MAX(X54:X58))</f>
        <v>П.Г.П. - 0</v>
      </c>
      <c r="Y59" s="24">
        <f>Y54</f>
        <v>45694</v>
      </c>
      <c r="Z59" s="23">
        <f>IF(Z54="","-",Z54)</f>
        <v>3</v>
      </c>
      <c r="AA59" s="23">
        <f>IF(AA54="","-",AA54)</f>
        <v>3</v>
      </c>
      <c r="AB59" s="23" t="e">
        <f>IF(AB54="","-",AB54)</f>
        <v>#REF!</v>
      </c>
      <c r="AC59" s="23" t="str">
        <f>IF(AC54="","-",AC54)</f>
        <v>-</v>
      </c>
      <c r="AD59" s="23" t="s">
        <v>80</v>
      </c>
      <c r="AE59" s="23">
        <f>SUM(AE54:AE58)</f>
        <v>8</v>
      </c>
      <c r="AF59" s="25">
        <f>SUM(AF54:AF58)</f>
        <v>1.4444444444444444</v>
      </c>
      <c r="AG59" s="23" t="s">
        <v>80</v>
      </c>
      <c r="AH59" s="23" t="s">
        <v>80</v>
      </c>
    </row>
    <row r="60" spans="1:34" x14ac:dyDescent="0.25">
      <c r="A60" s="62">
        <f>COUNTA(H60:K60,L60:AH60)-7</f>
        <v>5</v>
      </c>
      <c r="B60" s="13" t="s">
        <v>82</v>
      </c>
      <c r="C60" s="13" t="s">
        <v>145</v>
      </c>
      <c r="D60" s="13"/>
      <c r="E60" s="13">
        <f t="shared" ref="E60:E67" si="19">IF(K60="ВО",4,IF(K60="СПО",3,IF(K60="ВО (студент)",2,IF(K60="СПО (студент)",1,0))))</f>
        <v>0</v>
      </c>
      <c r="F60" s="13"/>
      <c r="G60" s="13"/>
      <c r="H60" s="88">
        <v>12</v>
      </c>
      <c r="I60" s="88" t="s">
        <v>368</v>
      </c>
      <c r="J60" s="7" t="s">
        <v>77</v>
      </c>
      <c r="K60" s="8"/>
      <c r="L60" s="19"/>
      <c r="M60" s="8"/>
      <c r="N60" s="19"/>
      <c r="O60" s="19"/>
      <c r="P60" s="19"/>
      <c r="Q60" s="8"/>
      <c r="R60" s="8"/>
      <c r="S60" s="88"/>
      <c r="T60" s="17" t="s">
        <v>80</v>
      </c>
      <c r="U60" s="17" t="s">
        <v>80</v>
      </c>
      <c r="V60" s="18" t="s">
        <v>80</v>
      </c>
      <c r="W60" s="19"/>
      <c r="X60" s="8"/>
      <c r="Y60" s="90">
        <v>45901</v>
      </c>
      <c r="Z60" s="88">
        <v>19</v>
      </c>
      <c r="AA60" s="88">
        <v>10</v>
      </c>
      <c r="AB60" s="88" t="e">
        <f>IF(Y60&lt;1,"-",ROUND(YEARFRAC(Y60,#REF!,1),2))</f>
        <v>#REF!</v>
      </c>
      <c r="AC60" s="88"/>
      <c r="AD60" s="10" t="s">
        <v>116</v>
      </c>
      <c r="AE60" s="8"/>
      <c r="AF60" s="12">
        <v>1</v>
      </c>
      <c r="AG60" s="8"/>
      <c r="AH60" s="88"/>
    </row>
    <row r="61" spans="1:34" ht="38.25" x14ac:dyDescent="0.25">
      <c r="A61" s="62">
        <f>COUNTA(H61:K61,L61:AH61)</f>
        <v>13</v>
      </c>
      <c r="B61" s="13"/>
      <c r="C61" s="13"/>
      <c r="D61" s="13"/>
      <c r="E61" s="13">
        <f t="shared" si="19"/>
        <v>3</v>
      </c>
      <c r="F61" s="13"/>
      <c r="G61" s="13"/>
      <c r="H61" s="88"/>
      <c r="I61" s="88"/>
      <c r="J61" s="9" t="s">
        <v>116</v>
      </c>
      <c r="K61" s="8" t="s">
        <v>28</v>
      </c>
      <c r="L61" s="19" t="s">
        <v>369</v>
      </c>
      <c r="M61" s="8">
        <v>2003</v>
      </c>
      <c r="N61" s="19" t="s">
        <v>337</v>
      </c>
      <c r="O61" s="19" t="s">
        <v>350</v>
      </c>
      <c r="P61" s="19" t="s">
        <v>373</v>
      </c>
      <c r="Q61" s="8">
        <v>16</v>
      </c>
      <c r="R61" s="8">
        <v>2022</v>
      </c>
      <c r="S61" s="88"/>
      <c r="T61" s="8"/>
      <c r="U61" s="8"/>
      <c r="V61" s="11"/>
      <c r="W61" s="19"/>
      <c r="X61" s="8"/>
      <c r="Y61" s="90"/>
      <c r="Z61" s="88"/>
      <c r="AA61" s="88"/>
      <c r="AB61" s="88"/>
      <c r="AC61" s="88"/>
      <c r="AD61" s="10" t="s">
        <v>128</v>
      </c>
      <c r="AE61" s="8">
        <v>6</v>
      </c>
      <c r="AF61" s="12">
        <f t="shared" ref="AF61" si="20">AE61/18</f>
        <v>0.33333333333333331</v>
      </c>
      <c r="AG61" s="74" t="s">
        <v>379</v>
      </c>
      <c r="AH61" s="88"/>
    </row>
    <row r="62" spans="1:34" ht="89.25" x14ac:dyDescent="0.25">
      <c r="A62" s="62">
        <f>COUNTA(H62:K62,L62:AH62,J63)-4</f>
        <v>9</v>
      </c>
      <c r="B62" s="13"/>
      <c r="C62" s="13"/>
      <c r="D62" s="13"/>
      <c r="E62" s="13">
        <f t="shared" si="19"/>
        <v>0</v>
      </c>
      <c r="F62" s="13"/>
      <c r="G62" s="13"/>
      <c r="H62" s="88"/>
      <c r="I62" s="88"/>
      <c r="J62" s="7" t="s">
        <v>79</v>
      </c>
      <c r="K62" s="8" t="s">
        <v>147</v>
      </c>
      <c r="L62" s="19" t="s">
        <v>270</v>
      </c>
      <c r="M62" s="8">
        <v>2024</v>
      </c>
      <c r="N62" s="19" t="s">
        <v>370</v>
      </c>
      <c r="O62" s="19" t="s">
        <v>300</v>
      </c>
      <c r="P62" s="19" t="s">
        <v>374</v>
      </c>
      <c r="Q62" s="8">
        <v>72</v>
      </c>
      <c r="R62" s="8">
        <v>2023</v>
      </c>
      <c r="S62" s="88"/>
      <c r="T62" s="17" t="s">
        <v>80</v>
      </c>
      <c r="U62" s="17" t="s">
        <v>80</v>
      </c>
      <c r="V62" s="18" t="s">
        <v>80</v>
      </c>
      <c r="W62" s="19"/>
      <c r="X62" s="8"/>
      <c r="Y62" s="90"/>
      <c r="Z62" s="88"/>
      <c r="AA62" s="88"/>
      <c r="AB62" s="88"/>
      <c r="AC62" s="88"/>
      <c r="AD62" s="10"/>
      <c r="AE62" s="8"/>
      <c r="AF62" s="12"/>
      <c r="AG62" s="74"/>
      <c r="AH62" s="88"/>
    </row>
    <row r="63" spans="1:34" ht="51" x14ac:dyDescent="0.25">
      <c r="A63" s="62">
        <f>COUNTA(H63:K63,L63:AH63)</f>
        <v>9</v>
      </c>
      <c r="B63" s="13"/>
      <c r="C63" s="13"/>
      <c r="D63" s="13" t="str">
        <f>IF(J63&gt;0,"совместительство","-")</f>
        <v>совместительство</v>
      </c>
      <c r="E63" s="13">
        <f t="shared" si="19"/>
        <v>0</v>
      </c>
      <c r="F63" s="13"/>
      <c r="G63" s="13"/>
      <c r="H63" s="88"/>
      <c r="I63" s="88"/>
      <c r="J63" s="9" t="s">
        <v>82</v>
      </c>
      <c r="K63" s="8" t="s">
        <v>147</v>
      </c>
      <c r="L63" s="19" t="s">
        <v>371</v>
      </c>
      <c r="M63" s="8">
        <v>2024</v>
      </c>
      <c r="N63" s="19" t="s">
        <v>372</v>
      </c>
      <c r="O63" s="19" t="s">
        <v>300</v>
      </c>
      <c r="P63" s="19" t="s">
        <v>375</v>
      </c>
      <c r="Q63" s="8">
        <v>16</v>
      </c>
      <c r="R63" s="8">
        <v>2024</v>
      </c>
      <c r="S63" s="88"/>
      <c r="T63" s="8"/>
      <c r="U63" s="8"/>
      <c r="V63" s="11"/>
      <c r="W63" s="19"/>
      <c r="X63" s="8"/>
      <c r="Y63" s="90"/>
      <c r="Z63" s="88"/>
      <c r="AA63" s="88"/>
      <c r="AB63" s="88"/>
      <c r="AC63" s="88"/>
      <c r="AD63" s="10"/>
      <c r="AE63" s="8"/>
      <c r="AF63" s="12"/>
      <c r="AG63" s="8"/>
      <c r="AH63" s="88"/>
    </row>
    <row r="64" spans="1:34" ht="51" x14ac:dyDescent="0.25">
      <c r="A64" s="62">
        <f>COUNTA(H64:K64,L64:AH64)</f>
        <v>4</v>
      </c>
      <c r="B64" s="13"/>
      <c r="C64" s="13"/>
      <c r="D64" s="13"/>
      <c r="E64" s="13">
        <f t="shared" si="19"/>
        <v>0</v>
      </c>
      <c r="F64" s="13"/>
      <c r="G64" s="13"/>
      <c r="H64" s="88"/>
      <c r="I64" s="88"/>
      <c r="J64" s="9"/>
      <c r="K64" s="8"/>
      <c r="M64" s="8"/>
      <c r="N64" s="19"/>
      <c r="O64" s="19" t="s">
        <v>300</v>
      </c>
      <c r="P64" s="19" t="s">
        <v>376</v>
      </c>
      <c r="Q64" s="8">
        <v>36</v>
      </c>
      <c r="R64" s="8">
        <v>2024</v>
      </c>
      <c r="S64" s="88"/>
      <c r="T64" s="8"/>
      <c r="U64" s="8"/>
      <c r="V64" s="11"/>
      <c r="W64" s="19"/>
      <c r="X64" s="8"/>
      <c r="Y64" s="90"/>
      <c r="Z64" s="88"/>
      <c r="AA64" s="88"/>
      <c r="AB64" s="88"/>
      <c r="AC64" s="88"/>
      <c r="AD64" s="10"/>
      <c r="AE64" s="8"/>
      <c r="AF64" s="12"/>
      <c r="AG64" s="8"/>
      <c r="AH64" s="88"/>
    </row>
    <row r="65" spans="1:34" ht="51" x14ac:dyDescent="0.25">
      <c r="A65" s="62">
        <f>COUNTA(H65:K65,L65:AH65)</f>
        <v>4</v>
      </c>
      <c r="B65" s="13"/>
      <c r="C65" s="13"/>
      <c r="D65" s="13"/>
      <c r="E65" s="13">
        <f t="shared" si="19"/>
        <v>0</v>
      </c>
      <c r="F65" s="13"/>
      <c r="G65" s="13"/>
      <c r="H65" s="88"/>
      <c r="I65" s="88"/>
      <c r="J65" s="9"/>
      <c r="K65" s="8"/>
      <c r="L65" s="19"/>
      <c r="M65" s="8"/>
      <c r="N65" s="19"/>
      <c r="O65" s="19" t="s">
        <v>270</v>
      </c>
      <c r="P65" s="19" t="s">
        <v>306</v>
      </c>
      <c r="Q65" s="8">
        <v>72</v>
      </c>
      <c r="R65" s="8">
        <v>2024</v>
      </c>
      <c r="S65" s="88"/>
      <c r="T65" s="8"/>
      <c r="U65" s="8"/>
      <c r="V65" s="11"/>
      <c r="W65" s="19"/>
      <c r="X65" s="8"/>
      <c r="Y65" s="90"/>
      <c r="Z65" s="88"/>
      <c r="AA65" s="88"/>
      <c r="AB65" s="88"/>
      <c r="AC65" s="88"/>
      <c r="AD65" s="10"/>
      <c r="AE65" s="8"/>
      <c r="AF65" s="12"/>
      <c r="AG65" s="8"/>
      <c r="AH65" s="88"/>
    </row>
    <row r="66" spans="1:34" ht="51" x14ac:dyDescent="0.25">
      <c r="A66" s="62">
        <f>COUNTA(H66:K66,L66:AH66)</f>
        <v>4</v>
      </c>
      <c r="B66" s="13"/>
      <c r="C66" s="13"/>
      <c r="D66" s="13"/>
      <c r="E66" s="13">
        <f t="shared" si="19"/>
        <v>0</v>
      </c>
      <c r="F66" s="13"/>
      <c r="G66" s="13"/>
      <c r="H66" s="88"/>
      <c r="I66" s="88"/>
      <c r="J66" s="9"/>
      <c r="K66" s="8"/>
      <c r="L66" s="19"/>
      <c r="M66" s="8"/>
      <c r="N66" s="19"/>
      <c r="O66" s="19" t="s">
        <v>300</v>
      </c>
      <c r="P66" s="19" t="s">
        <v>377</v>
      </c>
      <c r="Q66" s="8">
        <v>36</v>
      </c>
      <c r="R66" s="8">
        <v>2025</v>
      </c>
      <c r="S66" s="88"/>
      <c r="T66" s="8"/>
      <c r="U66" s="8"/>
      <c r="V66" s="11"/>
      <c r="W66" s="19"/>
      <c r="X66" s="8"/>
      <c r="Y66" s="90"/>
      <c r="Z66" s="88"/>
      <c r="AA66" s="88"/>
      <c r="AB66" s="88"/>
      <c r="AC66" s="88"/>
      <c r="AD66" s="10"/>
      <c r="AE66" s="8"/>
      <c r="AF66" s="12"/>
      <c r="AG66" s="8"/>
      <c r="AH66" s="88"/>
    </row>
    <row r="67" spans="1:34" ht="78.75" x14ac:dyDescent="0.25">
      <c r="A67" s="62">
        <f>COUNTA(H67:K67,L67:AH67)</f>
        <v>4</v>
      </c>
      <c r="B67" s="13"/>
      <c r="C67" s="13"/>
      <c r="D67" s="13"/>
      <c r="E67" s="13">
        <f t="shared" si="19"/>
        <v>0</v>
      </c>
      <c r="F67" s="13"/>
      <c r="G67" s="13"/>
      <c r="H67" s="88"/>
      <c r="I67" s="88"/>
      <c r="J67" s="9"/>
      <c r="K67" s="8"/>
      <c r="L67" s="19"/>
      <c r="M67" s="8"/>
      <c r="N67" s="19"/>
      <c r="O67" s="19" t="s">
        <v>304</v>
      </c>
      <c r="P67" s="1" t="s">
        <v>378</v>
      </c>
      <c r="Q67" s="8">
        <v>72</v>
      </c>
      <c r="R67" s="8">
        <v>2024</v>
      </c>
      <c r="S67" s="88"/>
      <c r="T67" s="8"/>
      <c r="U67" s="8"/>
      <c r="V67" s="11"/>
      <c r="W67" s="19"/>
      <c r="X67" s="8"/>
      <c r="Y67" s="90"/>
      <c r="Z67" s="88"/>
      <c r="AA67" s="88"/>
      <c r="AB67" s="88"/>
      <c r="AC67" s="88"/>
      <c r="AD67" s="10"/>
      <c r="AE67" s="8"/>
      <c r="AF67" s="12"/>
      <c r="AG67" s="8"/>
      <c r="AH67" s="88"/>
    </row>
    <row r="68" spans="1:34" s="26" customFormat="1" ht="11.25" customHeight="1" x14ac:dyDescent="0.25">
      <c r="A68" s="21">
        <v>0</v>
      </c>
      <c r="B68" s="22"/>
      <c r="C68" s="22"/>
      <c r="D68" s="21"/>
      <c r="E68" s="23">
        <f>MAX(E60:E67)</f>
        <v>3</v>
      </c>
      <c r="F68" s="21" t="str">
        <f>RIGHT(R68,4)</f>
        <v>2025</v>
      </c>
      <c r="G68" s="21" t="str">
        <f>RIGHT(X68,4)</f>
        <v xml:space="preserve"> - 0</v>
      </c>
      <c r="H68" s="88"/>
      <c r="I68" s="88"/>
      <c r="J68" s="23" t="s">
        <v>85</v>
      </c>
      <c r="K68" s="23" t="str">
        <f>IF(E68=4,"ВО",IF(E68=3,"СПО",IF(E68=2,"ВО (с)",IF(E68=1,"СПО (с)","-"))))</f>
        <v>СПО</v>
      </c>
      <c r="L68" s="23">
        <f>COUNTA(L60:L67)</f>
        <v>3</v>
      </c>
      <c r="M68" s="23" t="s">
        <v>80</v>
      </c>
      <c r="N68" s="23" t="s">
        <v>80</v>
      </c>
      <c r="O68" s="23">
        <f>COUNTA(O60:O67)</f>
        <v>7</v>
      </c>
      <c r="P68" s="23" t="s">
        <v>80</v>
      </c>
      <c r="Q68" s="23">
        <f>SUM(Q60:Q67)</f>
        <v>320</v>
      </c>
      <c r="R68" s="23" t="str">
        <f>CONCATENATE("П.Г.П. - ",MAX(R60:R67))</f>
        <v>П.Г.П. - 2025</v>
      </c>
      <c r="S68" s="23">
        <f>COUNTA(S60)</f>
        <v>0</v>
      </c>
      <c r="T68" s="23">
        <f>T61</f>
        <v>0</v>
      </c>
      <c r="U68" s="23" t="s">
        <v>80</v>
      </c>
      <c r="V68" s="23" t="s">
        <v>80</v>
      </c>
      <c r="W68" s="23">
        <f>COUNTA(W60:W67)</f>
        <v>0</v>
      </c>
      <c r="X68" s="23" t="str">
        <f>CONCATENATE("П.Г.П. - ",MAX(X60:X67))</f>
        <v>П.Г.П. - 0</v>
      </c>
      <c r="Y68" s="24">
        <f>Y60</f>
        <v>45901</v>
      </c>
      <c r="Z68" s="23">
        <f>IF(Z60="","-",Z60)</f>
        <v>19</v>
      </c>
      <c r="AA68" s="23">
        <f>IF(AA60="","-",AA60)</f>
        <v>10</v>
      </c>
      <c r="AB68" s="23" t="e">
        <f>IF(AB60="","-",AB60)</f>
        <v>#REF!</v>
      </c>
      <c r="AC68" s="23" t="str">
        <f>IF(AC60="","-",AC60)</f>
        <v>-</v>
      </c>
      <c r="AD68" s="23" t="s">
        <v>80</v>
      </c>
      <c r="AE68" s="23">
        <f>SUM(AE60:AE67)</f>
        <v>6</v>
      </c>
      <c r="AF68" s="25">
        <f>SUM(AF60:AF67)</f>
        <v>1.3333333333333333</v>
      </c>
      <c r="AG68" s="23" t="s">
        <v>80</v>
      </c>
      <c r="AH68" s="23" t="s">
        <v>80</v>
      </c>
    </row>
    <row r="69" spans="1:34" ht="15.75" customHeight="1" x14ac:dyDescent="0.25">
      <c r="A69" s="62">
        <f>COUNTA(H69:K69,L69:AH69)-7</f>
        <v>7</v>
      </c>
      <c r="B69" s="13" t="s">
        <v>82</v>
      </c>
      <c r="C69" s="13" t="s">
        <v>145</v>
      </c>
      <c r="D69" s="13"/>
      <c r="E69" s="13">
        <f t="shared" ref="E69:E74" si="21">IF(K69="ВО",4,IF(K69="СПО",3,IF(K69="ВО (студент)",2,IF(K69="СПО (студент)",1,0))))</f>
        <v>0</v>
      </c>
      <c r="F69" s="13"/>
      <c r="G69" s="13"/>
      <c r="H69" s="88">
        <v>13</v>
      </c>
      <c r="I69" s="88" t="s">
        <v>380</v>
      </c>
      <c r="J69" s="7" t="s">
        <v>77</v>
      </c>
      <c r="K69" s="8"/>
      <c r="L69" s="19"/>
      <c r="M69" s="8"/>
      <c r="N69" s="19"/>
      <c r="O69" s="19"/>
      <c r="P69" s="19"/>
      <c r="Q69" s="8"/>
      <c r="R69" s="8"/>
      <c r="S69" s="88"/>
      <c r="T69" s="17" t="s">
        <v>80</v>
      </c>
      <c r="U69" s="17" t="s">
        <v>80</v>
      </c>
      <c r="V69" s="18" t="s">
        <v>80</v>
      </c>
      <c r="W69" s="19"/>
      <c r="X69" s="8"/>
      <c r="Y69" s="90">
        <v>44067</v>
      </c>
      <c r="Z69" s="88">
        <v>20</v>
      </c>
      <c r="AA69" s="88">
        <v>5</v>
      </c>
      <c r="AB69" s="88" t="e">
        <f>IF(Y69&lt;1,"-",ROUND(YEARFRAC(Y69,#REF!,1),2))</f>
        <v>#REF!</v>
      </c>
      <c r="AC69" s="88"/>
      <c r="AD69" s="10" t="s">
        <v>123</v>
      </c>
      <c r="AE69" s="8">
        <v>24</v>
      </c>
      <c r="AF69" s="12">
        <f t="shared" ref="AF69" si="22">AE69/18</f>
        <v>1.3333333333333333</v>
      </c>
      <c r="AG69" s="8" t="s">
        <v>392</v>
      </c>
      <c r="AH69" s="88"/>
    </row>
    <row r="70" spans="1:34" ht="51" x14ac:dyDescent="0.25">
      <c r="A70" s="62">
        <f>COUNTA(H70:K70,L70:AH70)</f>
        <v>12</v>
      </c>
      <c r="B70" s="13"/>
      <c r="C70" s="13"/>
      <c r="D70" s="13"/>
      <c r="E70" s="13">
        <f t="shared" si="21"/>
        <v>4</v>
      </c>
      <c r="F70" s="13"/>
      <c r="G70" s="13"/>
      <c r="H70" s="88"/>
      <c r="I70" s="88"/>
      <c r="J70" s="9" t="s">
        <v>82</v>
      </c>
      <c r="K70" s="8" t="s">
        <v>29</v>
      </c>
      <c r="L70" s="19" t="s">
        <v>381</v>
      </c>
      <c r="M70" s="8">
        <v>2002</v>
      </c>
      <c r="N70" s="19" t="s">
        <v>382</v>
      </c>
      <c r="O70" s="19" t="s">
        <v>300</v>
      </c>
      <c r="P70" s="19" t="s">
        <v>385</v>
      </c>
      <c r="Q70" s="8">
        <v>36</v>
      </c>
      <c r="R70" s="8">
        <v>2022</v>
      </c>
      <c r="S70" s="88"/>
      <c r="T70" s="8" t="s">
        <v>149</v>
      </c>
      <c r="U70" s="8">
        <v>2024</v>
      </c>
      <c r="V70" s="11" t="s">
        <v>391</v>
      </c>
      <c r="W70" s="19"/>
      <c r="X70" s="8"/>
      <c r="Y70" s="90"/>
      <c r="Z70" s="88"/>
      <c r="AA70" s="88"/>
      <c r="AB70" s="88"/>
      <c r="AC70" s="88"/>
      <c r="AD70" s="10"/>
      <c r="AE70" s="8"/>
      <c r="AF70" s="12"/>
      <c r="AG70" s="8"/>
      <c r="AH70" s="88"/>
    </row>
    <row r="71" spans="1:34" ht="51" x14ac:dyDescent="0.25">
      <c r="A71" s="62">
        <f>COUNTA(H71:K71,L71:AH71,J72)-4</f>
        <v>7</v>
      </c>
      <c r="B71" s="13"/>
      <c r="C71" s="13"/>
      <c r="D71" s="13"/>
      <c r="E71" s="13">
        <f t="shared" si="21"/>
        <v>0</v>
      </c>
      <c r="F71" s="13"/>
      <c r="G71" s="13"/>
      <c r="H71" s="88"/>
      <c r="I71" s="88"/>
      <c r="J71" s="7"/>
      <c r="K71" s="8" t="s">
        <v>147</v>
      </c>
      <c r="L71" s="19" t="s">
        <v>383</v>
      </c>
      <c r="M71" s="8">
        <v>2023</v>
      </c>
      <c r="N71" s="19" t="s">
        <v>384</v>
      </c>
      <c r="O71" s="19" t="s">
        <v>386</v>
      </c>
      <c r="P71" s="19" t="s">
        <v>387</v>
      </c>
      <c r="Q71" s="8">
        <v>180</v>
      </c>
      <c r="R71" s="8">
        <v>2024</v>
      </c>
      <c r="S71" s="88"/>
      <c r="T71" s="17" t="s">
        <v>80</v>
      </c>
      <c r="U71" s="17" t="s">
        <v>80</v>
      </c>
      <c r="V71" s="18" t="s">
        <v>80</v>
      </c>
      <c r="W71" s="19"/>
      <c r="X71" s="8"/>
      <c r="Y71" s="90"/>
      <c r="Z71" s="88"/>
      <c r="AA71" s="88"/>
      <c r="AB71" s="88"/>
      <c r="AC71" s="88"/>
      <c r="AD71" s="10"/>
      <c r="AE71" s="8"/>
      <c r="AF71" s="12"/>
      <c r="AG71" s="8"/>
      <c r="AH71" s="88"/>
    </row>
    <row r="72" spans="1:34" ht="38.25" x14ac:dyDescent="0.25">
      <c r="A72" s="62">
        <f>COUNTA(H72:K72,L72:AH72)</f>
        <v>4</v>
      </c>
      <c r="B72" s="13"/>
      <c r="C72" s="13"/>
      <c r="D72" s="13" t="str">
        <f>IF(J72&gt;0,"совмещение","-")</f>
        <v>-</v>
      </c>
      <c r="E72" s="13">
        <f t="shared" si="21"/>
        <v>0</v>
      </c>
      <c r="F72" s="13"/>
      <c r="G72" s="13"/>
      <c r="H72" s="88"/>
      <c r="I72" s="88"/>
      <c r="J72" s="9"/>
      <c r="K72" s="8"/>
      <c r="L72" s="19"/>
      <c r="M72" s="8"/>
      <c r="N72" s="19"/>
      <c r="O72" s="19" t="s">
        <v>300</v>
      </c>
      <c r="P72" s="19" t="s">
        <v>388</v>
      </c>
      <c r="Q72" s="8">
        <v>16</v>
      </c>
      <c r="R72" s="69">
        <v>2024</v>
      </c>
      <c r="S72" s="88"/>
      <c r="T72" s="8"/>
      <c r="U72" s="8"/>
      <c r="V72" s="11"/>
      <c r="W72" s="19"/>
      <c r="X72" s="8"/>
      <c r="Y72" s="90"/>
      <c r="Z72" s="88"/>
      <c r="AA72" s="88"/>
      <c r="AB72" s="88"/>
      <c r="AC72" s="88"/>
      <c r="AD72" s="10"/>
      <c r="AE72" s="8"/>
      <c r="AF72" s="12"/>
      <c r="AG72" s="8"/>
      <c r="AH72" s="88"/>
    </row>
    <row r="73" spans="1:34" ht="51" x14ac:dyDescent="0.25">
      <c r="A73" s="62">
        <f>COUNTA(H73:K73,L73:AH73)</f>
        <v>4</v>
      </c>
      <c r="B73" s="13"/>
      <c r="C73" s="13"/>
      <c r="D73" s="13"/>
      <c r="E73" s="13">
        <f t="shared" si="21"/>
        <v>0</v>
      </c>
      <c r="F73" s="13"/>
      <c r="G73" s="13"/>
      <c r="H73" s="88"/>
      <c r="I73" s="88"/>
      <c r="J73" s="9"/>
      <c r="K73" s="8"/>
      <c r="L73" s="19"/>
      <c r="M73" s="8"/>
      <c r="N73" s="19"/>
      <c r="O73" s="19" t="s">
        <v>300</v>
      </c>
      <c r="P73" s="19" t="s">
        <v>389</v>
      </c>
      <c r="Q73" s="69">
        <v>16</v>
      </c>
      <c r="R73" s="69">
        <v>2024</v>
      </c>
      <c r="S73" s="88"/>
      <c r="T73" s="8"/>
      <c r="U73" s="8"/>
      <c r="V73" s="11"/>
      <c r="W73" s="19"/>
      <c r="X73" s="8"/>
      <c r="Y73" s="90"/>
      <c r="Z73" s="88"/>
      <c r="AA73" s="88"/>
      <c r="AB73" s="88"/>
      <c r="AC73" s="88"/>
      <c r="AD73" s="10"/>
      <c r="AE73" s="8"/>
      <c r="AF73" s="12"/>
      <c r="AG73" s="8"/>
      <c r="AH73" s="88"/>
    </row>
    <row r="74" spans="1:34" ht="63.75" x14ac:dyDescent="0.25">
      <c r="A74" s="62">
        <f>COUNTA(H74:K74,L74:AH74)</f>
        <v>4</v>
      </c>
      <c r="B74" s="13"/>
      <c r="C74" s="13"/>
      <c r="D74" s="13"/>
      <c r="E74" s="13">
        <f t="shared" si="21"/>
        <v>0</v>
      </c>
      <c r="F74" s="13"/>
      <c r="G74" s="13"/>
      <c r="H74" s="88"/>
      <c r="I74" s="88"/>
      <c r="J74" s="9"/>
      <c r="K74" s="8"/>
      <c r="L74" s="19"/>
      <c r="M74" s="8"/>
      <c r="N74" s="19"/>
      <c r="O74" s="19" t="s">
        <v>300</v>
      </c>
      <c r="P74" s="19" t="s">
        <v>390</v>
      </c>
      <c r="Q74" s="8">
        <v>24</v>
      </c>
      <c r="R74" s="8">
        <v>2024</v>
      </c>
      <c r="S74" s="88"/>
      <c r="T74" s="8"/>
      <c r="U74" s="8"/>
      <c r="V74" s="11"/>
      <c r="W74" s="19"/>
      <c r="X74" s="8"/>
      <c r="Y74" s="90"/>
      <c r="Z74" s="88"/>
      <c r="AA74" s="88"/>
      <c r="AB74" s="88"/>
      <c r="AC74" s="88"/>
      <c r="AD74" s="10"/>
      <c r="AE74" s="8"/>
      <c r="AF74" s="12"/>
      <c r="AG74" s="8"/>
      <c r="AH74" s="88"/>
    </row>
    <row r="75" spans="1:34" s="26" customFormat="1" ht="11.25" customHeight="1" x14ac:dyDescent="0.25">
      <c r="A75" s="21">
        <v>0</v>
      </c>
      <c r="B75" s="22"/>
      <c r="C75" s="22"/>
      <c r="D75" s="21"/>
      <c r="E75" s="23">
        <f>MAX(E69:E74)</f>
        <v>4</v>
      </c>
      <c r="F75" s="21" t="str">
        <f>RIGHT(R75,4)</f>
        <v>2024</v>
      </c>
      <c r="G75" s="21" t="str">
        <f>RIGHT(X75,4)</f>
        <v xml:space="preserve"> - 0</v>
      </c>
      <c r="H75" s="88"/>
      <c r="I75" s="88"/>
      <c r="J75" s="23" t="s">
        <v>85</v>
      </c>
      <c r="K75" s="23" t="str">
        <f>IF(E75=4,"ВО",IF(E75=3,"СПО",IF(E75=2,"ВО (с)",IF(E75=1,"СПО (с)","-"))))</f>
        <v>ВО</v>
      </c>
      <c r="L75" s="23">
        <f>COUNTA(L69:L74)</f>
        <v>2</v>
      </c>
      <c r="M75" s="23" t="s">
        <v>80</v>
      </c>
      <c r="N75" s="23" t="s">
        <v>80</v>
      </c>
      <c r="O75" s="23">
        <f>COUNTA(O69:O74)</f>
        <v>5</v>
      </c>
      <c r="P75" s="23" t="s">
        <v>80</v>
      </c>
      <c r="Q75" s="23">
        <f>SUM(Q69:Q74)</f>
        <v>272</v>
      </c>
      <c r="R75" s="23" t="str">
        <f>CONCATENATE("П.Г.П. - ",MAX(R69:R74))</f>
        <v>П.Г.П. - 2024</v>
      </c>
      <c r="S75" s="23">
        <f>COUNTA(S69)</f>
        <v>0</v>
      </c>
      <c r="T75" s="23" t="str">
        <f>T70</f>
        <v>первая</v>
      </c>
      <c r="U75" s="23" t="s">
        <v>80</v>
      </c>
      <c r="V75" s="23" t="s">
        <v>80</v>
      </c>
      <c r="W75" s="23">
        <f>COUNTA(W69:W74)</f>
        <v>0</v>
      </c>
      <c r="X75" s="23" t="str">
        <f>CONCATENATE("П.Г.П. - ",MAX(X69:X74))</f>
        <v>П.Г.П. - 0</v>
      </c>
      <c r="Y75" s="24">
        <f>Y69</f>
        <v>44067</v>
      </c>
      <c r="Z75" s="23">
        <f>IF(Z69="","-",Z69)</f>
        <v>20</v>
      </c>
      <c r="AA75" s="23">
        <f>IF(AA69="","-",AA69)</f>
        <v>5</v>
      </c>
      <c r="AB75" s="23" t="e">
        <f>IF(AB69="","-",AB69)</f>
        <v>#REF!</v>
      </c>
      <c r="AC75" s="23" t="str">
        <f>IF(AC69="","-",AC69)</f>
        <v>-</v>
      </c>
      <c r="AD75" s="23" t="s">
        <v>80</v>
      </c>
      <c r="AE75" s="23">
        <f>SUM(AE69:AE74)</f>
        <v>24</v>
      </c>
      <c r="AF75" s="25">
        <f>SUM(AF69:AF74)</f>
        <v>1.3333333333333333</v>
      </c>
      <c r="AG75" s="23" t="s">
        <v>80</v>
      </c>
      <c r="AH75" s="23" t="s">
        <v>80</v>
      </c>
    </row>
    <row r="76" spans="1:34" x14ac:dyDescent="0.25">
      <c r="A76" s="62">
        <f>COUNTA(H76:K76,L76:AH76)-7</f>
        <v>7</v>
      </c>
      <c r="B76" s="13" t="s">
        <v>82</v>
      </c>
      <c r="C76" s="13" t="s">
        <v>145</v>
      </c>
      <c r="D76" s="13"/>
      <c r="E76" s="13">
        <f t="shared" ref="E76:E79" si="23">IF(K76="ВО",4,IF(K76="СПО",3,IF(K76="ВО (студент)",2,IF(K76="СПО (студент)",1,0))))</f>
        <v>0</v>
      </c>
      <c r="F76" s="13"/>
      <c r="G76" s="13"/>
      <c r="H76" s="88">
        <v>14</v>
      </c>
      <c r="I76" s="88" t="s">
        <v>393</v>
      </c>
      <c r="J76" s="7" t="s">
        <v>77</v>
      </c>
      <c r="K76" s="8"/>
      <c r="L76" s="19"/>
      <c r="M76" s="8"/>
      <c r="N76" s="19"/>
      <c r="O76" s="19"/>
      <c r="P76" s="19"/>
      <c r="Q76" s="8"/>
      <c r="R76" s="8"/>
      <c r="S76" s="88"/>
      <c r="T76" s="17" t="s">
        <v>80</v>
      </c>
      <c r="U76" s="17" t="s">
        <v>80</v>
      </c>
      <c r="V76" s="18" t="s">
        <v>80</v>
      </c>
      <c r="W76" s="19"/>
      <c r="X76" s="8"/>
      <c r="Y76" s="90">
        <v>43696</v>
      </c>
      <c r="Z76" s="88">
        <v>22</v>
      </c>
      <c r="AA76" s="88">
        <v>21</v>
      </c>
      <c r="AB76" s="88" t="e">
        <f>IF(Y76&lt;1,"-",ROUND(YEARFRAC(Y76,#REF!,1),2))</f>
        <v>#REF!</v>
      </c>
      <c r="AC76" s="88"/>
      <c r="AD76" s="10" t="s">
        <v>93</v>
      </c>
      <c r="AE76" s="8">
        <v>21</v>
      </c>
      <c r="AF76" s="12">
        <f t="shared" ref="AF76" si="24">AE76/18</f>
        <v>1.1666666666666667</v>
      </c>
      <c r="AG76" s="8" t="s">
        <v>399</v>
      </c>
      <c r="AH76" s="88"/>
    </row>
    <row r="77" spans="1:34" ht="51" x14ac:dyDescent="0.25">
      <c r="A77" s="62">
        <f>COUNTA(H77:K77,L77:AH77)</f>
        <v>12</v>
      </c>
      <c r="B77" s="13"/>
      <c r="C77" s="13"/>
      <c r="D77" s="13"/>
      <c r="E77" s="13">
        <f t="shared" si="23"/>
        <v>4</v>
      </c>
      <c r="F77" s="13"/>
      <c r="G77" s="13"/>
      <c r="H77" s="88"/>
      <c r="I77" s="88"/>
      <c r="J77" s="9" t="s">
        <v>82</v>
      </c>
      <c r="K77" s="8" t="s">
        <v>29</v>
      </c>
      <c r="L77" s="19" t="s">
        <v>343</v>
      </c>
      <c r="M77" s="8">
        <v>2003</v>
      </c>
      <c r="N77" s="19" t="s">
        <v>394</v>
      </c>
      <c r="O77" s="19" t="s">
        <v>300</v>
      </c>
      <c r="P77" s="19" t="s">
        <v>288</v>
      </c>
      <c r="Q77" s="8">
        <v>36</v>
      </c>
      <c r="R77" s="8">
        <v>2022</v>
      </c>
      <c r="S77" s="88"/>
      <c r="T77" s="8" t="s">
        <v>149</v>
      </c>
      <c r="U77" s="8">
        <v>2024</v>
      </c>
      <c r="V77" s="11" t="s">
        <v>398</v>
      </c>
      <c r="W77" s="19"/>
      <c r="X77" s="8"/>
      <c r="Y77" s="90"/>
      <c r="Z77" s="88"/>
      <c r="AA77" s="88"/>
      <c r="AB77" s="88"/>
      <c r="AC77" s="88"/>
      <c r="AD77" s="10"/>
      <c r="AE77" s="8"/>
      <c r="AF77" s="12"/>
      <c r="AG77" s="8"/>
      <c r="AH77" s="88"/>
    </row>
    <row r="78" spans="1:34" ht="51" x14ac:dyDescent="0.25">
      <c r="A78" s="62">
        <f>COUNTA(H78:K78,L78:AH78,J79)-4</f>
        <v>7</v>
      </c>
      <c r="B78" s="13"/>
      <c r="C78" s="13"/>
      <c r="D78" s="13"/>
      <c r="E78" s="13">
        <f t="shared" si="23"/>
        <v>0</v>
      </c>
      <c r="F78" s="13"/>
      <c r="G78" s="13"/>
      <c r="H78" s="88"/>
      <c r="I78" s="88"/>
      <c r="J78" s="7"/>
      <c r="K78" s="8" t="s">
        <v>147</v>
      </c>
      <c r="L78" s="19" t="s">
        <v>395</v>
      </c>
      <c r="M78" s="8">
        <v>2019</v>
      </c>
      <c r="N78" s="19" t="s">
        <v>396</v>
      </c>
      <c r="O78" s="19" t="s">
        <v>300</v>
      </c>
      <c r="P78" s="19" t="s">
        <v>397</v>
      </c>
      <c r="Q78" s="8">
        <v>36</v>
      </c>
      <c r="R78" s="8">
        <v>2024</v>
      </c>
      <c r="S78" s="88"/>
      <c r="T78" s="17" t="s">
        <v>80</v>
      </c>
      <c r="U78" s="17" t="s">
        <v>80</v>
      </c>
      <c r="V78" s="18" t="s">
        <v>80</v>
      </c>
      <c r="W78" s="19"/>
      <c r="X78" s="8"/>
      <c r="Y78" s="90"/>
      <c r="Z78" s="88"/>
      <c r="AA78" s="88"/>
      <c r="AB78" s="88"/>
      <c r="AC78" s="88"/>
      <c r="AD78" s="10"/>
      <c r="AE78" s="8"/>
      <c r="AF78" s="12"/>
      <c r="AG78" s="8"/>
      <c r="AH78" s="88"/>
    </row>
    <row r="79" spans="1:34" ht="51" x14ac:dyDescent="0.25">
      <c r="A79" s="62">
        <f>COUNTA(H79:K79,L79:AH79)</f>
        <v>4</v>
      </c>
      <c r="B79" s="13"/>
      <c r="C79" s="13"/>
      <c r="D79" s="13" t="str">
        <f>IF(J79&gt;0,"совместительство","-")</f>
        <v>-</v>
      </c>
      <c r="E79" s="13">
        <f t="shared" si="23"/>
        <v>0</v>
      </c>
      <c r="F79" s="13"/>
      <c r="G79" s="13"/>
      <c r="H79" s="88"/>
      <c r="I79" s="88"/>
      <c r="J79" s="9"/>
      <c r="K79" s="8"/>
      <c r="L79" s="19"/>
      <c r="M79" s="8"/>
      <c r="N79" s="19"/>
      <c r="O79" s="19" t="s">
        <v>300</v>
      </c>
      <c r="P79" s="19" t="s">
        <v>397</v>
      </c>
      <c r="Q79" s="8">
        <v>40</v>
      </c>
      <c r="R79" s="8">
        <v>2025</v>
      </c>
      <c r="S79" s="88"/>
      <c r="T79" s="8"/>
      <c r="U79" s="8"/>
      <c r="V79" s="11"/>
      <c r="W79" s="19"/>
      <c r="X79" s="8"/>
      <c r="Y79" s="90"/>
      <c r="Z79" s="88"/>
      <c r="AA79" s="88"/>
      <c r="AB79" s="88"/>
      <c r="AC79" s="88"/>
      <c r="AD79" s="10"/>
      <c r="AE79" s="8"/>
      <c r="AF79" s="12"/>
      <c r="AG79" s="8"/>
      <c r="AH79" s="88"/>
    </row>
    <row r="80" spans="1:34" s="26" customFormat="1" ht="11.25" customHeight="1" x14ac:dyDescent="0.25">
      <c r="A80" s="21">
        <v>0</v>
      </c>
      <c r="B80" s="22"/>
      <c r="C80" s="22"/>
      <c r="D80" s="21"/>
      <c r="E80" s="23">
        <f>MAX(E76:E79)</f>
        <v>4</v>
      </c>
      <c r="F80" s="21" t="str">
        <f>RIGHT(R80,4)</f>
        <v>2025</v>
      </c>
      <c r="G80" s="21" t="str">
        <f>RIGHT(X80,4)</f>
        <v xml:space="preserve"> - 0</v>
      </c>
      <c r="H80" s="88"/>
      <c r="I80" s="88"/>
      <c r="J80" s="23" t="s">
        <v>85</v>
      </c>
      <c r="K80" s="23" t="str">
        <f>IF(E80=4,"ВО",IF(E80=3,"СПО",IF(E80=2,"ВО (с)",IF(E80=1,"СПО (с)","-"))))</f>
        <v>ВО</v>
      </c>
      <c r="L80" s="23">
        <f>COUNTA(L76:L79)</f>
        <v>2</v>
      </c>
      <c r="M80" s="23" t="s">
        <v>80</v>
      </c>
      <c r="N80" s="23" t="s">
        <v>80</v>
      </c>
      <c r="O80" s="23">
        <f>COUNTA(O76:O79)</f>
        <v>3</v>
      </c>
      <c r="P80" s="23" t="s">
        <v>80</v>
      </c>
      <c r="Q80" s="23">
        <f>SUM(Q76:Q79)</f>
        <v>112</v>
      </c>
      <c r="R80" s="23" t="str">
        <f>CONCATENATE("П.Г.П. - ",MAX(R76:R79))</f>
        <v>П.Г.П. - 2025</v>
      </c>
      <c r="S80" s="23">
        <f>COUNTA(S76)</f>
        <v>0</v>
      </c>
      <c r="T80" s="23" t="str">
        <f>T77</f>
        <v>первая</v>
      </c>
      <c r="U80" s="23" t="s">
        <v>80</v>
      </c>
      <c r="V80" s="23" t="s">
        <v>80</v>
      </c>
      <c r="W80" s="23">
        <f>COUNTA(W76:W79)</f>
        <v>0</v>
      </c>
      <c r="X80" s="23" t="str">
        <f>CONCATENATE("П.Г.П. - ",MAX(X76:X79))</f>
        <v>П.Г.П. - 0</v>
      </c>
      <c r="Y80" s="24">
        <f>Y76</f>
        <v>43696</v>
      </c>
      <c r="Z80" s="23">
        <f>IF(Z76="","-",Z76)</f>
        <v>22</v>
      </c>
      <c r="AA80" s="23">
        <f>IF(AA76="","-",AA76)</f>
        <v>21</v>
      </c>
      <c r="AB80" s="23" t="e">
        <f>IF(AB76="","-",AB76)</f>
        <v>#REF!</v>
      </c>
      <c r="AC80" s="23" t="str">
        <f>IF(AC76="","-",AC76)</f>
        <v>-</v>
      </c>
      <c r="AD80" s="23" t="s">
        <v>80</v>
      </c>
      <c r="AE80" s="23">
        <f>SUM(AE76:AE79)</f>
        <v>21</v>
      </c>
      <c r="AF80" s="25">
        <f>SUM(AF76:AF79)</f>
        <v>1.1666666666666667</v>
      </c>
      <c r="AG80" s="23" t="s">
        <v>80</v>
      </c>
      <c r="AH80" s="23" t="s">
        <v>80</v>
      </c>
    </row>
    <row r="81" spans="1:34" ht="31.5" x14ac:dyDescent="0.25">
      <c r="A81" s="62">
        <f>COUNTA(H81:K81,L81:AH81)-7</f>
        <v>7</v>
      </c>
      <c r="B81" s="13" t="s">
        <v>82</v>
      </c>
      <c r="C81" s="13" t="s">
        <v>145</v>
      </c>
      <c r="D81" s="13"/>
      <c r="E81" s="13">
        <f t="shared" ref="E81:E84" si="25">IF(K81="ВО",4,IF(K81="СПО",3,IF(K81="ВО (студент)",2,IF(K81="СПО (студент)",1,0))))</f>
        <v>0</v>
      </c>
      <c r="F81" s="13"/>
      <c r="G81" s="13"/>
      <c r="H81" s="88">
        <v>15</v>
      </c>
      <c r="I81" s="88" t="s">
        <v>400</v>
      </c>
      <c r="J81" s="7" t="s">
        <v>77</v>
      </c>
      <c r="K81" s="8"/>
      <c r="L81" s="19"/>
      <c r="M81" s="8"/>
      <c r="N81" s="19"/>
      <c r="O81" s="19"/>
      <c r="P81" s="19"/>
      <c r="Q81" s="8"/>
      <c r="R81" s="8"/>
      <c r="S81" s="88"/>
      <c r="T81" s="17" t="s">
        <v>80</v>
      </c>
      <c r="U81" s="17" t="s">
        <v>80</v>
      </c>
      <c r="V81" s="18" t="s">
        <v>80</v>
      </c>
      <c r="W81" s="19"/>
      <c r="X81" s="8"/>
      <c r="Y81" s="90">
        <v>45889</v>
      </c>
      <c r="Z81" s="88">
        <v>36</v>
      </c>
      <c r="AA81" s="88">
        <v>30</v>
      </c>
      <c r="AB81" s="88">
        <v>5.8</v>
      </c>
      <c r="AC81" s="88"/>
      <c r="AD81" s="10" t="s">
        <v>94</v>
      </c>
      <c r="AE81" s="8">
        <v>13</v>
      </c>
      <c r="AF81" s="12">
        <f t="shared" ref="AF81:AF86" si="26">AE81/18</f>
        <v>0.72222222222222221</v>
      </c>
      <c r="AG81" s="8" t="s">
        <v>405</v>
      </c>
      <c r="AH81" s="88"/>
    </row>
    <row r="82" spans="1:34" ht="38.25" x14ac:dyDescent="0.25">
      <c r="A82" s="62">
        <f>COUNTA(H82:K82,L82:AH82)</f>
        <v>12</v>
      </c>
      <c r="B82" s="13"/>
      <c r="C82" s="13"/>
      <c r="D82" s="13"/>
      <c r="E82" s="13">
        <f t="shared" si="25"/>
        <v>4</v>
      </c>
      <c r="F82" s="13"/>
      <c r="G82" s="13"/>
      <c r="H82" s="88"/>
      <c r="I82" s="88"/>
      <c r="J82" s="9" t="s">
        <v>82</v>
      </c>
      <c r="K82" s="8" t="s">
        <v>29</v>
      </c>
      <c r="L82" s="19" t="s">
        <v>401</v>
      </c>
      <c r="M82" s="8">
        <v>1992</v>
      </c>
      <c r="N82" s="19" t="s">
        <v>402</v>
      </c>
      <c r="O82" s="19"/>
      <c r="P82" s="19"/>
      <c r="Q82" s="8"/>
      <c r="R82" s="8"/>
      <c r="S82" s="88"/>
      <c r="T82" s="8" t="s">
        <v>149</v>
      </c>
      <c r="U82" s="8">
        <v>2022</v>
      </c>
      <c r="V82" s="11" t="s">
        <v>403</v>
      </c>
      <c r="W82" s="19"/>
      <c r="X82" s="8"/>
      <c r="Y82" s="90"/>
      <c r="Z82" s="88"/>
      <c r="AA82" s="88"/>
      <c r="AB82" s="88"/>
      <c r="AC82" s="88"/>
      <c r="AD82" s="10" t="s">
        <v>258</v>
      </c>
      <c r="AE82" s="8">
        <v>14</v>
      </c>
      <c r="AF82" s="12">
        <f t="shared" si="26"/>
        <v>0.77777777777777779</v>
      </c>
      <c r="AG82" s="69" t="s">
        <v>405</v>
      </c>
      <c r="AH82" s="88"/>
    </row>
    <row r="83" spans="1:34" ht="31.5" x14ac:dyDescent="0.25">
      <c r="A83" s="62">
        <f>COUNTA(H83:K83,L83:AH83,J84)-4</f>
        <v>3</v>
      </c>
      <c r="B83" s="13"/>
      <c r="C83" s="13"/>
      <c r="D83" s="13"/>
      <c r="E83" s="13">
        <f t="shared" si="25"/>
        <v>0</v>
      </c>
      <c r="F83" s="13"/>
      <c r="G83" s="13"/>
      <c r="H83" s="88"/>
      <c r="I83" s="88"/>
      <c r="J83" s="7"/>
      <c r="K83" s="8"/>
      <c r="L83" s="19"/>
      <c r="M83" s="8"/>
      <c r="N83" s="19"/>
      <c r="O83" s="19"/>
      <c r="P83" s="19"/>
      <c r="Q83" s="8"/>
      <c r="R83" s="8"/>
      <c r="S83" s="88"/>
      <c r="T83" s="17" t="s">
        <v>80</v>
      </c>
      <c r="U83" s="17" t="s">
        <v>80</v>
      </c>
      <c r="V83" s="18" t="s">
        <v>80</v>
      </c>
      <c r="W83" s="19"/>
      <c r="X83" s="8"/>
      <c r="Y83" s="90"/>
      <c r="Z83" s="88"/>
      <c r="AA83" s="88"/>
      <c r="AB83" s="88"/>
      <c r="AC83" s="88"/>
      <c r="AD83" s="10" t="s">
        <v>404</v>
      </c>
      <c r="AE83" s="8">
        <v>2</v>
      </c>
      <c r="AF83" s="12">
        <f t="shared" si="26"/>
        <v>0.1111111111111111</v>
      </c>
      <c r="AG83" s="8" t="s">
        <v>406</v>
      </c>
      <c r="AH83" s="88"/>
    </row>
    <row r="84" spans="1:34" ht="31.5" x14ac:dyDescent="0.25">
      <c r="A84" s="62">
        <f>COUNTA(H84:K84,L84:AH84)</f>
        <v>4</v>
      </c>
      <c r="B84" s="13"/>
      <c r="C84" s="13"/>
      <c r="D84" s="13" t="str">
        <f>IF(J84&gt;0,"совмещение","-")</f>
        <v>-</v>
      </c>
      <c r="E84" s="13">
        <f t="shared" si="25"/>
        <v>0</v>
      </c>
      <c r="F84" s="13"/>
      <c r="G84" s="13"/>
      <c r="H84" s="88"/>
      <c r="I84" s="88"/>
      <c r="J84" s="9"/>
      <c r="K84" s="8"/>
      <c r="L84" s="19"/>
      <c r="M84" s="8"/>
      <c r="N84" s="19"/>
      <c r="O84" s="19"/>
      <c r="P84" s="19"/>
      <c r="Q84" s="8"/>
      <c r="R84" s="8"/>
      <c r="S84" s="88"/>
      <c r="T84" s="8"/>
      <c r="U84" s="8"/>
      <c r="V84" s="11"/>
      <c r="W84" s="19"/>
      <c r="X84" s="8"/>
      <c r="Y84" s="90"/>
      <c r="Z84" s="88"/>
      <c r="AA84" s="88"/>
      <c r="AB84" s="88"/>
      <c r="AC84" s="88"/>
      <c r="AD84" s="10" t="s">
        <v>330</v>
      </c>
      <c r="AE84" s="8">
        <v>3</v>
      </c>
      <c r="AF84" s="12">
        <f t="shared" si="26"/>
        <v>0.16666666666666666</v>
      </c>
      <c r="AG84" s="8" t="s">
        <v>407</v>
      </c>
      <c r="AH84" s="88"/>
    </row>
    <row r="85" spans="1:34" s="26" customFormat="1" ht="11.25" customHeight="1" x14ac:dyDescent="0.25">
      <c r="A85" s="21">
        <v>0</v>
      </c>
      <c r="B85" s="22"/>
      <c r="C85" s="22"/>
      <c r="D85" s="21"/>
      <c r="E85" s="23">
        <f>MAX(E81:E84)</f>
        <v>4</v>
      </c>
      <c r="F85" s="21" t="str">
        <f>RIGHT(R85,4)</f>
        <v xml:space="preserve"> - 0</v>
      </c>
      <c r="G85" s="21" t="str">
        <f>RIGHT(X85,4)</f>
        <v xml:space="preserve"> - 0</v>
      </c>
      <c r="H85" s="88"/>
      <c r="I85" s="88"/>
      <c r="J85" s="23" t="s">
        <v>85</v>
      </c>
      <c r="K85" s="23" t="str">
        <f>IF(E85=4,"ВО",IF(E85=3,"СПО",IF(E85=2,"ВО (с)",IF(E85=1,"СПО (с)","-"))))</f>
        <v>ВО</v>
      </c>
      <c r="L85" s="23">
        <f>COUNTA(L81:L84)</f>
        <v>1</v>
      </c>
      <c r="M85" s="23" t="s">
        <v>80</v>
      </c>
      <c r="N85" s="23" t="s">
        <v>80</v>
      </c>
      <c r="O85" s="23">
        <f>COUNTA(O81:O84)</f>
        <v>0</v>
      </c>
      <c r="P85" s="23" t="s">
        <v>80</v>
      </c>
      <c r="Q85" s="23">
        <f>SUM(Q81:Q84)</f>
        <v>0</v>
      </c>
      <c r="R85" s="23" t="str">
        <f>CONCATENATE("П.Г.П. - ",MAX(R81:R84))</f>
        <v>П.Г.П. - 0</v>
      </c>
      <c r="S85" s="23">
        <f>COUNTA(S81)</f>
        <v>0</v>
      </c>
      <c r="T85" s="23" t="str">
        <f>T82</f>
        <v>первая</v>
      </c>
      <c r="U85" s="23" t="s">
        <v>80</v>
      </c>
      <c r="V85" s="23" t="s">
        <v>80</v>
      </c>
      <c r="W85" s="23">
        <f>COUNTA(W81:W84)</f>
        <v>0</v>
      </c>
      <c r="X85" s="23" t="str">
        <f>CONCATENATE("П.Г.П. - ",MAX(X81:X84))</f>
        <v>П.Г.П. - 0</v>
      </c>
      <c r="Y85" s="24">
        <f>Y81</f>
        <v>45889</v>
      </c>
      <c r="Z85" s="23">
        <f>IF(Z81="","-",Z81)</f>
        <v>36</v>
      </c>
      <c r="AA85" s="23">
        <f>IF(AA81="","-",AA81)</f>
        <v>30</v>
      </c>
      <c r="AB85" s="23">
        <f>IF(AB81="","-",AB81)</f>
        <v>5.8</v>
      </c>
      <c r="AC85" s="23" t="str">
        <f>IF(AC81="","-",AC81)</f>
        <v>-</v>
      </c>
      <c r="AD85" s="23" t="s">
        <v>80</v>
      </c>
      <c r="AE85" s="23">
        <f>SUM(AE81:AE84)</f>
        <v>32</v>
      </c>
      <c r="AF85" s="25">
        <f>SUM(AF81:AF84)</f>
        <v>1.7777777777777779</v>
      </c>
      <c r="AG85" s="23" t="s">
        <v>80</v>
      </c>
      <c r="AH85" s="23" t="s">
        <v>80</v>
      </c>
    </row>
    <row r="86" spans="1:34" x14ac:dyDescent="0.25">
      <c r="A86" s="62">
        <f>COUNTA(H86:K86,L86:AH86)-7</f>
        <v>7</v>
      </c>
      <c r="B86" s="13" t="s">
        <v>82</v>
      </c>
      <c r="C86" s="13" t="s">
        <v>145</v>
      </c>
      <c r="D86" s="13"/>
      <c r="E86" s="13">
        <f t="shared" ref="E86:E91" si="27">IF(K86="ВО",4,IF(K86="СПО",3,IF(K86="ВО (студент)",2,IF(K86="СПО (студент)",1,0))))</f>
        <v>0</v>
      </c>
      <c r="F86" s="13"/>
      <c r="G86" s="13"/>
      <c r="H86" s="88">
        <v>16</v>
      </c>
      <c r="I86" s="88" t="s">
        <v>408</v>
      </c>
      <c r="J86" s="7" t="s">
        <v>77</v>
      </c>
      <c r="K86" s="8"/>
      <c r="L86" s="19"/>
      <c r="M86" s="8"/>
      <c r="N86" s="19"/>
      <c r="O86" s="19"/>
      <c r="P86" s="19"/>
      <c r="Q86" s="8"/>
      <c r="R86" s="8"/>
      <c r="S86" s="88"/>
      <c r="T86" s="17" t="s">
        <v>80</v>
      </c>
      <c r="U86" s="17" t="s">
        <v>80</v>
      </c>
      <c r="V86" s="18" t="s">
        <v>80</v>
      </c>
      <c r="W86" s="19"/>
      <c r="X86" s="8"/>
      <c r="Y86" s="90">
        <v>45531</v>
      </c>
      <c r="Z86" s="88">
        <v>7</v>
      </c>
      <c r="AA86" s="88">
        <v>7</v>
      </c>
      <c r="AB86" s="88" t="e">
        <f>IF(Y86&lt;1,"-",ROUND(YEARFRAC(Y86,#REF!,1),2))</f>
        <v>#REF!</v>
      </c>
      <c r="AC86" s="88"/>
      <c r="AD86" s="10" t="s">
        <v>93</v>
      </c>
      <c r="AE86" s="8">
        <v>21</v>
      </c>
      <c r="AF86" s="12">
        <f t="shared" si="26"/>
        <v>1.1666666666666667</v>
      </c>
      <c r="AG86" s="8" t="s">
        <v>419</v>
      </c>
      <c r="AH86" s="88"/>
    </row>
    <row r="87" spans="1:34" ht="38.25" x14ac:dyDescent="0.25">
      <c r="A87" s="62">
        <f>COUNTA(H87:K87,L87:AH87)</f>
        <v>12</v>
      </c>
      <c r="B87" s="13"/>
      <c r="C87" s="13"/>
      <c r="D87" s="13"/>
      <c r="E87" s="13">
        <f t="shared" si="27"/>
        <v>4</v>
      </c>
      <c r="F87" s="13"/>
      <c r="G87" s="13"/>
      <c r="H87" s="88"/>
      <c r="I87" s="88"/>
      <c r="J87" s="9" t="s">
        <v>82</v>
      </c>
      <c r="K87" s="8" t="s">
        <v>29</v>
      </c>
      <c r="L87" s="19" t="s">
        <v>409</v>
      </c>
      <c r="M87" s="8">
        <v>2017</v>
      </c>
      <c r="N87" s="19" t="s">
        <v>335</v>
      </c>
      <c r="O87" s="19" t="s">
        <v>298</v>
      </c>
      <c r="P87" s="19" t="s">
        <v>410</v>
      </c>
      <c r="Q87" s="8">
        <v>72</v>
      </c>
      <c r="R87" s="8">
        <v>2022</v>
      </c>
      <c r="S87" s="88"/>
      <c r="T87" s="8" t="s">
        <v>149</v>
      </c>
      <c r="U87" s="8">
        <v>2024</v>
      </c>
      <c r="V87" s="79" t="s">
        <v>418</v>
      </c>
      <c r="W87" s="19"/>
      <c r="X87" s="8"/>
      <c r="Y87" s="90"/>
      <c r="Z87" s="88"/>
      <c r="AA87" s="88"/>
      <c r="AB87" s="88"/>
      <c r="AC87" s="88"/>
      <c r="AD87" s="10"/>
      <c r="AE87" s="8"/>
      <c r="AF87" s="12"/>
      <c r="AG87" s="8"/>
      <c r="AH87" s="88"/>
    </row>
    <row r="88" spans="1:34" ht="38.25" x14ac:dyDescent="0.25">
      <c r="A88" s="62">
        <f>COUNTA(H88:K88,L88:AH88,J89)-4</f>
        <v>3</v>
      </c>
      <c r="B88" s="13"/>
      <c r="C88" s="13"/>
      <c r="D88" s="13"/>
      <c r="E88" s="13">
        <f t="shared" si="27"/>
        <v>0</v>
      </c>
      <c r="F88" s="13"/>
      <c r="G88" s="13"/>
      <c r="H88" s="88"/>
      <c r="I88" s="88"/>
      <c r="J88" s="7"/>
      <c r="K88" s="8"/>
      <c r="L88" s="19"/>
      <c r="M88" s="8"/>
      <c r="N88" s="19"/>
      <c r="O88" s="19" t="s">
        <v>412</v>
      </c>
      <c r="P88" s="19" t="s">
        <v>411</v>
      </c>
      <c r="Q88" s="8">
        <v>36</v>
      </c>
      <c r="R88" s="8">
        <v>2022</v>
      </c>
      <c r="S88" s="88"/>
      <c r="T88" s="17" t="s">
        <v>80</v>
      </c>
      <c r="U88" s="17" t="s">
        <v>80</v>
      </c>
      <c r="V88" s="18" t="s">
        <v>80</v>
      </c>
      <c r="W88" s="19"/>
      <c r="X88" s="8"/>
      <c r="Y88" s="90"/>
      <c r="Z88" s="88"/>
      <c r="AA88" s="88"/>
      <c r="AB88" s="88"/>
      <c r="AC88" s="88"/>
      <c r="AD88" s="10"/>
      <c r="AE88" s="8"/>
      <c r="AF88" s="12"/>
      <c r="AG88" s="8"/>
      <c r="AH88" s="88"/>
    </row>
    <row r="89" spans="1:34" ht="38.25" x14ac:dyDescent="0.25">
      <c r="A89" s="62">
        <f>COUNTA(H89:K89,L89:AH89)</f>
        <v>4</v>
      </c>
      <c r="B89" s="13"/>
      <c r="C89" s="13"/>
      <c r="D89" s="13" t="str">
        <f>IF(J89&gt;0,"совмещение","-")</f>
        <v>-</v>
      </c>
      <c r="E89" s="13">
        <f t="shared" si="27"/>
        <v>0</v>
      </c>
      <c r="F89" s="13"/>
      <c r="G89" s="13"/>
      <c r="H89" s="88"/>
      <c r="I89" s="88"/>
      <c r="J89" s="9"/>
      <c r="K89" s="8"/>
      <c r="L89" s="19"/>
      <c r="M89" s="8"/>
      <c r="N89" s="19"/>
      <c r="O89" s="19" t="s">
        <v>413</v>
      </c>
      <c r="P89" s="19" t="s">
        <v>414</v>
      </c>
      <c r="Q89" s="8">
        <v>24</v>
      </c>
      <c r="R89" s="8">
        <v>2022</v>
      </c>
      <c r="S89" s="88"/>
      <c r="T89" s="8"/>
      <c r="U89" s="8"/>
      <c r="V89" s="11"/>
      <c r="W89" s="19"/>
      <c r="X89" s="8"/>
      <c r="Y89" s="90"/>
      <c r="Z89" s="88"/>
      <c r="AA89" s="88"/>
      <c r="AB89" s="88"/>
      <c r="AC89" s="88"/>
      <c r="AD89" s="10"/>
      <c r="AE89" s="8"/>
      <c r="AF89" s="12"/>
      <c r="AG89" s="8"/>
      <c r="AH89" s="88"/>
    </row>
    <row r="90" spans="1:34" ht="38.25" x14ac:dyDescent="0.25">
      <c r="A90" s="62">
        <f>COUNTA(H90:K90,L90:AH90)</f>
        <v>4</v>
      </c>
      <c r="B90" s="13"/>
      <c r="C90" s="13"/>
      <c r="D90" s="13"/>
      <c r="E90" s="13">
        <f t="shared" si="27"/>
        <v>0</v>
      </c>
      <c r="F90" s="13"/>
      <c r="G90" s="13"/>
      <c r="H90" s="88"/>
      <c r="I90" s="88"/>
      <c r="J90" s="9"/>
      <c r="K90" s="8"/>
      <c r="L90" s="19"/>
      <c r="M90" s="8"/>
      <c r="N90" s="19"/>
      <c r="O90" s="19" t="s">
        <v>413</v>
      </c>
      <c r="P90" s="19" t="s">
        <v>415</v>
      </c>
      <c r="Q90" s="8">
        <v>13</v>
      </c>
      <c r="R90" s="8">
        <v>2023</v>
      </c>
      <c r="S90" s="88"/>
      <c r="T90" s="8"/>
      <c r="U90" s="8"/>
      <c r="V90" s="11"/>
      <c r="W90" s="19"/>
      <c r="X90" s="8"/>
      <c r="Y90" s="90"/>
      <c r="Z90" s="88"/>
      <c r="AA90" s="88"/>
      <c r="AB90" s="88"/>
      <c r="AC90" s="88"/>
      <c r="AD90" s="10"/>
      <c r="AE90" s="8"/>
      <c r="AF90" s="12"/>
      <c r="AG90" s="8"/>
      <c r="AH90" s="88"/>
    </row>
    <row r="91" spans="1:34" ht="25.5" x14ac:dyDescent="0.25">
      <c r="A91" s="62">
        <f>COUNTA(H91:K91,L91:AH91)</f>
        <v>4</v>
      </c>
      <c r="B91" s="13"/>
      <c r="C91" s="13"/>
      <c r="D91" s="13"/>
      <c r="E91" s="13">
        <f t="shared" si="27"/>
        <v>0</v>
      </c>
      <c r="F91" s="13"/>
      <c r="G91" s="13"/>
      <c r="H91" s="88"/>
      <c r="I91" s="88"/>
      <c r="J91" s="9"/>
      <c r="K91" s="8"/>
      <c r="L91" s="19"/>
      <c r="M91" s="8"/>
      <c r="N91" s="19"/>
      <c r="O91" s="19" t="s">
        <v>417</v>
      </c>
      <c r="P91" s="19" t="s">
        <v>416</v>
      </c>
      <c r="Q91" s="8">
        <v>16</v>
      </c>
      <c r="R91" s="8">
        <v>2024</v>
      </c>
      <c r="S91" s="88"/>
      <c r="T91" s="8"/>
      <c r="U91" s="8"/>
      <c r="V91" s="11"/>
      <c r="W91" s="19"/>
      <c r="X91" s="8"/>
      <c r="Y91" s="90"/>
      <c r="Z91" s="88"/>
      <c r="AA91" s="88"/>
      <c r="AB91" s="88"/>
      <c r="AC91" s="88"/>
      <c r="AD91" s="10"/>
      <c r="AE91" s="8"/>
      <c r="AF91" s="12"/>
      <c r="AG91" s="8"/>
      <c r="AH91" s="88"/>
    </row>
    <row r="92" spans="1:34" s="26" customFormat="1" ht="11.25" customHeight="1" x14ac:dyDescent="0.25">
      <c r="A92" s="21">
        <v>0</v>
      </c>
      <c r="B92" s="22"/>
      <c r="C92" s="22"/>
      <c r="D92" s="21"/>
      <c r="E92" s="23">
        <f>MAX(E86:E91)</f>
        <v>4</v>
      </c>
      <c r="F92" s="21" t="str">
        <f>RIGHT(R92,4)</f>
        <v>2024</v>
      </c>
      <c r="G92" s="21" t="str">
        <f>RIGHT(X92,4)</f>
        <v xml:space="preserve"> - 0</v>
      </c>
      <c r="H92" s="88"/>
      <c r="I92" s="88"/>
      <c r="J92" s="23" t="s">
        <v>85</v>
      </c>
      <c r="K92" s="23" t="str">
        <f>IF(E92=4,"ВО",IF(E92=3,"СПО",IF(E92=2,"ВО (с)",IF(E92=1,"СПО (с)","-"))))</f>
        <v>ВО</v>
      </c>
      <c r="L92" s="23">
        <f>COUNTA(L86:L91)</f>
        <v>1</v>
      </c>
      <c r="M92" s="23" t="s">
        <v>80</v>
      </c>
      <c r="N92" s="23" t="s">
        <v>80</v>
      </c>
      <c r="O92" s="23">
        <f>COUNTA(O86:O91)</f>
        <v>5</v>
      </c>
      <c r="P92" s="23" t="s">
        <v>80</v>
      </c>
      <c r="Q92" s="23">
        <f>SUM(Q86:Q91)</f>
        <v>161</v>
      </c>
      <c r="R92" s="23" t="str">
        <f>CONCATENATE("П.Г.П. - ",MAX(R86:R91))</f>
        <v>П.Г.П. - 2024</v>
      </c>
      <c r="S92" s="23">
        <f>COUNTA(S86)</f>
        <v>0</v>
      </c>
      <c r="T92" s="23" t="str">
        <f>T87</f>
        <v>первая</v>
      </c>
      <c r="U92" s="23" t="s">
        <v>80</v>
      </c>
      <c r="V92" s="23" t="s">
        <v>80</v>
      </c>
      <c r="W92" s="23">
        <f>COUNTA(W86:W91)</f>
        <v>0</v>
      </c>
      <c r="X92" s="23" t="str">
        <f>CONCATENATE("П.Г.П. - ",MAX(X86:X91))</f>
        <v>П.Г.П. - 0</v>
      </c>
      <c r="Y92" s="24">
        <f>Y86</f>
        <v>45531</v>
      </c>
      <c r="Z92" s="23">
        <f>IF(Z86="","-",Z86)</f>
        <v>7</v>
      </c>
      <c r="AA92" s="23">
        <f>IF(AA86="","-",AA86)</f>
        <v>7</v>
      </c>
      <c r="AB92" s="23" t="e">
        <f>IF(AB86="","-",AB86)</f>
        <v>#REF!</v>
      </c>
      <c r="AC92" s="23" t="str">
        <f>IF(AC86="","-",AC86)</f>
        <v>-</v>
      </c>
      <c r="AD92" s="23" t="s">
        <v>80</v>
      </c>
      <c r="AE92" s="23">
        <f>SUM(AE86:AE91)</f>
        <v>21</v>
      </c>
      <c r="AF92" s="25">
        <f>SUM(AF86:AF91)</f>
        <v>1.1666666666666667</v>
      </c>
      <c r="AG92" s="23" t="s">
        <v>80</v>
      </c>
      <c r="AH92" s="23" t="s">
        <v>80</v>
      </c>
    </row>
    <row r="93" spans="1:34" x14ac:dyDescent="0.25">
      <c r="A93" s="62">
        <f>COUNTA(H93:K93,L93:AH93)-7</f>
        <v>6</v>
      </c>
      <c r="B93" s="13" t="s">
        <v>82</v>
      </c>
      <c r="C93" s="13" t="s">
        <v>145</v>
      </c>
      <c r="D93" s="13"/>
      <c r="E93" s="13">
        <f t="shared" ref="E93:E97" si="28">IF(K93="ВО",4,IF(K93="СПО",3,IF(K93="ВО (студент)",2,IF(K93="СПО (студент)",1,0))))</f>
        <v>0</v>
      </c>
      <c r="F93" s="13"/>
      <c r="G93" s="13"/>
      <c r="H93" s="88">
        <v>17</v>
      </c>
      <c r="I93" s="88" t="s">
        <v>420</v>
      </c>
      <c r="J93" s="7" t="s">
        <v>77</v>
      </c>
      <c r="K93" s="8"/>
      <c r="L93" s="19"/>
      <c r="M93" s="8"/>
      <c r="N93" s="19"/>
      <c r="O93" s="19"/>
      <c r="P93" s="19"/>
      <c r="Q93" s="8"/>
      <c r="R93" s="8"/>
      <c r="S93" s="88"/>
      <c r="T93" s="17" t="s">
        <v>80</v>
      </c>
      <c r="U93" s="17" t="s">
        <v>80</v>
      </c>
      <c r="V93" s="18" t="s">
        <v>80</v>
      </c>
      <c r="W93" s="19"/>
      <c r="X93" s="8"/>
      <c r="Y93" s="90">
        <v>37347</v>
      </c>
      <c r="Z93" s="88">
        <v>47</v>
      </c>
      <c r="AA93" s="88">
        <v>47</v>
      </c>
      <c r="AB93" s="88" t="e">
        <f>IF(Y93&lt;1,"-",ROUND(YEARFRAC(Y93,#REF!,1),2))</f>
        <v>#REF!</v>
      </c>
      <c r="AC93" s="88"/>
      <c r="AD93" s="10" t="s">
        <v>94</v>
      </c>
      <c r="AE93" s="8">
        <v>10</v>
      </c>
      <c r="AF93" s="12">
        <f t="shared" ref="AF93:AF95" si="29">AE93/18</f>
        <v>0.55555555555555558</v>
      </c>
      <c r="AG93" s="8"/>
      <c r="AH93" s="88"/>
    </row>
    <row r="94" spans="1:34" ht="51" x14ac:dyDescent="0.25">
      <c r="A94" s="62">
        <f>COUNTA(H94:K94,L94:AH94)</f>
        <v>17</v>
      </c>
      <c r="B94" s="13"/>
      <c r="C94" s="13"/>
      <c r="D94" s="13"/>
      <c r="E94" s="13">
        <f t="shared" si="28"/>
        <v>3</v>
      </c>
      <c r="F94" s="13"/>
      <c r="G94" s="13"/>
      <c r="H94" s="88"/>
      <c r="I94" s="88"/>
      <c r="J94" s="9" t="s">
        <v>82</v>
      </c>
      <c r="K94" s="8" t="s">
        <v>28</v>
      </c>
      <c r="L94" s="19" t="s">
        <v>421</v>
      </c>
      <c r="M94" s="8">
        <v>1978</v>
      </c>
      <c r="N94" s="19" t="s">
        <v>287</v>
      </c>
      <c r="O94" s="19" t="s">
        <v>300</v>
      </c>
      <c r="P94" s="19" t="s">
        <v>288</v>
      </c>
      <c r="Q94" s="8">
        <v>36</v>
      </c>
      <c r="R94" s="8">
        <v>2022</v>
      </c>
      <c r="S94" s="88"/>
      <c r="T94" s="8" t="s">
        <v>149</v>
      </c>
      <c r="U94" s="8">
        <v>2024</v>
      </c>
      <c r="V94" s="11" t="s">
        <v>422</v>
      </c>
      <c r="W94" s="19" t="s">
        <v>167</v>
      </c>
      <c r="X94" s="8">
        <v>2021</v>
      </c>
      <c r="Y94" s="90"/>
      <c r="Z94" s="88"/>
      <c r="AA94" s="88"/>
      <c r="AB94" s="88"/>
      <c r="AC94" s="88"/>
      <c r="AD94" s="10" t="s">
        <v>258</v>
      </c>
      <c r="AE94" s="8">
        <v>6</v>
      </c>
      <c r="AF94" s="12">
        <f t="shared" si="29"/>
        <v>0.33333333333333331</v>
      </c>
      <c r="AG94" s="8"/>
      <c r="AH94" s="88"/>
    </row>
    <row r="95" spans="1:34" ht="31.5" x14ac:dyDescent="0.25">
      <c r="A95" s="62">
        <f>COUNTA(H95:K95,L95:AH95,#REF!)-4</f>
        <v>5</v>
      </c>
      <c r="B95" s="13"/>
      <c r="C95" s="13"/>
      <c r="D95" s="13"/>
      <c r="E95" s="13">
        <f t="shared" si="28"/>
        <v>0</v>
      </c>
      <c r="F95" s="13"/>
      <c r="G95" s="13"/>
      <c r="H95" s="88"/>
      <c r="I95" s="88"/>
      <c r="J95" s="7"/>
      <c r="K95" s="8"/>
      <c r="L95" s="19"/>
      <c r="M95" s="8"/>
      <c r="N95" s="19"/>
      <c r="O95" s="19"/>
      <c r="P95" s="19"/>
      <c r="Q95" s="8"/>
      <c r="R95" s="8"/>
      <c r="S95" s="88"/>
      <c r="T95" s="17" t="s">
        <v>80</v>
      </c>
      <c r="U95" s="17" t="s">
        <v>80</v>
      </c>
      <c r="V95" s="18" t="s">
        <v>80</v>
      </c>
      <c r="W95" s="19" t="s">
        <v>174</v>
      </c>
      <c r="X95" s="8">
        <v>2010</v>
      </c>
      <c r="Y95" s="90"/>
      <c r="Z95" s="88"/>
      <c r="AA95" s="88"/>
      <c r="AB95" s="88"/>
      <c r="AC95" s="88"/>
      <c r="AD95" s="10" t="s">
        <v>330</v>
      </c>
      <c r="AE95" s="8">
        <v>2</v>
      </c>
      <c r="AF95" s="12">
        <f t="shared" si="29"/>
        <v>0.1111111111111111</v>
      </c>
      <c r="AG95" s="8"/>
      <c r="AH95" s="88"/>
    </row>
    <row r="96" spans="1:34" ht="31.5" x14ac:dyDescent="0.25">
      <c r="A96" s="62">
        <f>COUNTA(H96:K96,L96:AH96,J97)-4</f>
        <v>3</v>
      </c>
      <c r="B96" s="13"/>
      <c r="C96" s="13"/>
      <c r="D96" s="13"/>
      <c r="E96" s="13">
        <f t="shared" si="28"/>
        <v>0</v>
      </c>
      <c r="F96" s="13"/>
      <c r="G96" s="13"/>
      <c r="H96" s="88"/>
      <c r="I96" s="88"/>
      <c r="J96" s="7" t="s">
        <v>79</v>
      </c>
      <c r="K96" s="8"/>
      <c r="L96" s="19"/>
      <c r="M96" s="8"/>
      <c r="N96" s="19"/>
      <c r="O96" s="19"/>
      <c r="P96" s="19"/>
      <c r="Q96" s="8"/>
      <c r="R96" s="8"/>
      <c r="S96" s="88"/>
      <c r="T96" s="17" t="s">
        <v>80</v>
      </c>
      <c r="U96" s="17" t="s">
        <v>80</v>
      </c>
      <c r="V96" s="18" t="s">
        <v>80</v>
      </c>
      <c r="W96" s="19"/>
      <c r="X96" s="8"/>
      <c r="Y96" s="90"/>
      <c r="Z96" s="88"/>
      <c r="AA96" s="88"/>
      <c r="AB96" s="88"/>
      <c r="AC96" s="88"/>
      <c r="AD96" s="10" t="s">
        <v>115</v>
      </c>
      <c r="AE96" s="8"/>
      <c r="AF96" s="12">
        <v>0.5</v>
      </c>
      <c r="AG96" s="8"/>
      <c r="AH96" s="88"/>
    </row>
    <row r="97" spans="1:34" ht="31.5" x14ac:dyDescent="0.25">
      <c r="A97" s="62">
        <f>COUNTA(H97:K97,L97:AH97)</f>
        <v>1</v>
      </c>
      <c r="B97" s="13"/>
      <c r="C97" s="13"/>
      <c r="D97" s="13" t="str">
        <f>IF(J97&gt;0,"совместительство","-")</f>
        <v>совместительство</v>
      </c>
      <c r="E97" s="13">
        <f t="shared" si="28"/>
        <v>0</v>
      </c>
      <c r="F97" s="13"/>
      <c r="G97" s="13"/>
      <c r="H97" s="88"/>
      <c r="I97" s="88"/>
      <c r="J97" s="9" t="s">
        <v>115</v>
      </c>
      <c r="K97" s="8"/>
      <c r="L97" s="19"/>
      <c r="M97" s="8"/>
      <c r="N97" s="19"/>
      <c r="O97" s="19"/>
      <c r="P97" s="19"/>
      <c r="Q97" s="8"/>
      <c r="R97" s="8"/>
      <c r="S97" s="88"/>
      <c r="T97" s="8"/>
      <c r="U97" s="8"/>
      <c r="V97" s="11"/>
      <c r="W97" s="19"/>
      <c r="X97" s="8"/>
      <c r="Y97" s="90"/>
      <c r="Z97" s="88"/>
      <c r="AA97" s="88"/>
      <c r="AB97" s="88"/>
      <c r="AC97" s="88"/>
      <c r="AD97" s="10"/>
      <c r="AE97" s="8"/>
      <c r="AF97" s="12"/>
      <c r="AG97" s="8"/>
      <c r="AH97" s="88"/>
    </row>
    <row r="98" spans="1:34" s="26" customFormat="1" ht="11.25" customHeight="1" x14ac:dyDescent="0.25">
      <c r="A98" s="21">
        <v>0</v>
      </c>
      <c r="B98" s="22"/>
      <c r="C98" s="22"/>
      <c r="D98" s="21"/>
      <c r="E98" s="23">
        <f>MAX(E93:E97)</f>
        <v>3</v>
      </c>
      <c r="F98" s="21" t="str">
        <f>RIGHT(R98,4)</f>
        <v>2022</v>
      </c>
      <c r="G98" s="21" t="str">
        <f>RIGHT(X98,4)</f>
        <v>2021</v>
      </c>
      <c r="H98" s="88"/>
      <c r="I98" s="88"/>
      <c r="J98" s="23" t="s">
        <v>85</v>
      </c>
      <c r="K98" s="23" t="str">
        <f>IF(E98=4,"ВО",IF(E98=3,"СПО",IF(E98=2,"ВО (с)",IF(E98=1,"СПО (с)","-"))))</f>
        <v>СПО</v>
      </c>
      <c r="L98" s="23">
        <f>COUNTA(L93:L97)</f>
        <v>1</v>
      </c>
      <c r="M98" s="23" t="s">
        <v>80</v>
      </c>
      <c r="N98" s="23" t="s">
        <v>80</v>
      </c>
      <c r="O98" s="23">
        <f>COUNTA(O93:O97)</f>
        <v>1</v>
      </c>
      <c r="P98" s="23" t="s">
        <v>80</v>
      </c>
      <c r="Q98" s="23">
        <f>SUM(Q93:Q97)</f>
        <v>36</v>
      </c>
      <c r="R98" s="23" t="str">
        <f>CONCATENATE("П.Г.П. - ",MAX(R93:R97))</f>
        <v>П.Г.П. - 2022</v>
      </c>
      <c r="S98" s="23">
        <f>COUNTA(S93)</f>
        <v>0</v>
      </c>
      <c r="T98" s="23" t="str">
        <f>T94</f>
        <v>первая</v>
      </c>
      <c r="U98" s="23" t="s">
        <v>80</v>
      </c>
      <c r="V98" s="23" t="s">
        <v>80</v>
      </c>
      <c r="W98" s="23">
        <f>COUNTA(W93:W97)</f>
        <v>2</v>
      </c>
      <c r="X98" s="23" t="str">
        <f>CONCATENATE("П.Г.П. - ",MAX(X93:X97))</f>
        <v>П.Г.П. - 2021</v>
      </c>
      <c r="Y98" s="24">
        <f>Y93</f>
        <v>37347</v>
      </c>
      <c r="Z98" s="23">
        <f>IF(Z93="","-",Z93)</f>
        <v>47</v>
      </c>
      <c r="AA98" s="23">
        <f>IF(AA93="","-",AA93)</f>
        <v>47</v>
      </c>
      <c r="AB98" s="23" t="e">
        <f>IF(AB93="","-",AB93)</f>
        <v>#REF!</v>
      </c>
      <c r="AC98" s="23" t="str">
        <f>IF(AC93="","-",AC93)</f>
        <v>-</v>
      </c>
      <c r="AD98" s="23" t="s">
        <v>80</v>
      </c>
      <c r="AE98" s="23">
        <f>SUM(AE93:AE97)</f>
        <v>18</v>
      </c>
      <c r="AF98" s="25">
        <f>SUM(AF93:AF97)</f>
        <v>1.5</v>
      </c>
      <c r="AG98" s="23" t="s">
        <v>80</v>
      </c>
      <c r="AH98" s="23" t="s">
        <v>80</v>
      </c>
    </row>
    <row r="99" spans="1:34" x14ac:dyDescent="0.25">
      <c r="A99" s="62">
        <f>COUNTA(H99:K99,L99:AH99)-7</f>
        <v>7</v>
      </c>
      <c r="B99" s="13" t="s">
        <v>82</v>
      </c>
      <c r="C99" s="13" t="s">
        <v>145</v>
      </c>
      <c r="D99" s="13"/>
      <c r="E99" s="13">
        <f t="shared" ref="E99:E105" si="30">IF(K99="ВО",4,IF(K99="СПО",3,IF(K99="ВО (студент)",2,IF(K99="СПО (студент)",1,0))))</f>
        <v>0</v>
      </c>
      <c r="F99" s="13"/>
      <c r="G99" s="13"/>
      <c r="H99" s="88">
        <v>18</v>
      </c>
      <c r="I99" s="88" t="s">
        <v>423</v>
      </c>
      <c r="J99" s="7" t="s">
        <v>77</v>
      </c>
      <c r="K99" s="8"/>
      <c r="L99" s="19"/>
      <c r="M99" s="8"/>
      <c r="N99" s="19"/>
      <c r="O99" s="19"/>
      <c r="P99" s="19"/>
      <c r="Q99" s="8"/>
      <c r="R99" s="8"/>
      <c r="S99" s="88"/>
      <c r="T99" s="17" t="s">
        <v>80</v>
      </c>
      <c r="U99" s="17" t="s">
        <v>80</v>
      </c>
      <c r="V99" s="18" t="s">
        <v>80</v>
      </c>
      <c r="W99" s="19"/>
      <c r="X99" s="8"/>
      <c r="Y99" s="90">
        <v>44795</v>
      </c>
      <c r="Z99" s="88">
        <v>11</v>
      </c>
      <c r="AA99" s="88">
        <v>10</v>
      </c>
      <c r="AB99" s="88" t="e">
        <f>IF(Y99&lt;1,"-",ROUND(YEARFRAC(Y99,#REF!,1),2))</f>
        <v>#REF!</v>
      </c>
      <c r="AC99" s="88"/>
      <c r="AD99" s="10" t="s">
        <v>93</v>
      </c>
      <c r="AE99" s="8">
        <v>21</v>
      </c>
      <c r="AF99" s="12">
        <f t="shared" ref="AF99" si="31">AE99/18</f>
        <v>1.1666666666666667</v>
      </c>
      <c r="AG99" s="8" t="s">
        <v>289</v>
      </c>
      <c r="AH99" s="88"/>
    </row>
    <row r="100" spans="1:34" ht="38.25" x14ac:dyDescent="0.25">
      <c r="A100" s="62">
        <f>COUNTA(H100:K100,L100:AH100)</f>
        <v>9</v>
      </c>
      <c r="B100" s="13"/>
      <c r="C100" s="13"/>
      <c r="D100" s="13"/>
      <c r="E100" s="13">
        <f t="shared" si="30"/>
        <v>4</v>
      </c>
      <c r="F100" s="13"/>
      <c r="G100" s="13"/>
      <c r="H100" s="88"/>
      <c r="I100" s="88"/>
      <c r="J100" s="9" t="s">
        <v>82</v>
      </c>
      <c r="K100" s="8" t="s">
        <v>29</v>
      </c>
      <c r="L100" s="19" t="s">
        <v>424</v>
      </c>
      <c r="M100" s="8">
        <v>2008</v>
      </c>
      <c r="N100" s="19" t="s">
        <v>425</v>
      </c>
      <c r="O100" s="19" t="s">
        <v>275</v>
      </c>
      <c r="P100" s="19" t="s">
        <v>426</v>
      </c>
      <c r="Q100" s="8">
        <v>24</v>
      </c>
      <c r="R100" s="8">
        <v>2023</v>
      </c>
      <c r="S100" s="88"/>
      <c r="T100" s="8"/>
      <c r="U100" s="8"/>
      <c r="V100" s="11"/>
      <c r="W100" s="19"/>
      <c r="X100" s="8"/>
      <c r="Y100" s="90"/>
      <c r="Z100" s="88"/>
      <c r="AA100" s="88"/>
      <c r="AB100" s="88"/>
      <c r="AC100" s="88"/>
      <c r="AD100" s="10"/>
      <c r="AE100" s="8"/>
      <c r="AF100" s="12"/>
      <c r="AG100" s="8"/>
      <c r="AH100" s="88"/>
    </row>
    <row r="101" spans="1:34" ht="51" x14ac:dyDescent="0.25">
      <c r="A101" s="62">
        <f>COUNTA(H101:K101,L101:AH101,J102)-4</f>
        <v>8</v>
      </c>
      <c r="B101" s="13"/>
      <c r="C101" s="13"/>
      <c r="D101" s="13"/>
      <c r="E101" s="13">
        <f t="shared" si="30"/>
        <v>0</v>
      </c>
      <c r="F101" s="13"/>
      <c r="G101" s="13"/>
      <c r="H101" s="88"/>
      <c r="I101" s="88"/>
      <c r="J101" s="7" t="s">
        <v>78</v>
      </c>
      <c r="K101" s="8" t="s">
        <v>147</v>
      </c>
      <c r="L101" s="19" t="s">
        <v>296</v>
      </c>
      <c r="M101" s="8">
        <v>2022</v>
      </c>
      <c r="N101" s="19" t="s">
        <v>396</v>
      </c>
      <c r="O101" s="19" t="s">
        <v>275</v>
      </c>
      <c r="P101" s="19" t="s">
        <v>397</v>
      </c>
      <c r="Q101" s="8">
        <v>36</v>
      </c>
      <c r="R101" s="8">
        <v>2024</v>
      </c>
      <c r="S101" s="88"/>
      <c r="T101" s="17" t="s">
        <v>80</v>
      </c>
      <c r="U101" s="17" t="s">
        <v>80</v>
      </c>
      <c r="V101" s="18" t="s">
        <v>80</v>
      </c>
      <c r="W101" s="19"/>
      <c r="X101" s="8"/>
      <c r="Y101" s="90"/>
      <c r="Z101" s="88"/>
      <c r="AA101" s="88"/>
      <c r="AB101" s="88"/>
      <c r="AC101" s="88"/>
      <c r="AD101" s="10"/>
      <c r="AE101" s="8"/>
      <c r="AF101" s="12"/>
      <c r="AG101" s="8"/>
      <c r="AH101" s="88"/>
    </row>
    <row r="102" spans="1:34" ht="25.5" x14ac:dyDescent="0.25">
      <c r="A102" s="62">
        <f>COUNTA(H102:K102,L102:AH102)</f>
        <v>4</v>
      </c>
      <c r="B102" s="13"/>
      <c r="C102" s="13"/>
      <c r="D102" s="13" t="str">
        <f>IF(J102&gt;0,"совмещение","-")</f>
        <v>-</v>
      </c>
      <c r="E102" s="13">
        <f t="shared" si="30"/>
        <v>0</v>
      </c>
      <c r="F102" s="13"/>
      <c r="G102" s="13"/>
      <c r="H102" s="88"/>
      <c r="I102" s="88"/>
      <c r="J102" s="9"/>
      <c r="K102" s="8"/>
      <c r="L102" s="19"/>
      <c r="M102" s="8"/>
      <c r="N102" s="19"/>
      <c r="O102" s="19" t="s">
        <v>427</v>
      </c>
      <c r="P102" s="19" t="s">
        <v>428</v>
      </c>
      <c r="Q102" s="8">
        <v>16</v>
      </c>
      <c r="R102" s="8">
        <v>2024</v>
      </c>
      <c r="S102" s="88"/>
      <c r="T102" s="8"/>
      <c r="U102" s="8"/>
      <c r="V102" s="11"/>
      <c r="W102" s="19"/>
      <c r="X102" s="8"/>
      <c r="Y102" s="90"/>
      <c r="Z102" s="88"/>
      <c r="AA102" s="88"/>
      <c r="AB102" s="88"/>
      <c r="AC102" s="88"/>
      <c r="AD102" s="10"/>
      <c r="AE102" s="8"/>
      <c r="AF102" s="12"/>
      <c r="AG102" s="8"/>
      <c r="AH102" s="88"/>
    </row>
    <row r="103" spans="1:34" ht="51" x14ac:dyDescent="0.25">
      <c r="A103" s="62">
        <f>COUNTA(H103:K103,L103:AH103)</f>
        <v>4</v>
      </c>
      <c r="B103" s="13"/>
      <c r="C103" s="13"/>
      <c r="D103" s="13"/>
      <c r="E103" s="13">
        <f t="shared" si="30"/>
        <v>0</v>
      </c>
      <c r="F103" s="13"/>
      <c r="G103" s="13"/>
      <c r="H103" s="88"/>
      <c r="I103" s="88"/>
      <c r="J103" s="9"/>
      <c r="K103" s="8"/>
      <c r="L103" s="19"/>
      <c r="M103" s="8"/>
      <c r="N103" s="19"/>
      <c r="O103" s="19" t="s">
        <v>430</v>
      </c>
      <c r="P103" s="19" t="s">
        <v>429</v>
      </c>
      <c r="Q103" s="8">
        <v>72</v>
      </c>
      <c r="R103" s="8">
        <v>2024</v>
      </c>
      <c r="S103" s="88"/>
      <c r="T103" s="8"/>
      <c r="U103" s="8"/>
      <c r="V103" s="11"/>
      <c r="W103" s="19"/>
      <c r="X103" s="8"/>
      <c r="Y103" s="90"/>
      <c r="Z103" s="88"/>
      <c r="AA103" s="88"/>
      <c r="AB103" s="88"/>
      <c r="AC103" s="88"/>
      <c r="AD103" s="10"/>
      <c r="AE103" s="8"/>
      <c r="AF103" s="12"/>
      <c r="AG103" s="8"/>
      <c r="AH103" s="88"/>
    </row>
    <row r="104" spans="1:34" ht="38.25" x14ac:dyDescent="0.25">
      <c r="A104" s="62">
        <f>COUNTA(H104:K104,L104:AH104)</f>
        <v>4</v>
      </c>
      <c r="B104" s="13"/>
      <c r="C104" s="13"/>
      <c r="D104" s="13"/>
      <c r="E104" s="13">
        <f t="shared" si="30"/>
        <v>0</v>
      </c>
      <c r="F104" s="13"/>
      <c r="G104" s="13"/>
      <c r="H104" s="88"/>
      <c r="I104" s="88"/>
      <c r="J104" s="9"/>
      <c r="K104" s="8"/>
      <c r="L104" s="19"/>
      <c r="M104" s="8"/>
      <c r="N104" s="19"/>
      <c r="O104" s="19" t="s">
        <v>432</v>
      </c>
      <c r="P104" s="19" t="s">
        <v>431</v>
      </c>
      <c r="Q104" s="8">
        <v>72</v>
      </c>
      <c r="R104" s="8">
        <v>2025</v>
      </c>
      <c r="S104" s="88"/>
      <c r="T104" s="8"/>
      <c r="U104" s="8"/>
      <c r="V104" s="11"/>
      <c r="W104" s="19"/>
      <c r="X104" s="8"/>
      <c r="Y104" s="90"/>
      <c r="Z104" s="88"/>
      <c r="AA104" s="88"/>
      <c r="AB104" s="88"/>
      <c r="AC104" s="88"/>
      <c r="AD104" s="10"/>
      <c r="AE104" s="8"/>
      <c r="AF104" s="12"/>
      <c r="AG104" s="8"/>
      <c r="AH104" s="88"/>
    </row>
    <row r="105" spans="1:34" ht="63.75" x14ac:dyDescent="0.25">
      <c r="A105" s="62">
        <f>COUNTA(H105:K105,L105:AH105)</f>
        <v>4</v>
      </c>
      <c r="B105" s="13"/>
      <c r="C105" s="13"/>
      <c r="D105" s="13"/>
      <c r="E105" s="13">
        <f t="shared" si="30"/>
        <v>0</v>
      </c>
      <c r="F105" s="13"/>
      <c r="G105" s="13"/>
      <c r="H105" s="88"/>
      <c r="I105" s="88"/>
      <c r="J105" s="9"/>
      <c r="K105" s="8"/>
      <c r="L105" s="19"/>
      <c r="M105" s="8"/>
      <c r="N105" s="19"/>
      <c r="O105" s="19" t="s">
        <v>433</v>
      </c>
      <c r="P105" s="19" t="s">
        <v>434</v>
      </c>
      <c r="Q105" s="8">
        <v>72</v>
      </c>
      <c r="R105" s="8">
        <v>2025</v>
      </c>
      <c r="S105" s="88"/>
      <c r="T105" s="8"/>
      <c r="U105" s="8"/>
      <c r="V105" s="11"/>
      <c r="W105" s="19"/>
      <c r="X105" s="8"/>
      <c r="Y105" s="90"/>
      <c r="Z105" s="88"/>
      <c r="AA105" s="88"/>
      <c r="AB105" s="88"/>
      <c r="AC105" s="88"/>
      <c r="AD105" s="10"/>
      <c r="AE105" s="8"/>
      <c r="AF105" s="12"/>
      <c r="AG105" s="8"/>
      <c r="AH105" s="88"/>
    </row>
    <row r="106" spans="1:34" s="26" customFormat="1" ht="11.25" customHeight="1" x14ac:dyDescent="0.25">
      <c r="A106" s="21">
        <v>0</v>
      </c>
      <c r="B106" s="22"/>
      <c r="C106" s="22"/>
      <c r="D106" s="21"/>
      <c r="E106" s="23">
        <f>MAX(E99:E105)</f>
        <v>4</v>
      </c>
      <c r="F106" s="21" t="str">
        <f>RIGHT(R106,4)</f>
        <v>2025</v>
      </c>
      <c r="G106" s="21" t="str">
        <f>RIGHT(X106,4)</f>
        <v xml:space="preserve"> - 0</v>
      </c>
      <c r="H106" s="88"/>
      <c r="I106" s="88"/>
      <c r="J106" s="23" t="s">
        <v>85</v>
      </c>
      <c r="K106" s="23" t="str">
        <f>IF(E106=4,"ВО",IF(E106=3,"СПО",IF(E106=2,"ВО (с)",IF(E106=1,"СПО (с)","-"))))</f>
        <v>ВО</v>
      </c>
      <c r="L106" s="23">
        <f>COUNTA(L99:L105)</f>
        <v>2</v>
      </c>
      <c r="M106" s="23" t="s">
        <v>80</v>
      </c>
      <c r="N106" s="23" t="s">
        <v>80</v>
      </c>
      <c r="O106" s="23">
        <f>COUNTA(O99:O105)</f>
        <v>6</v>
      </c>
      <c r="P106" s="23" t="s">
        <v>80</v>
      </c>
      <c r="Q106" s="23">
        <f>SUM(Q99:Q105)</f>
        <v>292</v>
      </c>
      <c r="R106" s="23" t="str">
        <f>CONCATENATE("П.Г.П. - ",MAX(R99:R105))</f>
        <v>П.Г.П. - 2025</v>
      </c>
      <c r="S106" s="23">
        <f>COUNTA(S99)</f>
        <v>0</v>
      </c>
      <c r="T106" s="23">
        <f>T100</f>
        <v>0</v>
      </c>
      <c r="U106" s="23" t="s">
        <v>80</v>
      </c>
      <c r="V106" s="23" t="s">
        <v>80</v>
      </c>
      <c r="W106" s="23">
        <f>COUNTA(W99:W105)</f>
        <v>0</v>
      </c>
      <c r="X106" s="23" t="str">
        <f>CONCATENATE("П.Г.П. - ",MAX(X99:X105))</f>
        <v>П.Г.П. - 0</v>
      </c>
      <c r="Y106" s="24">
        <f>Y99</f>
        <v>44795</v>
      </c>
      <c r="Z106" s="23">
        <f>IF(Z99="","-",Z99)</f>
        <v>11</v>
      </c>
      <c r="AA106" s="23">
        <f>IF(AA99="","-",AA99)</f>
        <v>10</v>
      </c>
      <c r="AB106" s="23" t="e">
        <f>IF(AB99="","-",AB99)</f>
        <v>#REF!</v>
      </c>
      <c r="AC106" s="23" t="str">
        <f>IF(AC99="","-",AC99)</f>
        <v>-</v>
      </c>
      <c r="AD106" s="23" t="s">
        <v>80</v>
      </c>
      <c r="AE106" s="23">
        <f>SUM(AE99:AE105)</f>
        <v>21</v>
      </c>
      <c r="AF106" s="25">
        <f>SUM(AF99:AF105)</f>
        <v>1.1666666666666667</v>
      </c>
      <c r="AG106" s="23" t="s">
        <v>80</v>
      </c>
      <c r="AH106" s="23" t="s">
        <v>80</v>
      </c>
    </row>
    <row r="107" spans="1:34" ht="31.5" x14ac:dyDescent="0.25">
      <c r="A107" s="62">
        <f>COUNTA(H107:K107,L107:AH107)-7</f>
        <v>7</v>
      </c>
      <c r="B107" s="13" t="s">
        <v>82</v>
      </c>
      <c r="C107" s="13" t="s">
        <v>145</v>
      </c>
      <c r="D107" s="13"/>
      <c r="E107" s="13">
        <f t="shared" ref="E107:E108" si="32">IF(K107="ВО",4,IF(K107="СПО",3,IF(K107="ВО (студент)",2,IF(K107="СПО (студент)",1,0))))</f>
        <v>0</v>
      </c>
      <c r="F107" s="13"/>
      <c r="G107" s="13"/>
      <c r="H107" s="88">
        <v>19</v>
      </c>
      <c r="I107" s="88" t="s">
        <v>435</v>
      </c>
      <c r="J107" s="7" t="s">
        <v>77</v>
      </c>
      <c r="K107" s="8"/>
      <c r="L107" s="19"/>
      <c r="M107" s="8"/>
      <c r="N107" s="19"/>
      <c r="O107" s="19"/>
      <c r="P107" s="19"/>
      <c r="Q107" s="8"/>
      <c r="R107" s="8"/>
      <c r="S107" s="88"/>
      <c r="T107" s="17" t="s">
        <v>80</v>
      </c>
      <c r="U107" s="17" t="s">
        <v>80</v>
      </c>
      <c r="V107" s="18" t="s">
        <v>80</v>
      </c>
      <c r="W107" s="19"/>
      <c r="X107" s="8"/>
      <c r="Y107" s="90">
        <v>45901</v>
      </c>
      <c r="Z107" s="88">
        <v>11</v>
      </c>
      <c r="AA107" s="88">
        <v>1</v>
      </c>
      <c r="AB107" s="88" t="e">
        <f>IF(Y107&lt;1,"-",ROUND(YEARFRAC(Y107,#REF!,1),2))</f>
        <v>#REF!</v>
      </c>
      <c r="AC107" s="88"/>
      <c r="AD107" s="10" t="s">
        <v>125</v>
      </c>
      <c r="AE107" s="8">
        <v>24</v>
      </c>
      <c r="AF107" s="12">
        <f t="shared" ref="AF107" si="33">AE107/18</f>
        <v>1.3333333333333333</v>
      </c>
      <c r="AG107" s="8" t="s">
        <v>438</v>
      </c>
      <c r="AH107" s="88"/>
    </row>
    <row r="108" spans="1:34" ht="25.5" x14ac:dyDescent="0.25">
      <c r="A108" s="62">
        <f>COUNTA(H108:K108,L108:AH108)</f>
        <v>5</v>
      </c>
      <c r="B108" s="13"/>
      <c r="C108" s="13"/>
      <c r="D108" s="13"/>
      <c r="E108" s="13">
        <f t="shared" si="32"/>
        <v>4</v>
      </c>
      <c r="F108" s="13"/>
      <c r="G108" s="13"/>
      <c r="H108" s="88"/>
      <c r="I108" s="88"/>
      <c r="J108" s="9" t="s">
        <v>82</v>
      </c>
      <c r="K108" s="8" t="s">
        <v>29</v>
      </c>
      <c r="L108" s="19" t="s">
        <v>436</v>
      </c>
      <c r="M108" s="8">
        <v>2014</v>
      </c>
      <c r="N108" s="19" t="s">
        <v>437</v>
      </c>
      <c r="O108" s="19"/>
      <c r="P108" s="19"/>
      <c r="Q108" s="8"/>
      <c r="R108" s="8"/>
      <c r="S108" s="88"/>
      <c r="T108" s="8"/>
      <c r="U108" s="8"/>
      <c r="V108" s="11"/>
      <c r="W108" s="19"/>
      <c r="X108" s="8"/>
      <c r="Y108" s="90"/>
      <c r="Z108" s="88"/>
      <c r="AA108" s="88"/>
      <c r="AB108" s="88"/>
      <c r="AC108" s="88"/>
      <c r="AD108" s="10"/>
      <c r="AE108" s="8"/>
      <c r="AF108" s="12"/>
      <c r="AG108" s="8"/>
      <c r="AH108" s="88"/>
    </row>
    <row r="109" spans="1:34" s="26" customFormat="1" ht="11.25" customHeight="1" x14ac:dyDescent="0.25">
      <c r="A109" s="21">
        <v>0</v>
      </c>
      <c r="B109" s="22"/>
      <c r="C109" s="22"/>
      <c r="D109" s="21"/>
      <c r="E109" s="23">
        <f>MAX(E107:E108)</f>
        <v>4</v>
      </c>
      <c r="F109" s="21" t="str">
        <f>RIGHT(R109,4)</f>
        <v xml:space="preserve"> - 0</v>
      </c>
      <c r="G109" s="21" t="str">
        <f>RIGHT(X109,4)</f>
        <v xml:space="preserve"> - 0</v>
      </c>
      <c r="H109" s="88"/>
      <c r="I109" s="88"/>
      <c r="J109" s="23" t="s">
        <v>85</v>
      </c>
      <c r="K109" s="23" t="str">
        <f>IF(E109=4,"ВО",IF(E109=3,"СПО",IF(E109=2,"ВО (с)",IF(E109=1,"СПО (с)","-"))))</f>
        <v>ВО</v>
      </c>
      <c r="L109" s="23">
        <f>COUNTA(L107:L108)</f>
        <v>1</v>
      </c>
      <c r="M109" s="23" t="s">
        <v>80</v>
      </c>
      <c r="N109" s="23" t="s">
        <v>80</v>
      </c>
      <c r="O109" s="23">
        <f>COUNTA(O107:O108)</f>
        <v>0</v>
      </c>
      <c r="P109" s="23" t="s">
        <v>80</v>
      </c>
      <c r="Q109" s="23">
        <f>SUM(Q107:Q108)</f>
        <v>0</v>
      </c>
      <c r="R109" s="23" t="str">
        <f>CONCATENATE("П.Г.П. - ",MAX(R107:R108))</f>
        <v>П.Г.П. - 0</v>
      </c>
      <c r="S109" s="23">
        <f>COUNTA(S107)</f>
        <v>0</v>
      </c>
      <c r="T109" s="23">
        <f>T108</f>
        <v>0</v>
      </c>
      <c r="U109" s="23" t="s">
        <v>80</v>
      </c>
      <c r="V109" s="23" t="s">
        <v>80</v>
      </c>
      <c r="W109" s="23">
        <f>COUNTA(W107:W108)</f>
        <v>0</v>
      </c>
      <c r="X109" s="23" t="str">
        <f>CONCATENATE("П.Г.П. - ",MAX(X107:X108))</f>
        <v>П.Г.П. - 0</v>
      </c>
      <c r="Y109" s="24">
        <f>Y107</f>
        <v>45901</v>
      </c>
      <c r="Z109" s="23">
        <f>IF(Z107="","-",Z107)</f>
        <v>11</v>
      </c>
      <c r="AA109" s="23">
        <f>IF(AA107="","-",AA107)</f>
        <v>1</v>
      </c>
      <c r="AB109" s="23" t="e">
        <f>IF(AB107="","-",AB107)</f>
        <v>#REF!</v>
      </c>
      <c r="AC109" s="23" t="str">
        <f>IF(AC107="","-",AC107)</f>
        <v>-</v>
      </c>
      <c r="AD109" s="23" t="s">
        <v>80</v>
      </c>
      <c r="AE109" s="23">
        <f>SUM(AE107:AE108)</f>
        <v>24</v>
      </c>
      <c r="AF109" s="25">
        <f>SUM(AF107:AF108)</f>
        <v>1.3333333333333333</v>
      </c>
      <c r="AG109" s="23" t="s">
        <v>80</v>
      </c>
      <c r="AH109" s="23" t="s">
        <v>80</v>
      </c>
    </row>
    <row r="110" spans="1:34" x14ac:dyDescent="0.25">
      <c r="A110" s="62">
        <f>COUNTA(H110:K110,L110:AH110)-7</f>
        <v>4</v>
      </c>
      <c r="B110" s="13" t="s">
        <v>82</v>
      </c>
      <c r="C110" s="13" t="s">
        <v>145</v>
      </c>
      <c r="D110" s="13"/>
      <c r="E110" s="13">
        <f t="shared" ref="E110:E112" si="34">IF(K110="ВО",4,IF(K110="СПО",3,IF(K110="ВО (студент)",2,IF(K110="СПО (студент)",1,0))))</f>
        <v>0</v>
      </c>
      <c r="F110" s="13"/>
      <c r="G110" s="13"/>
      <c r="H110" s="88">
        <v>20</v>
      </c>
      <c r="I110" s="88" t="s">
        <v>439</v>
      </c>
      <c r="J110" s="7" t="s">
        <v>77</v>
      </c>
      <c r="K110" s="8"/>
      <c r="L110" s="19"/>
      <c r="M110" s="8"/>
      <c r="N110" s="19"/>
      <c r="O110" s="19"/>
      <c r="P110" s="19"/>
      <c r="Q110" s="8"/>
      <c r="R110" s="8"/>
      <c r="S110" s="88" t="s">
        <v>64</v>
      </c>
      <c r="T110" s="17" t="s">
        <v>80</v>
      </c>
      <c r="U110" s="17" t="s">
        <v>80</v>
      </c>
      <c r="V110" s="18" t="s">
        <v>80</v>
      </c>
      <c r="W110" s="19"/>
      <c r="X110" s="8"/>
      <c r="Y110" s="90">
        <v>45210</v>
      </c>
      <c r="Z110" s="88">
        <v>45</v>
      </c>
      <c r="AA110" s="88">
        <v>45</v>
      </c>
      <c r="AB110" s="88" t="e">
        <f>IF(Y110&lt;1,"-",ROUND(YEARFRAC(Y110,#REF!,1),2))</f>
        <v>#REF!</v>
      </c>
      <c r="AC110" s="88"/>
      <c r="AD110" s="10"/>
      <c r="AE110" s="8"/>
      <c r="AF110" s="12"/>
      <c r="AG110" s="8"/>
      <c r="AH110" s="88"/>
    </row>
    <row r="111" spans="1:34" ht="38.25" x14ac:dyDescent="0.25">
      <c r="A111" s="62">
        <f>COUNTA(H111:K111,L111:AH111)</f>
        <v>11</v>
      </c>
      <c r="B111" s="13"/>
      <c r="C111" s="13"/>
      <c r="D111" s="13"/>
      <c r="E111" s="13">
        <f t="shared" si="34"/>
        <v>4</v>
      </c>
      <c r="F111" s="13"/>
      <c r="G111" s="13"/>
      <c r="H111" s="88"/>
      <c r="I111" s="88"/>
      <c r="J111" s="9" t="s">
        <v>82</v>
      </c>
      <c r="K111" s="8" t="s">
        <v>29</v>
      </c>
      <c r="L111" s="19" t="s">
        <v>440</v>
      </c>
      <c r="M111" s="8">
        <v>1981</v>
      </c>
      <c r="N111" s="19" t="s">
        <v>95</v>
      </c>
      <c r="O111" s="19" t="s">
        <v>279</v>
      </c>
      <c r="P111" s="19" t="s">
        <v>443</v>
      </c>
      <c r="Q111" s="8">
        <v>72</v>
      </c>
      <c r="R111" s="8">
        <v>2024</v>
      </c>
      <c r="S111" s="88"/>
      <c r="T111" s="8"/>
      <c r="U111" s="8"/>
      <c r="V111" s="11"/>
      <c r="W111" s="19" t="s">
        <v>155</v>
      </c>
      <c r="X111" s="8">
        <v>2006</v>
      </c>
      <c r="Y111" s="90"/>
      <c r="Z111" s="88"/>
      <c r="AA111" s="88"/>
      <c r="AB111" s="88"/>
      <c r="AC111" s="88"/>
      <c r="AD111" s="10"/>
      <c r="AE111" s="8"/>
      <c r="AF111" s="12"/>
      <c r="AG111" s="8"/>
      <c r="AH111" s="88"/>
    </row>
    <row r="112" spans="1:34" ht="51" x14ac:dyDescent="0.25">
      <c r="A112" s="62">
        <f>COUNTA(H112:K112,L112:AH112,#REF!)-4</f>
        <v>4</v>
      </c>
      <c r="B112" s="13"/>
      <c r="C112" s="13"/>
      <c r="D112" s="13"/>
      <c r="E112" s="13">
        <f t="shared" si="34"/>
        <v>0</v>
      </c>
      <c r="F112" s="13"/>
      <c r="G112" s="13"/>
      <c r="H112" s="88"/>
      <c r="I112" s="88"/>
      <c r="J112" s="7"/>
      <c r="K112" s="8"/>
      <c r="L112" s="19"/>
      <c r="M112" s="8"/>
      <c r="N112" s="19"/>
      <c r="O112" s="19" t="s">
        <v>441</v>
      </c>
      <c r="P112" s="19" t="s">
        <v>442</v>
      </c>
      <c r="Q112" s="8">
        <v>144</v>
      </c>
      <c r="R112" s="8">
        <v>2023</v>
      </c>
      <c r="S112" s="88"/>
      <c r="T112" s="17" t="s">
        <v>80</v>
      </c>
      <c r="U112" s="17" t="s">
        <v>80</v>
      </c>
      <c r="V112" s="18" t="s">
        <v>80</v>
      </c>
      <c r="W112" s="19"/>
      <c r="X112" s="8"/>
      <c r="Y112" s="90"/>
      <c r="Z112" s="88"/>
      <c r="AA112" s="88"/>
      <c r="AB112" s="88"/>
      <c r="AC112" s="88"/>
      <c r="AD112" s="10"/>
      <c r="AE112" s="8"/>
      <c r="AF112" s="12"/>
      <c r="AG112" s="8"/>
      <c r="AH112" s="88"/>
    </row>
    <row r="113" spans="1:34" s="26" customFormat="1" ht="11.25" customHeight="1" x14ac:dyDescent="0.25">
      <c r="A113" s="21">
        <v>0</v>
      </c>
      <c r="B113" s="22"/>
      <c r="C113" s="22"/>
      <c r="D113" s="21"/>
      <c r="E113" s="23">
        <f>MAX(E110:E112)</f>
        <v>4</v>
      </c>
      <c r="F113" s="21" t="str">
        <f>RIGHT(R113,4)</f>
        <v>2024</v>
      </c>
      <c r="G113" s="21" t="str">
        <f>RIGHT(X113,4)</f>
        <v>2006</v>
      </c>
      <c r="H113" s="88"/>
      <c r="I113" s="88"/>
      <c r="J113" s="23" t="s">
        <v>85</v>
      </c>
      <c r="K113" s="23" t="str">
        <f>IF(E113=4,"ВО",IF(E113=3,"СПО",IF(E113=2,"ВО (с)",IF(E113=1,"СПО (с)","-"))))</f>
        <v>ВО</v>
      </c>
      <c r="L113" s="23">
        <f>COUNTA(L110:L112)</f>
        <v>1</v>
      </c>
      <c r="M113" s="23" t="s">
        <v>80</v>
      </c>
      <c r="N113" s="23" t="s">
        <v>80</v>
      </c>
      <c r="O113" s="23">
        <f>COUNTA(O110:O112)</f>
        <v>2</v>
      </c>
      <c r="P113" s="23" t="s">
        <v>80</v>
      </c>
      <c r="Q113" s="23">
        <f>SUM(Q110:Q112)</f>
        <v>216</v>
      </c>
      <c r="R113" s="23" t="str">
        <f>CONCATENATE("П.Г.П. - ",MAX(R110:R112))</f>
        <v>П.Г.П. - 2024</v>
      </c>
      <c r="S113" s="23">
        <f>COUNTA(S110)</f>
        <v>1</v>
      </c>
      <c r="T113" s="23">
        <f>T111</f>
        <v>0</v>
      </c>
      <c r="U113" s="23" t="s">
        <v>80</v>
      </c>
      <c r="V113" s="23" t="s">
        <v>80</v>
      </c>
      <c r="W113" s="23">
        <f>COUNTA(W110:W112)</f>
        <v>1</v>
      </c>
      <c r="X113" s="23" t="str">
        <f>CONCATENATE("П.Г.П. - ",MAX(X110:X112))</f>
        <v>П.Г.П. - 2006</v>
      </c>
      <c r="Y113" s="24">
        <f>Y110</f>
        <v>45210</v>
      </c>
      <c r="Z113" s="23">
        <f>IF(Z110="","-",Z110)</f>
        <v>45</v>
      </c>
      <c r="AA113" s="23">
        <f>IF(AA110="","-",AA110)</f>
        <v>45</v>
      </c>
      <c r="AB113" s="23" t="e">
        <f>IF(AB110="","-",AB110)</f>
        <v>#REF!</v>
      </c>
      <c r="AC113" s="23" t="str">
        <f>IF(AC110="","-",AC110)</f>
        <v>-</v>
      </c>
      <c r="AD113" s="23" t="s">
        <v>80</v>
      </c>
      <c r="AE113" s="23">
        <f>SUM(AE110:AE112)</f>
        <v>0</v>
      </c>
      <c r="AF113" s="25">
        <f>SUM(AF110:AF112)</f>
        <v>0</v>
      </c>
      <c r="AG113" s="23" t="s">
        <v>80</v>
      </c>
      <c r="AH113" s="23" t="s">
        <v>80</v>
      </c>
    </row>
    <row r="114" spans="1:34" x14ac:dyDescent="0.25">
      <c r="A114" s="62">
        <f>COUNTA(H114:K114,L114:AH114)-7</f>
        <v>6</v>
      </c>
      <c r="B114" s="13" t="s">
        <v>82</v>
      </c>
      <c r="C114" s="13" t="s">
        <v>145</v>
      </c>
      <c r="D114" s="13"/>
      <c r="E114" s="13">
        <f t="shared" ref="E114:E118" si="35">IF(K114="ВО",4,IF(K114="СПО",3,IF(K114="ВО (студент)",2,IF(K114="СПО (студент)",1,0))))</f>
        <v>0</v>
      </c>
      <c r="F114" s="13"/>
      <c r="G114" s="13"/>
      <c r="H114" s="88">
        <v>21</v>
      </c>
      <c r="I114" s="88" t="s">
        <v>444</v>
      </c>
      <c r="J114" s="7" t="s">
        <v>77</v>
      </c>
      <c r="K114" s="8"/>
      <c r="L114" s="19"/>
      <c r="M114" s="8"/>
      <c r="N114" s="19"/>
      <c r="O114" s="19"/>
      <c r="P114" s="19"/>
      <c r="Q114" s="8"/>
      <c r="R114" s="8"/>
      <c r="S114" s="88" t="s">
        <v>55</v>
      </c>
      <c r="T114" s="17" t="s">
        <v>80</v>
      </c>
      <c r="U114" s="17" t="s">
        <v>80</v>
      </c>
      <c r="V114" s="18" t="s">
        <v>80</v>
      </c>
      <c r="W114" s="19"/>
      <c r="X114" s="8"/>
      <c r="Y114" s="90">
        <v>44805</v>
      </c>
      <c r="Z114" s="88">
        <v>20</v>
      </c>
      <c r="AA114" s="88">
        <v>3</v>
      </c>
      <c r="AB114" s="88" t="e">
        <f>IF(Y114&lt;1,"-",ROUND(YEARFRAC(Y114,#REF!,1),2))</f>
        <v>#REF!</v>
      </c>
      <c r="AC114" s="88"/>
      <c r="AD114" s="10" t="s">
        <v>108</v>
      </c>
      <c r="AE114" s="8"/>
      <c r="AF114" s="12">
        <v>1</v>
      </c>
      <c r="AG114" s="8"/>
      <c r="AH114" s="88"/>
    </row>
    <row r="115" spans="1:34" ht="51" x14ac:dyDescent="0.25">
      <c r="A115" s="62">
        <f>COUNTA(H115:K115,L115:AH115)</f>
        <v>14</v>
      </c>
      <c r="B115" s="13"/>
      <c r="C115" s="13"/>
      <c r="D115" s="13"/>
      <c r="E115" s="13">
        <f t="shared" si="35"/>
        <v>4</v>
      </c>
      <c r="F115" s="13"/>
      <c r="G115" s="13"/>
      <c r="H115" s="88"/>
      <c r="I115" s="88"/>
      <c r="J115" s="9" t="s">
        <v>108</v>
      </c>
      <c r="K115" s="8" t="s">
        <v>29</v>
      </c>
      <c r="L115" s="19" t="s">
        <v>291</v>
      </c>
      <c r="M115" s="8">
        <v>2005</v>
      </c>
      <c r="N115" s="19" t="s">
        <v>272</v>
      </c>
      <c r="O115" s="19" t="s">
        <v>452</v>
      </c>
      <c r="P115" s="19" t="s">
        <v>448</v>
      </c>
      <c r="Q115" s="8">
        <v>36</v>
      </c>
      <c r="R115" s="8">
        <v>2023</v>
      </c>
      <c r="S115" s="88"/>
      <c r="T115" s="8" t="s">
        <v>150</v>
      </c>
      <c r="U115" s="8">
        <v>2023</v>
      </c>
      <c r="V115" s="11" t="s">
        <v>454</v>
      </c>
      <c r="W115" s="19" t="s">
        <v>171</v>
      </c>
      <c r="X115" s="8">
        <v>2023</v>
      </c>
      <c r="Y115" s="90"/>
      <c r="Z115" s="88"/>
      <c r="AA115" s="88"/>
      <c r="AB115" s="88"/>
      <c r="AC115" s="88"/>
      <c r="AD115" s="10"/>
      <c r="AE115" s="8"/>
      <c r="AF115" s="12"/>
      <c r="AG115" s="8"/>
      <c r="AH115" s="88"/>
    </row>
    <row r="116" spans="1:34" ht="51" x14ac:dyDescent="0.25">
      <c r="A116" s="62">
        <f>COUNTA(H116:K116,L116:AH116,J117)-4</f>
        <v>8</v>
      </c>
      <c r="B116" s="13"/>
      <c r="C116" s="13"/>
      <c r="D116" s="13"/>
      <c r="E116" s="13">
        <f t="shared" si="35"/>
        <v>4</v>
      </c>
      <c r="F116" s="13"/>
      <c r="G116" s="13"/>
      <c r="H116" s="88"/>
      <c r="I116" s="88"/>
      <c r="J116" s="7" t="s">
        <v>78</v>
      </c>
      <c r="K116" s="8" t="s">
        <v>29</v>
      </c>
      <c r="L116" s="19" t="s">
        <v>291</v>
      </c>
      <c r="M116" s="8">
        <v>2005</v>
      </c>
      <c r="N116" s="19" t="s">
        <v>445</v>
      </c>
      <c r="O116" s="19" t="s">
        <v>451</v>
      </c>
      <c r="P116" s="19" t="s">
        <v>449</v>
      </c>
      <c r="Q116" s="8">
        <v>16</v>
      </c>
      <c r="R116" s="8">
        <v>2023</v>
      </c>
      <c r="S116" s="88"/>
      <c r="T116" s="17" t="s">
        <v>80</v>
      </c>
      <c r="U116" s="17" t="s">
        <v>80</v>
      </c>
      <c r="V116" s="18" t="s">
        <v>80</v>
      </c>
      <c r="W116" s="19"/>
      <c r="X116" s="8"/>
      <c r="Y116" s="90"/>
      <c r="Z116" s="88"/>
      <c r="AA116" s="88"/>
      <c r="AB116" s="88"/>
      <c r="AC116" s="88"/>
      <c r="AD116" s="10"/>
      <c r="AE116" s="8"/>
      <c r="AF116" s="12"/>
      <c r="AG116" s="8"/>
      <c r="AH116" s="88"/>
    </row>
    <row r="117" spans="1:34" ht="63.75" x14ac:dyDescent="0.25">
      <c r="A117" s="62">
        <f>COUNTA(H117:K117,L117:AH117)</f>
        <v>8</v>
      </c>
      <c r="B117" s="13"/>
      <c r="C117" s="13"/>
      <c r="D117" s="13" t="str">
        <f>IF(J117&gt;0,"совмещение","-")</f>
        <v>-</v>
      </c>
      <c r="E117" s="13">
        <f t="shared" si="35"/>
        <v>0</v>
      </c>
      <c r="F117" s="13"/>
      <c r="G117" s="13"/>
      <c r="H117" s="88"/>
      <c r="I117" s="88"/>
      <c r="J117" s="9"/>
      <c r="K117" s="8" t="s">
        <v>147</v>
      </c>
      <c r="L117" s="19" t="s">
        <v>446</v>
      </c>
      <c r="M117" s="8">
        <v>2020</v>
      </c>
      <c r="N117" s="19" t="s">
        <v>447</v>
      </c>
      <c r="O117" s="19" t="s">
        <v>451</v>
      </c>
      <c r="P117" s="19" t="s">
        <v>450</v>
      </c>
      <c r="Q117" s="8">
        <v>36</v>
      </c>
      <c r="R117" s="8">
        <v>2023</v>
      </c>
      <c r="S117" s="88"/>
      <c r="T117" s="8"/>
      <c r="U117" s="8"/>
      <c r="V117" s="11"/>
      <c r="W117" s="19"/>
      <c r="X117" s="8"/>
      <c r="Y117" s="90"/>
      <c r="Z117" s="88"/>
      <c r="AA117" s="88"/>
      <c r="AB117" s="88"/>
      <c r="AC117" s="88"/>
      <c r="AD117" s="10"/>
      <c r="AE117" s="8"/>
      <c r="AF117" s="12"/>
      <c r="AG117" s="8"/>
      <c r="AH117" s="88"/>
    </row>
    <row r="118" spans="1:34" ht="51" x14ac:dyDescent="0.25">
      <c r="A118" s="62">
        <f>COUNTA(H118:K118,L118:AH118)</f>
        <v>4</v>
      </c>
      <c r="B118" s="13"/>
      <c r="C118" s="13"/>
      <c r="D118" s="13"/>
      <c r="E118" s="13">
        <f t="shared" si="35"/>
        <v>0</v>
      </c>
      <c r="F118" s="13"/>
      <c r="G118" s="13"/>
      <c r="H118" s="88"/>
      <c r="I118" s="88"/>
      <c r="J118" s="9"/>
      <c r="K118" s="8"/>
      <c r="L118" s="19"/>
      <c r="M118" s="8"/>
      <c r="N118" s="19"/>
      <c r="O118" s="19" t="s">
        <v>451</v>
      </c>
      <c r="P118" s="19" t="s">
        <v>453</v>
      </c>
      <c r="Q118" s="8">
        <v>36</v>
      </c>
      <c r="R118" s="8">
        <v>2024</v>
      </c>
      <c r="S118" s="88"/>
      <c r="T118" s="8"/>
      <c r="U118" s="8"/>
      <c r="V118" s="11"/>
      <c r="W118" s="19"/>
      <c r="X118" s="8"/>
      <c r="Y118" s="90"/>
      <c r="Z118" s="88"/>
      <c r="AA118" s="88"/>
      <c r="AB118" s="88"/>
      <c r="AC118" s="88"/>
      <c r="AD118" s="10"/>
      <c r="AE118" s="8"/>
      <c r="AF118" s="12"/>
      <c r="AG118" s="8"/>
      <c r="AH118" s="88"/>
    </row>
    <row r="119" spans="1:34" s="26" customFormat="1" ht="11.25" customHeight="1" x14ac:dyDescent="0.25">
      <c r="A119" s="21">
        <v>0</v>
      </c>
      <c r="B119" s="22"/>
      <c r="C119" s="22"/>
      <c r="D119" s="21"/>
      <c r="E119" s="23">
        <f>MAX(E114:E118)</f>
        <v>4</v>
      </c>
      <c r="F119" s="21" t="str">
        <f>RIGHT(R119,4)</f>
        <v>2024</v>
      </c>
      <c r="G119" s="21" t="str">
        <f>RIGHT(X119,4)</f>
        <v>2023</v>
      </c>
      <c r="H119" s="88"/>
      <c r="I119" s="88"/>
      <c r="J119" s="23" t="s">
        <v>85</v>
      </c>
      <c r="K119" s="23" t="str">
        <f>IF(E119=4,"ВО",IF(E119=3,"СПО",IF(E119=2,"ВО (с)",IF(E119=1,"СПО (с)","-"))))</f>
        <v>ВО</v>
      </c>
      <c r="L119" s="23">
        <f>COUNTA(L114:L118)</f>
        <v>3</v>
      </c>
      <c r="M119" s="23" t="s">
        <v>80</v>
      </c>
      <c r="N119" s="23" t="s">
        <v>80</v>
      </c>
      <c r="O119" s="23">
        <f>COUNTA(O114:O118)</f>
        <v>4</v>
      </c>
      <c r="P119" s="23" t="s">
        <v>80</v>
      </c>
      <c r="Q119" s="23">
        <f>SUM(Q114:Q118)</f>
        <v>124</v>
      </c>
      <c r="R119" s="23" t="str">
        <f>CONCATENATE("П.Г.П. - ",MAX(R114:R118))</f>
        <v>П.Г.П. - 2024</v>
      </c>
      <c r="S119" s="23">
        <f>COUNTA(S114)</f>
        <v>1</v>
      </c>
      <c r="T119" s="23" t="str">
        <f>T115</f>
        <v>высшая</v>
      </c>
      <c r="U119" s="23" t="s">
        <v>80</v>
      </c>
      <c r="V119" s="23" t="s">
        <v>80</v>
      </c>
      <c r="W119" s="23">
        <f>COUNTA(W114:W118)</f>
        <v>1</v>
      </c>
      <c r="X119" s="23" t="str">
        <f>CONCATENATE("П.Г.П. - ",MAX(X114:X118))</f>
        <v>П.Г.П. - 2023</v>
      </c>
      <c r="Y119" s="24">
        <f>Y114</f>
        <v>44805</v>
      </c>
      <c r="Z119" s="23">
        <f>IF(Z114="","-",Z114)</f>
        <v>20</v>
      </c>
      <c r="AA119" s="23">
        <f>IF(AA114="","-",AA114)</f>
        <v>3</v>
      </c>
      <c r="AB119" s="23" t="e">
        <f>IF(AB114="","-",AB114)</f>
        <v>#REF!</v>
      </c>
      <c r="AC119" s="23" t="str">
        <f>IF(AC114="","-",AC114)</f>
        <v>-</v>
      </c>
      <c r="AD119" s="23" t="s">
        <v>80</v>
      </c>
      <c r="AE119" s="23">
        <f>SUM(AE114:AE118)</f>
        <v>0</v>
      </c>
      <c r="AF119" s="25">
        <f>SUM(AF114:AF118)</f>
        <v>1</v>
      </c>
      <c r="AG119" s="23" t="s">
        <v>80</v>
      </c>
      <c r="AH119" s="23" t="s">
        <v>80</v>
      </c>
    </row>
    <row r="120" spans="1:34" ht="63.75" x14ac:dyDescent="0.25">
      <c r="A120" s="62">
        <f>COUNTA(H120:K120,L120:AH120)-7</f>
        <v>7</v>
      </c>
      <c r="B120" s="13" t="s">
        <v>82</v>
      </c>
      <c r="C120" s="13" t="s">
        <v>183</v>
      </c>
      <c r="D120" s="13"/>
      <c r="E120" s="13">
        <f t="shared" ref="E120:E129" si="36">IF(K120="ВО",4,IF(K120="СПО",3,IF(K120="ВО (студент)",2,IF(K120="СПО (студент)",1,0))))</f>
        <v>0</v>
      </c>
      <c r="F120" s="13"/>
      <c r="G120" s="13"/>
      <c r="H120" s="88">
        <v>22</v>
      </c>
      <c r="I120" s="88" t="s">
        <v>455</v>
      </c>
      <c r="J120" s="7" t="s">
        <v>77</v>
      </c>
      <c r="K120" s="8"/>
      <c r="L120" s="19"/>
      <c r="M120" s="8"/>
      <c r="N120" s="19"/>
      <c r="O120" s="19" t="s">
        <v>451</v>
      </c>
      <c r="P120" s="19" t="s">
        <v>458</v>
      </c>
      <c r="Q120" s="8">
        <v>36</v>
      </c>
      <c r="R120" s="8">
        <v>2022</v>
      </c>
      <c r="S120" s="88"/>
      <c r="T120" s="17" t="s">
        <v>80</v>
      </c>
      <c r="U120" s="17" t="s">
        <v>80</v>
      </c>
      <c r="V120" s="18" t="s">
        <v>80</v>
      </c>
      <c r="W120" s="19"/>
      <c r="X120" s="8"/>
      <c r="Y120" s="90">
        <v>44067</v>
      </c>
      <c r="Z120" s="88">
        <v>5</v>
      </c>
      <c r="AA120" s="88">
        <v>5</v>
      </c>
      <c r="AB120" s="88" t="e">
        <f>IF(Y120&lt;1,"-",ROUND(YEARFRAC(Y120,#REF!,1),2))</f>
        <v>#REF!</v>
      </c>
      <c r="AC120" s="88"/>
      <c r="AD120" s="10"/>
      <c r="AE120" s="8"/>
      <c r="AF120" s="12"/>
      <c r="AG120" s="8"/>
      <c r="AH120" s="88"/>
    </row>
    <row r="121" spans="1:34" ht="76.5" x14ac:dyDescent="0.25">
      <c r="A121" s="62">
        <f>COUNTA(H121:K121,L121:AH121)</f>
        <v>9</v>
      </c>
      <c r="B121" s="13"/>
      <c r="C121" s="13"/>
      <c r="D121" s="13"/>
      <c r="E121" s="13">
        <f t="shared" si="36"/>
        <v>4</v>
      </c>
      <c r="F121" s="13"/>
      <c r="G121" s="13"/>
      <c r="H121" s="88"/>
      <c r="I121" s="88"/>
      <c r="J121" s="9" t="s">
        <v>82</v>
      </c>
      <c r="K121" s="8" t="s">
        <v>29</v>
      </c>
      <c r="L121" s="19" t="s">
        <v>291</v>
      </c>
      <c r="M121" s="8">
        <v>2010</v>
      </c>
      <c r="N121" s="19" t="s">
        <v>456</v>
      </c>
      <c r="O121" s="19" t="s">
        <v>460</v>
      </c>
      <c r="P121" s="19" t="s">
        <v>459</v>
      </c>
      <c r="Q121" s="8">
        <v>88</v>
      </c>
      <c r="R121" s="8">
        <v>2023</v>
      </c>
      <c r="S121" s="88"/>
      <c r="T121" s="8"/>
      <c r="U121" s="8"/>
      <c r="V121" s="11"/>
      <c r="W121" s="19"/>
      <c r="X121" s="8"/>
      <c r="Y121" s="90"/>
      <c r="Z121" s="88"/>
      <c r="AA121" s="88"/>
      <c r="AB121" s="88"/>
      <c r="AC121" s="88"/>
      <c r="AD121" s="10"/>
      <c r="AE121" s="8"/>
      <c r="AF121" s="12"/>
      <c r="AG121" s="8"/>
      <c r="AH121" s="88"/>
    </row>
    <row r="122" spans="1:34" ht="25.5" x14ac:dyDescent="0.25">
      <c r="A122" s="62">
        <f>COUNTA(H122:K122,L122:AH122,#REF!)-4</f>
        <v>4</v>
      </c>
      <c r="B122" s="13"/>
      <c r="C122" s="13"/>
      <c r="D122" s="13"/>
      <c r="E122" s="13">
        <f t="shared" si="36"/>
        <v>0</v>
      </c>
      <c r="F122" s="13"/>
      <c r="G122" s="13"/>
      <c r="H122" s="88"/>
      <c r="I122" s="88"/>
      <c r="J122" s="7"/>
      <c r="K122" s="8" t="s">
        <v>147</v>
      </c>
      <c r="L122" s="19" t="s">
        <v>270</v>
      </c>
      <c r="M122" s="8">
        <v>2020</v>
      </c>
      <c r="N122" s="19" t="s">
        <v>457</v>
      </c>
      <c r="O122" s="19"/>
      <c r="P122" s="19"/>
      <c r="Q122" s="8"/>
      <c r="R122" s="8"/>
      <c r="S122" s="88"/>
      <c r="T122" s="17" t="s">
        <v>80</v>
      </c>
      <c r="U122" s="17" t="s">
        <v>80</v>
      </c>
      <c r="V122" s="18" t="s">
        <v>80</v>
      </c>
      <c r="W122" s="19"/>
      <c r="X122" s="8"/>
      <c r="Y122" s="90"/>
      <c r="Z122" s="88"/>
      <c r="AA122" s="88"/>
      <c r="AB122" s="88"/>
      <c r="AC122" s="88"/>
      <c r="AD122" s="10"/>
      <c r="AE122" s="8"/>
      <c r="AF122" s="12"/>
      <c r="AG122" s="8"/>
      <c r="AH122" s="88"/>
    </row>
    <row r="123" spans="1:34" x14ac:dyDescent="0.25">
      <c r="A123" s="62">
        <f>COUNTA(H123:K123,L123:AH123,J124)-4</f>
        <v>1</v>
      </c>
      <c r="B123" s="13"/>
      <c r="C123" s="13"/>
      <c r="D123" s="13"/>
      <c r="E123" s="13">
        <f t="shared" si="36"/>
        <v>0</v>
      </c>
      <c r="F123" s="13"/>
      <c r="G123" s="13"/>
      <c r="H123" s="88"/>
      <c r="I123" s="88"/>
      <c r="J123" s="7" t="s">
        <v>79</v>
      </c>
      <c r="K123" s="8"/>
      <c r="L123" s="19"/>
      <c r="M123" s="8"/>
      <c r="N123" s="19"/>
      <c r="O123" s="19"/>
      <c r="P123" s="19"/>
      <c r="Q123" s="8"/>
      <c r="R123" s="8"/>
      <c r="S123" s="88"/>
      <c r="T123" s="17" t="s">
        <v>80</v>
      </c>
      <c r="U123" s="17" t="s">
        <v>80</v>
      </c>
      <c r="V123" s="18" t="s">
        <v>80</v>
      </c>
      <c r="W123" s="19"/>
      <c r="X123" s="8"/>
      <c r="Y123" s="90"/>
      <c r="Z123" s="88"/>
      <c r="AA123" s="88"/>
      <c r="AB123" s="88"/>
      <c r="AC123" s="88"/>
      <c r="AD123" s="10"/>
      <c r="AE123" s="8"/>
      <c r="AF123" s="12"/>
      <c r="AG123" s="8"/>
      <c r="AH123" s="88"/>
    </row>
    <row r="124" spans="1:34" ht="63" x14ac:dyDescent="0.25">
      <c r="A124" s="62">
        <f>COUNTA(H124:K124,L124:AH124)</f>
        <v>1</v>
      </c>
      <c r="B124" s="13"/>
      <c r="C124" s="13"/>
      <c r="D124" s="13" t="str">
        <f>IF(J124&gt;0,"совместительство","-")</f>
        <v>совместительство</v>
      </c>
      <c r="E124" s="13">
        <f t="shared" si="36"/>
        <v>0</v>
      </c>
      <c r="F124" s="13"/>
      <c r="G124" s="13"/>
      <c r="H124" s="88"/>
      <c r="I124" s="88"/>
      <c r="J124" s="9" t="s">
        <v>114</v>
      </c>
      <c r="K124" s="8"/>
      <c r="L124" s="19"/>
      <c r="M124" s="8"/>
      <c r="N124" s="19"/>
      <c r="O124" s="19"/>
      <c r="P124" s="19"/>
      <c r="Q124" s="8"/>
      <c r="R124" s="8"/>
      <c r="S124" s="88"/>
      <c r="T124" s="8"/>
      <c r="U124" s="8"/>
      <c r="V124" s="11"/>
      <c r="W124" s="19"/>
      <c r="X124" s="8"/>
      <c r="Y124" s="90"/>
      <c r="Z124" s="88"/>
      <c r="AA124" s="88"/>
      <c r="AB124" s="88"/>
      <c r="AC124" s="88"/>
      <c r="AD124" s="10"/>
      <c r="AE124" s="8"/>
      <c r="AF124" s="12"/>
      <c r="AG124" s="8"/>
      <c r="AH124" s="88"/>
    </row>
    <row r="125" spans="1:34" x14ac:dyDescent="0.25">
      <c r="A125" s="62">
        <f>COUNTA(H125:K125,L125:AH125)</f>
        <v>0</v>
      </c>
      <c r="B125" s="13"/>
      <c r="C125" s="13"/>
      <c r="D125" s="13"/>
      <c r="E125" s="13">
        <f t="shared" si="36"/>
        <v>0</v>
      </c>
      <c r="F125" s="13"/>
      <c r="G125" s="13"/>
      <c r="H125" s="88"/>
      <c r="I125" s="88"/>
      <c r="J125" s="9"/>
      <c r="K125" s="8"/>
      <c r="L125" s="19"/>
      <c r="M125" s="8"/>
      <c r="N125" s="19"/>
      <c r="O125" s="19"/>
      <c r="P125" s="19"/>
      <c r="Q125" s="8"/>
      <c r="R125" s="8"/>
      <c r="S125" s="88"/>
      <c r="T125" s="8"/>
      <c r="U125" s="8"/>
      <c r="V125" s="11"/>
      <c r="W125" s="19"/>
      <c r="X125" s="8"/>
      <c r="Y125" s="90"/>
      <c r="Z125" s="88"/>
      <c r="AA125" s="88"/>
      <c r="AB125" s="88"/>
      <c r="AC125" s="88"/>
      <c r="AD125" s="10"/>
      <c r="AE125" s="8"/>
      <c r="AF125" s="12"/>
      <c r="AG125" s="8"/>
      <c r="AH125" s="88"/>
    </row>
    <row r="126" spans="1:34" x14ac:dyDescent="0.25">
      <c r="A126" s="62">
        <f>COUNTA(H126:K126,L126:AH126)</f>
        <v>0</v>
      </c>
      <c r="B126" s="13"/>
      <c r="C126" s="13"/>
      <c r="D126" s="13"/>
      <c r="E126" s="13">
        <f t="shared" si="36"/>
        <v>0</v>
      </c>
      <c r="F126" s="13"/>
      <c r="G126" s="13"/>
      <c r="H126" s="88"/>
      <c r="I126" s="88"/>
      <c r="J126" s="9"/>
      <c r="K126" s="8"/>
      <c r="L126" s="19"/>
      <c r="M126" s="8"/>
      <c r="N126" s="19"/>
      <c r="O126" s="19"/>
      <c r="P126" s="19"/>
      <c r="Q126" s="8"/>
      <c r="R126" s="8"/>
      <c r="S126" s="88"/>
      <c r="T126" s="8"/>
      <c r="U126" s="8"/>
      <c r="V126" s="11"/>
      <c r="W126" s="19"/>
      <c r="X126" s="8"/>
      <c r="Y126" s="90"/>
      <c r="Z126" s="88"/>
      <c r="AA126" s="88"/>
      <c r="AB126" s="88"/>
      <c r="AC126" s="88"/>
      <c r="AD126" s="10"/>
      <c r="AE126" s="8"/>
      <c r="AF126" s="12"/>
      <c r="AG126" s="8"/>
      <c r="AH126" s="88"/>
    </row>
    <row r="127" spans="1:34" x14ac:dyDescent="0.25">
      <c r="A127" s="62">
        <f>COUNTA(H127:K127,L127:AH127)</f>
        <v>0</v>
      </c>
      <c r="B127" s="13"/>
      <c r="C127" s="13"/>
      <c r="D127" s="13"/>
      <c r="E127" s="13">
        <f t="shared" si="36"/>
        <v>0</v>
      </c>
      <c r="F127" s="13"/>
      <c r="G127" s="13"/>
      <c r="H127" s="88"/>
      <c r="I127" s="88"/>
      <c r="J127" s="9"/>
      <c r="K127" s="8"/>
      <c r="L127" s="19"/>
      <c r="M127" s="8"/>
      <c r="N127" s="19"/>
      <c r="O127" s="19"/>
      <c r="P127" s="19"/>
      <c r="Q127" s="8"/>
      <c r="R127" s="8"/>
      <c r="S127" s="88"/>
      <c r="T127" s="8"/>
      <c r="U127" s="8"/>
      <c r="V127" s="11"/>
      <c r="W127" s="19"/>
      <c r="X127" s="8"/>
      <c r="Y127" s="90"/>
      <c r="Z127" s="88"/>
      <c r="AA127" s="88"/>
      <c r="AB127" s="88"/>
      <c r="AC127" s="88"/>
      <c r="AD127" s="10"/>
      <c r="AE127" s="8"/>
      <c r="AF127" s="12"/>
      <c r="AG127" s="8"/>
      <c r="AH127" s="88"/>
    </row>
    <row r="128" spans="1:34" x14ac:dyDescent="0.25">
      <c r="A128" s="62">
        <f>COUNTA(H128:K128,L128:AH128)</f>
        <v>0</v>
      </c>
      <c r="B128" s="13"/>
      <c r="C128" s="13"/>
      <c r="D128" s="13"/>
      <c r="E128" s="13">
        <f t="shared" si="36"/>
        <v>0</v>
      </c>
      <c r="F128" s="13"/>
      <c r="G128" s="13"/>
      <c r="H128" s="88"/>
      <c r="I128" s="88"/>
      <c r="J128" s="9"/>
      <c r="K128" s="8"/>
      <c r="L128" s="19"/>
      <c r="M128" s="8"/>
      <c r="N128" s="19"/>
      <c r="O128" s="19"/>
      <c r="P128" s="19"/>
      <c r="Q128" s="8"/>
      <c r="R128" s="8"/>
      <c r="S128" s="88"/>
      <c r="T128" s="8"/>
      <c r="U128" s="8"/>
      <c r="V128" s="11"/>
      <c r="W128" s="19"/>
      <c r="X128" s="8"/>
      <c r="Y128" s="90"/>
      <c r="Z128" s="88"/>
      <c r="AA128" s="88"/>
      <c r="AB128" s="88"/>
      <c r="AC128" s="88"/>
      <c r="AD128" s="10"/>
      <c r="AE128" s="8"/>
      <c r="AF128" s="12"/>
      <c r="AG128" s="8"/>
      <c r="AH128" s="88"/>
    </row>
    <row r="129" spans="1:34" x14ac:dyDescent="0.25">
      <c r="A129" s="62">
        <f>COUNTA(H129:K129,L129:AH129)</f>
        <v>0</v>
      </c>
      <c r="B129" s="13"/>
      <c r="C129" s="13"/>
      <c r="D129" s="13"/>
      <c r="E129" s="13">
        <f t="shared" si="36"/>
        <v>0</v>
      </c>
      <c r="F129" s="13"/>
      <c r="G129" s="13"/>
      <c r="H129" s="88"/>
      <c r="I129" s="88"/>
      <c r="J129" s="9"/>
      <c r="K129" s="8"/>
      <c r="L129" s="19"/>
      <c r="M129" s="8"/>
      <c r="N129" s="19"/>
      <c r="O129" s="19"/>
      <c r="P129" s="19"/>
      <c r="Q129" s="8"/>
      <c r="R129" s="8"/>
      <c r="S129" s="88"/>
      <c r="T129" s="8"/>
      <c r="U129" s="8"/>
      <c r="V129" s="11"/>
      <c r="W129" s="19"/>
      <c r="X129" s="8"/>
      <c r="Y129" s="90"/>
      <c r="Z129" s="88"/>
      <c r="AA129" s="88"/>
      <c r="AB129" s="88"/>
      <c r="AC129" s="88"/>
      <c r="AD129" s="10"/>
      <c r="AE129" s="8"/>
      <c r="AF129" s="12"/>
      <c r="AG129" s="8"/>
      <c r="AH129" s="88"/>
    </row>
    <row r="130" spans="1:34" s="26" customFormat="1" ht="11.25" customHeight="1" x14ac:dyDescent="0.25">
      <c r="A130" s="21">
        <v>0</v>
      </c>
      <c r="B130" s="22"/>
      <c r="C130" s="22"/>
      <c r="D130" s="21"/>
      <c r="E130" s="23">
        <f>MAX(E120:E129)</f>
        <v>4</v>
      </c>
      <c r="F130" s="21" t="str">
        <f>RIGHT(R130,4)</f>
        <v>2023</v>
      </c>
      <c r="G130" s="21" t="str">
        <f>RIGHT(X130,4)</f>
        <v xml:space="preserve"> - 0</v>
      </c>
      <c r="H130" s="88"/>
      <c r="I130" s="88"/>
      <c r="J130" s="23" t="s">
        <v>85</v>
      </c>
      <c r="K130" s="23" t="str">
        <f>IF(E130=4,"ВО",IF(E130=3,"СПО",IF(E130=2,"ВО (с)",IF(E130=1,"СПО (с)","-"))))</f>
        <v>ВО</v>
      </c>
      <c r="L130" s="23">
        <f>COUNTA(L120:L129)</f>
        <v>2</v>
      </c>
      <c r="M130" s="23" t="s">
        <v>80</v>
      </c>
      <c r="N130" s="23" t="s">
        <v>80</v>
      </c>
      <c r="O130" s="23">
        <f>COUNTA(O120:O129)</f>
        <v>2</v>
      </c>
      <c r="P130" s="23" t="s">
        <v>80</v>
      </c>
      <c r="Q130" s="23">
        <f>SUM(Q120:Q129)</f>
        <v>124</v>
      </c>
      <c r="R130" s="23" t="str">
        <f>CONCATENATE("П.Г.П. - ",MAX(R120:R129))</f>
        <v>П.Г.П. - 2023</v>
      </c>
      <c r="S130" s="23">
        <f>COUNTA(S120)</f>
        <v>0</v>
      </c>
      <c r="T130" s="23">
        <f>T121</f>
        <v>0</v>
      </c>
      <c r="U130" s="23" t="s">
        <v>80</v>
      </c>
      <c r="V130" s="23" t="s">
        <v>80</v>
      </c>
      <c r="W130" s="23">
        <f>COUNTA(W120:W129)</f>
        <v>0</v>
      </c>
      <c r="X130" s="23" t="str">
        <f>CONCATENATE("П.Г.П. - ",MAX(X120:X129))</f>
        <v>П.Г.П. - 0</v>
      </c>
      <c r="Y130" s="24">
        <f>Y120</f>
        <v>44067</v>
      </c>
      <c r="Z130" s="23">
        <f>IF(Z120="","-",Z120)</f>
        <v>5</v>
      </c>
      <c r="AA130" s="23">
        <f>IF(AA120="","-",AA120)</f>
        <v>5</v>
      </c>
      <c r="AB130" s="23" t="e">
        <f>IF(AB120="","-",AB120)</f>
        <v>#REF!</v>
      </c>
      <c r="AC130" s="23" t="str">
        <f>IF(AC120="","-",AC120)</f>
        <v>-</v>
      </c>
      <c r="AD130" s="23" t="s">
        <v>80</v>
      </c>
      <c r="AE130" s="23">
        <f>SUM(AE120:AE129)</f>
        <v>0</v>
      </c>
      <c r="AF130" s="25">
        <f>SUM(AF120:AF129)</f>
        <v>0</v>
      </c>
      <c r="AG130" s="23" t="s">
        <v>80</v>
      </c>
      <c r="AH130" s="23" t="s">
        <v>80</v>
      </c>
    </row>
    <row r="131" spans="1:34" x14ac:dyDescent="0.25">
      <c r="A131" s="62">
        <f>COUNTA(H131:K131,L131:AH131)-7</f>
        <v>7</v>
      </c>
      <c r="B131" s="13" t="s">
        <v>82</v>
      </c>
      <c r="C131" s="13" t="s">
        <v>145</v>
      </c>
      <c r="D131" s="13"/>
      <c r="E131" s="13">
        <f t="shared" ref="E131:E133" si="37">IF(K131="ВО",4,IF(K131="СПО",3,IF(K131="ВО (студент)",2,IF(K131="СПО (студент)",1,0))))</f>
        <v>0</v>
      </c>
      <c r="F131" s="13"/>
      <c r="G131" s="13"/>
      <c r="H131" s="88">
        <v>23</v>
      </c>
      <c r="I131" s="88" t="s">
        <v>461</v>
      </c>
      <c r="J131" s="7" t="s">
        <v>77</v>
      </c>
      <c r="K131" s="8"/>
      <c r="L131" s="19"/>
      <c r="M131" s="8"/>
      <c r="N131" s="19"/>
      <c r="O131" s="19"/>
      <c r="P131" s="19"/>
      <c r="Q131" s="8"/>
      <c r="R131" s="8"/>
      <c r="S131" s="88"/>
      <c r="T131" s="17" t="s">
        <v>80</v>
      </c>
      <c r="U131" s="17" t="s">
        <v>80</v>
      </c>
      <c r="V131" s="18" t="s">
        <v>80</v>
      </c>
      <c r="W131" s="19"/>
      <c r="X131" s="8"/>
      <c r="Y131" s="90">
        <v>36535</v>
      </c>
      <c r="Z131" s="88">
        <v>35</v>
      </c>
      <c r="AA131" s="88">
        <v>35</v>
      </c>
      <c r="AB131" s="88" t="e">
        <f>IF(Y131&lt;1,"-",ROUND(YEARFRAC(Y131,#REF!,1),2))</f>
        <v>#REF!</v>
      </c>
      <c r="AC131" s="88"/>
      <c r="AD131" s="10" t="s">
        <v>93</v>
      </c>
      <c r="AE131" s="8">
        <v>21</v>
      </c>
      <c r="AF131" s="12">
        <f t="shared" ref="AF131" si="38">AE131/18</f>
        <v>1.1666666666666667</v>
      </c>
      <c r="AG131" s="8" t="s">
        <v>467</v>
      </c>
      <c r="AH131" s="88"/>
    </row>
    <row r="132" spans="1:34" ht="51" x14ac:dyDescent="0.25">
      <c r="A132" s="62">
        <f>COUNTA(H132:K132,L132:AH132)</f>
        <v>14</v>
      </c>
      <c r="B132" s="13"/>
      <c r="C132" s="13"/>
      <c r="D132" s="13"/>
      <c r="E132" s="13">
        <f t="shared" si="37"/>
        <v>4</v>
      </c>
      <c r="F132" s="13"/>
      <c r="G132" s="13"/>
      <c r="H132" s="88"/>
      <c r="I132" s="88"/>
      <c r="J132" s="9" t="s">
        <v>82</v>
      </c>
      <c r="K132" s="8" t="s">
        <v>29</v>
      </c>
      <c r="L132" s="19" t="s">
        <v>462</v>
      </c>
      <c r="M132" s="8">
        <v>1998</v>
      </c>
      <c r="N132" s="19" t="s">
        <v>396</v>
      </c>
      <c r="O132" s="19" t="s">
        <v>464</v>
      </c>
      <c r="P132" s="19" t="s">
        <v>463</v>
      </c>
      <c r="Q132" s="8">
        <v>36</v>
      </c>
      <c r="R132" s="8">
        <v>2022</v>
      </c>
      <c r="S132" s="88"/>
      <c r="T132" s="8" t="s">
        <v>149</v>
      </c>
      <c r="U132" s="8">
        <v>2023</v>
      </c>
      <c r="V132" s="11" t="s">
        <v>466</v>
      </c>
      <c r="W132" s="19" t="s">
        <v>171</v>
      </c>
      <c r="X132" s="8">
        <v>2010</v>
      </c>
      <c r="Y132" s="90"/>
      <c r="Z132" s="88"/>
      <c r="AA132" s="88"/>
      <c r="AB132" s="88"/>
      <c r="AC132" s="88"/>
      <c r="AD132" s="10"/>
      <c r="AE132" s="8"/>
      <c r="AF132" s="12"/>
      <c r="AG132" s="8"/>
      <c r="AH132" s="88"/>
    </row>
    <row r="133" spans="1:34" ht="63.75" x14ac:dyDescent="0.25">
      <c r="A133" s="62">
        <f>COUNTA(H133:K133,L133:AH133,#REF!)-4</f>
        <v>4</v>
      </c>
      <c r="B133" s="13"/>
      <c r="C133" s="13"/>
      <c r="D133" s="13"/>
      <c r="E133" s="13">
        <f t="shared" si="37"/>
        <v>0</v>
      </c>
      <c r="F133" s="13"/>
      <c r="G133" s="13"/>
      <c r="H133" s="88"/>
      <c r="I133" s="88"/>
      <c r="J133" s="7"/>
      <c r="K133" s="8"/>
      <c r="L133" s="19"/>
      <c r="M133" s="8"/>
      <c r="N133" s="19"/>
      <c r="O133" s="19" t="s">
        <v>464</v>
      </c>
      <c r="P133" s="19" t="s">
        <v>465</v>
      </c>
      <c r="Q133" s="8">
        <v>24</v>
      </c>
      <c r="R133" s="8">
        <v>2025</v>
      </c>
      <c r="S133" s="88"/>
      <c r="T133" s="17" t="s">
        <v>80</v>
      </c>
      <c r="U133" s="17" t="s">
        <v>80</v>
      </c>
      <c r="V133" s="18" t="s">
        <v>80</v>
      </c>
      <c r="W133" s="19"/>
      <c r="X133" s="8"/>
      <c r="Y133" s="90"/>
      <c r="Z133" s="88"/>
      <c r="AA133" s="88"/>
      <c r="AB133" s="88"/>
      <c r="AC133" s="88"/>
      <c r="AD133" s="10"/>
      <c r="AE133" s="8"/>
      <c r="AF133" s="12"/>
      <c r="AG133" s="8"/>
      <c r="AH133" s="88"/>
    </row>
    <row r="134" spans="1:34" s="26" customFormat="1" ht="11.25" customHeight="1" x14ac:dyDescent="0.25">
      <c r="A134" s="21">
        <v>0</v>
      </c>
      <c r="B134" s="22"/>
      <c r="C134" s="22"/>
      <c r="D134" s="21"/>
      <c r="E134" s="23">
        <f>MAX(E131:E133)</f>
        <v>4</v>
      </c>
      <c r="F134" s="21" t="str">
        <f>RIGHT(R134,4)</f>
        <v>2025</v>
      </c>
      <c r="G134" s="21" t="str">
        <f>RIGHT(X134,4)</f>
        <v>2010</v>
      </c>
      <c r="H134" s="88"/>
      <c r="I134" s="88"/>
      <c r="J134" s="23" t="s">
        <v>85</v>
      </c>
      <c r="K134" s="23" t="str">
        <f>IF(E134=4,"ВО",IF(E134=3,"СПО",IF(E134=2,"ВО (с)",IF(E134=1,"СПО (с)","-"))))</f>
        <v>ВО</v>
      </c>
      <c r="L134" s="23">
        <f>COUNTA(L131:L133)</f>
        <v>1</v>
      </c>
      <c r="M134" s="23" t="s">
        <v>80</v>
      </c>
      <c r="N134" s="23" t="s">
        <v>80</v>
      </c>
      <c r="O134" s="23">
        <f>COUNTA(O131:O133)</f>
        <v>2</v>
      </c>
      <c r="P134" s="23" t="s">
        <v>80</v>
      </c>
      <c r="Q134" s="23">
        <f>SUM(Q131:Q133)</f>
        <v>60</v>
      </c>
      <c r="R134" s="23" t="str">
        <f>CONCATENATE("П.Г.П. - ",MAX(R131:R133))</f>
        <v>П.Г.П. - 2025</v>
      </c>
      <c r="S134" s="23">
        <f>COUNTA(S131)</f>
        <v>0</v>
      </c>
      <c r="T134" s="23" t="str">
        <f>T132</f>
        <v>первая</v>
      </c>
      <c r="U134" s="23" t="s">
        <v>80</v>
      </c>
      <c r="V134" s="23" t="s">
        <v>80</v>
      </c>
      <c r="W134" s="23">
        <f>COUNTA(W131:W133)</f>
        <v>1</v>
      </c>
      <c r="X134" s="23" t="str">
        <f>CONCATENATE("П.Г.П. - ",MAX(X131:X133))</f>
        <v>П.Г.П. - 2010</v>
      </c>
      <c r="Y134" s="24">
        <f>Y131</f>
        <v>36535</v>
      </c>
      <c r="Z134" s="23">
        <f>IF(Z131="","-",Z131)</f>
        <v>35</v>
      </c>
      <c r="AA134" s="23">
        <f>IF(AA131="","-",AA131)</f>
        <v>35</v>
      </c>
      <c r="AB134" s="23" t="e">
        <f>IF(AB131="","-",AB131)</f>
        <v>#REF!</v>
      </c>
      <c r="AC134" s="23" t="str">
        <f>IF(AC131="","-",AC131)</f>
        <v>-</v>
      </c>
      <c r="AD134" s="23" t="s">
        <v>80</v>
      </c>
      <c r="AE134" s="23">
        <f>SUM(AE131:AE133)</f>
        <v>21</v>
      </c>
      <c r="AF134" s="25">
        <f>SUM(AF131:AF133)</f>
        <v>1.1666666666666667</v>
      </c>
      <c r="AG134" s="23" t="s">
        <v>80</v>
      </c>
      <c r="AH134" s="23" t="s">
        <v>80</v>
      </c>
    </row>
    <row r="135" spans="1:34" x14ac:dyDescent="0.25">
      <c r="A135" s="62">
        <f>COUNTA(H135:K135,L135:AH135)-7</f>
        <v>7</v>
      </c>
      <c r="B135" s="13" t="s">
        <v>82</v>
      </c>
      <c r="C135" s="13" t="s">
        <v>145</v>
      </c>
      <c r="D135" s="13"/>
      <c r="E135" s="13">
        <f t="shared" ref="E135:E139" si="39">IF(K135="ВО",4,IF(K135="СПО",3,IF(K135="ВО (студент)",2,IF(K135="СПО (студент)",1,0))))</f>
        <v>0</v>
      </c>
      <c r="F135" s="13"/>
      <c r="G135" s="13"/>
      <c r="H135" s="88">
        <v>24</v>
      </c>
      <c r="I135" s="88" t="s">
        <v>468</v>
      </c>
      <c r="J135" s="7" t="s">
        <v>77</v>
      </c>
      <c r="K135" s="8"/>
      <c r="L135" s="19"/>
      <c r="M135" s="8"/>
      <c r="N135" s="19"/>
      <c r="O135" s="19"/>
      <c r="P135" s="19"/>
      <c r="Q135" s="8"/>
      <c r="R135" s="8"/>
      <c r="S135" s="88"/>
      <c r="T135" s="17" t="s">
        <v>80</v>
      </c>
      <c r="U135" s="17" t="s">
        <v>80</v>
      </c>
      <c r="V135" s="18" t="s">
        <v>80</v>
      </c>
      <c r="W135" s="19"/>
      <c r="X135" s="8"/>
      <c r="Y135" s="90">
        <v>45901</v>
      </c>
      <c r="Z135" s="88">
        <v>34</v>
      </c>
      <c r="AA135" s="88">
        <v>34</v>
      </c>
      <c r="AB135" s="88" t="e">
        <f>IF(Y135&lt;1,"-",ROUND(YEARFRAC(Y135,#REF!,1),2))</f>
        <v>#REF!</v>
      </c>
      <c r="AC135" s="88"/>
      <c r="AD135" s="10" t="s">
        <v>101</v>
      </c>
      <c r="AE135" s="8">
        <v>10</v>
      </c>
      <c r="AF135" s="12">
        <f t="shared" ref="AF135:AF143" si="40">AE135/18</f>
        <v>0.55555555555555558</v>
      </c>
      <c r="AG135" s="8" t="s">
        <v>481</v>
      </c>
      <c r="AH135" s="88"/>
    </row>
    <row r="136" spans="1:34" ht="63.75" x14ac:dyDescent="0.25">
      <c r="A136" s="62">
        <f>COUNTA(H136:K136,L136:AH136)</f>
        <v>18</v>
      </c>
      <c r="B136" s="13"/>
      <c r="C136" s="13"/>
      <c r="D136" s="13"/>
      <c r="E136" s="13">
        <f t="shared" si="39"/>
        <v>4</v>
      </c>
      <c r="F136" s="13"/>
      <c r="G136" s="13"/>
      <c r="H136" s="88"/>
      <c r="I136" s="88"/>
      <c r="J136" s="9" t="s">
        <v>82</v>
      </c>
      <c r="K136" s="8" t="s">
        <v>29</v>
      </c>
      <c r="L136" s="19" t="s">
        <v>469</v>
      </c>
      <c r="M136" s="8">
        <v>1998</v>
      </c>
      <c r="N136" s="19" t="s">
        <v>470</v>
      </c>
      <c r="O136" s="19" t="s">
        <v>473</v>
      </c>
      <c r="P136" s="19" t="s">
        <v>474</v>
      </c>
      <c r="Q136" s="8">
        <v>36</v>
      </c>
      <c r="R136" s="8">
        <v>2022</v>
      </c>
      <c r="S136" s="88"/>
      <c r="T136" s="8" t="s">
        <v>150</v>
      </c>
      <c r="U136" s="8">
        <v>2024</v>
      </c>
      <c r="V136" s="11" t="s">
        <v>478</v>
      </c>
      <c r="W136" s="19" t="s">
        <v>155</v>
      </c>
      <c r="X136" s="8">
        <v>2024</v>
      </c>
      <c r="Y136" s="90"/>
      <c r="Z136" s="88"/>
      <c r="AA136" s="88"/>
      <c r="AB136" s="88"/>
      <c r="AC136" s="88"/>
      <c r="AD136" s="10" t="s">
        <v>479</v>
      </c>
      <c r="AE136" s="8">
        <v>6</v>
      </c>
      <c r="AF136" s="12">
        <f t="shared" si="40"/>
        <v>0.33333333333333331</v>
      </c>
      <c r="AG136" s="8" t="s">
        <v>482</v>
      </c>
      <c r="AH136" s="88"/>
    </row>
    <row r="137" spans="1:34" ht="51" x14ac:dyDescent="0.25">
      <c r="A137" s="62">
        <f>COUNTA(H137:K137,L137:AH137,J138)-4</f>
        <v>11</v>
      </c>
      <c r="B137" s="13"/>
      <c r="C137" s="13"/>
      <c r="D137" s="13"/>
      <c r="E137" s="13">
        <f t="shared" si="39"/>
        <v>0</v>
      </c>
      <c r="F137" s="13"/>
      <c r="G137" s="13"/>
      <c r="H137" s="88"/>
      <c r="I137" s="88"/>
      <c r="J137" s="7"/>
      <c r="K137" s="8" t="s">
        <v>147</v>
      </c>
      <c r="L137" s="19" t="s">
        <v>471</v>
      </c>
      <c r="M137" s="8">
        <v>2012</v>
      </c>
      <c r="N137" s="19" t="s">
        <v>472</v>
      </c>
      <c r="O137" s="19" t="s">
        <v>475</v>
      </c>
      <c r="P137" s="19" t="s">
        <v>476</v>
      </c>
      <c r="Q137" s="8">
        <v>36</v>
      </c>
      <c r="R137" s="8">
        <v>2024</v>
      </c>
      <c r="S137" s="88"/>
      <c r="T137" s="17" t="s">
        <v>80</v>
      </c>
      <c r="U137" s="17" t="s">
        <v>80</v>
      </c>
      <c r="V137" s="18" t="s">
        <v>80</v>
      </c>
      <c r="W137" s="19"/>
      <c r="X137" s="8"/>
      <c r="Y137" s="90"/>
      <c r="Z137" s="88"/>
      <c r="AA137" s="88"/>
      <c r="AB137" s="88"/>
      <c r="AC137" s="88"/>
      <c r="AD137" s="10" t="s">
        <v>480</v>
      </c>
      <c r="AE137" s="8">
        <v>4</v>
      </c>
      <c r="AF137" s="12">
        <f t="shared" si="40"/>
        <v>0.22222222222222221</v>
      </c>
      <c r="AG137" s="8" t="s">
        <v>482</v>
      </c>
      <c r="AH137" s="88"/>
    </row>
    <row r="138" spans="1:34" ht="31.5" x14ac:dyDescent="0.25">
      <c r="A138" s="62">
        <f>COUNTA(H138:K138,L138:AH138)</f>
        <v>8</v>
      </c>
      <c r="B138" s="13"/>
      <c r="C138" s="13"/>
      <c r="D138" s="13" t="str">
        <f>IF(J138&gt;0,"совмещение","-")</f>
        <v>-</v>
      </c>
      <c r="E138" s="13">
        <f t="shared" si="39"/>
        <v>0</v>
      </c>
      <c r="F138" s="13"/>
      <c r="G138" s="13"/>
      <c r="H138" s="88"/>
      <c r="I138" s="88"/>
      <c r="J138" s="9"/>
      <c r="K138" s="8"/>
      <c r="L138" s="19"/>
      <c r="M138" s="8"/>
      <c r="N138" s="19"/>
      <c r="O138" s="19" t="s">
        <v>475</v>
      </c>
      <c r="P138" s="19" t="s">
        <v>477</v>
      </c>
      <c r="Q138" s="8">
        <v>36</v>
      </c>
      <c r="R138" s="8">
        <v>2024</v>
      </c>
      <c r="S138" s="88"/>
      <c r="T138" s="8"/>
      <c r="U138" s="8"/>
      <c r="V138" s="11"/>
      <c r="W138" s="19"/>
      <c r="X138" s="8"/>
      <c r="Y138" s="90"/>
      <c r="Z138" s="88"/>
      <c r="AA138" s="88"/>
      <c r="AB138" s="88"/>
      <c r="AC138" s="88"/>
      <c r="AD138" s="10" t="s">
        <v>134</v>
      </c>
      <c r="AE138" s="8">
        <v>2</v>
      </c>
      <c r="AF138" s="12">
        <f t="shared" si="40"/>
        <v>0.1111111111111111</v>
      </c>
      <c r="AG138" s="8" t="s">
        <v>482</v>
      </c>
      <c r="AH138" s="88"/>
    </row>
    <row r="139" spans="1:34" ht="63" x14ac:dyDescent="0.25">
      <c r="A139" s="62">
        <f>COUNTA(H139:K139,L139:AH139)</f>
        <v>4</v>
      </c>
      <c r="B139" s="13"/>
      <c r="C139" s="13"/>
      <c r="D139" s="13"/>
      <c r="E139" s="13">
        <f t="shared" si="39"/>
        <v>0</v>
      </c>
      <c r="F139" s="13"/>
      <c r="G139" s="13"/>
      <c r="H139" s="88"/>
      <c r="I139" s="88"/>
      <c r="J139" s="9"/>
      <c r="K139" s="8"/>
      <c r="L139" s="19"/>
      <c r="M139" s="8"/>
      <c r="N139" s="19"/>
      <c r="O139" s="19"/>
      <c r="P139" s="19"/>
      <c r="Q139" s="8"/>
      <c r="R139" s="8"/>
      <c r="S139" s="88"/>
      <c r="T139" s="8"/>
      <c r="U139" s="8"/>
      <c r="V139" s="11"/>
      <c r="W139" s="19"/>
      <c r="X139" s="8"/>
      <c r="Y139" s="90"/>
      <c r="Z139" s="88"/>
      <c r="AA139" s="88"/>
      <c r="AB139" s="88"/>
      <c r="AC139" s="88"/>
      <c r="AD139" s="10" t="s">
        <v>340</v>
      </c>
      <c r="AE139" s="8">
        <v>4</v>
      </c>
      <c r="AF139" s="12">
        <f t="shared" si="40"/>
        <v>0.22222222222222221</v>
      </c>
      <c r="AG139" s="8" t="s">
        <v>483</v>
      </c>
      <c r="AH139" s="88"/>
    </row>
    <row r="140" spans="1:34" s="26" customFormat="1" ht="11.25" customHeight="1" x14ac:dyDescent="0.25">
      <c r="A140" s="21">
        <v>0</v>
      </c>
      <c r="B140" s="22"/>
      <c r="C140" s="22"/>
      <c r="D140" s="21"/>
      <c r="E140" s="23">
        <f>MAX(E135:E139)</f>
        <v>4</v>
      </c>
      <c r="F140" s="21" t="str">
        <f>RIGHT(R140,4)</f>
        <v>2024</v>
      </c>
      <c r="G140" s="21" t="str">
        <f>RIGHT(X140,4)</f>
        <v>2024</v>
      </c>
      <c r="H140" s="88"/>
      <c r="I140" s="88"/>
      <c r="J140" s="23" t="s">
        <v>85</v>
      </c>
      <c r="K140" s="23" t="str">
        <f>IF(E140=4,"ВО",IF(E140=3,"СПО",IF(E140=2,"ВО (с)",IF(E140=1,"СПО (с)","-"))))</f>
        <v>ВО</v>
      </c>
      <c r="L140" s="23">
        <f>COUNTA(L135:L139)</f>
        <v>2</v>
      </c>
      <c r="M140" s="23" t="s">
        <v>80</v>
      </c>
      <c r="N140" s="23" t="s">
        <v>80</v>
      </c>
      <c r="O140" s="23">
        <f>COUNTA(O135:O139)</f>
        <v>3</v>
      </c>
      <c r="P140" s="23" t="s">
        <v>80</v>
      </c>
      <c r="Q140" s="23">
        <f>SUM(Q135:Q139)</f>
        <v>108</v>
      </c>
      <c r="R140" s="23" t="str">
        <f>CONCATENATE("П.Г.П. - ",MAX(R135:R139))</f>
        <v>П.Г.П. - 2024</v>
      </c>
      <c r="S140" s="23">
        <f>COUNTA(S135)</f>
        <v>0</v>
      </c>
      <c r="T140" s="23" t="str">
        <f>T136</f>
        <v>высшая</v>
      </c>
      <c r="U140" s="23" t="s">
        <v>80</v>
      </c>
      <c r="V140" s="23" t="s">
        <v>80</v>
      </c>
      <c r="W140" s="23">
        <f>COUNTA(W135:W139)</f>
        <v>1</v>
      </c>
      <c r="X140" s="23" t="str">
        <f>CONCATENATE("П.Г.П. - ",MAX(X135:X139))</f>
        <v>П.Г.П. - 2024</v>
      </c>
      <c r="Y140" s="24">
        <f>Y135</f>
        <v>45901</v>
      </c>
      <c r="Z140" s="23">
        <f>IF(Z135="","-",Z135)</f>
        <v>34</v>
      </c>
      <c r="AA140" s="23">
        <f>IF(AA135="","-",AA135)</f>
        <v>34</v>
      </c>
      <c r="AB140" s="23" t="e">
        <f>IF(AB135="","-",AB135)</f>
        <v>#REF!</v>
      </c>
      <c r="AC140" s="23" t="str">
        <f>IF(AC135="","-",AC135)</f>
        <v>-</v>
      </c>
      <c r="AD140" s="23" t="s">
        <v>80</v>
      </c>
      <c r="AE140" s="23">
        <f>SUM(AE135:AE139)</f>
        <v>26</v>
      </c>
      <c r="AF140" s="25">
        <f>SUM(AF135:AF139)</f>
        <v>1.4444444444444446</v>
      </c>
      <c r="AG140" s="23" t="s">
        <v>80</v>
      </c>
      <c r="AH140" s="23" t="s">
        <v>80</v>
      </c>
    </row>
    <row r="141" spans="1:34" x14ac:dyDescent="0.25">
      <c r="A141" s="62">
        <f>COUNTA(H141:K141,L141:AH141)-7</f>
        <v>7</v>
      </c>
      <c r="B141" s="13" t="s">
        <v>82</v>
      </c>
      <c r="C141" s="13" t="s">
        <v>145</v>
      </c>
      <c r="D141" s="13"/>
      <c r="E141" s="13">
        <f t="shared" ref="E141:E146" si="41">IF(K141="ВО",4,IF(K141="СПО",3,IF(K141="ВО (студент)",2,IF(K141="СПО (студент)",1,0))))</f>
        <v>0</v>
      </c>
      <c r="F141" s="13"/>
      <c r="G141" s="13"/>
      <c r="H141" s="88">
        <v>25</v>
      </c>
      <c r="I141" s="88" t="s">
        <v>484</v>
      </c>
      <c r="J141" s="7" t="s">
        <v>77</v>
      </c>
      <c r="K141" s="8"/>
      <c r="L141" s="19"/>
      <c r="M141" s="8"/>
      <c r="N141" s="19"/>
      <c r="O141" s="19"/>
      <c r="P141" s="19"/>
      <c r="Q141" s="8"/>
      <c r="R141" s="8"/>
      <c r="S141" s="88"/>
      <c r="T141" s="17" t="s">
        <v>80</v>
      </c>
      <c r="U141" s="17" t="s">
        <v>80</v>
      </c>
      <c r="V141" s="18" t="s">
        <v>80</v>
      </c>
      <c r="W141" s="19"/>
      <c r="X141" s="8"/>
      <c r="Y141" s="90">
        <v>44992</v>
      </c>
      <c r="Z141" s="88">
        <v>8</v>
      </c>
      <c r="AA141" s="88">
        <v>2</v>
      </c>
      <c r="AB141" s="88" t="e">
        <f>IF(Y141&lt;1,"-",ROUND(YEARFRAC(Y141,#REF!,1),2))</f>
        <v>#REF!</v>
      </c>
      <c r="AC141" s="88"/>
      <c r="AD141" s="10" t="s">
        <v>126</v>
      </c>
      <c r="AE141" s="8">
        <v>16</v>
      </c>
      <c r="AF141" s="12">
        <f t="shared" si="40"/>
        <v>0.88888888888888884</v>
      </c>
      <c r="AG141" s="8" t="s">
        <v>495</v>
      </c>
      <c r="AH141" s="88"/>
    </row>
    <row r="142" spans="1:34" ht="51" x14ac:dyDescent="0.25">
      <c r="A142" s="62">
        <f>COUNTA(H142:K142,L142:AH142)</f>
        <v>13</v>
      </c>
      <c r="B142" s="13"/>
      <c r="C142" s="13"/>
      <c r="D142" s="13"/>
      <c r="E142" s="13">
        <f t="shared" si="41"/>
        <v>3</v>
      </c>
      <c r="F142" s="13"/>
      <c r="G142" s="13"/>
      <c r="H142" s="88"/>
      <c r="I142" s="88"/>
      <c r="J142" s="9" t="s">
        <v>82</v>
      </c>
      <c r="K142" s="8" t="s">
        <v>28</v>
      </c>
      <c r="L142" s="19" t="s">
        <v>485</v>
      </c>
      <c r="M142" s="8">
        <v>2005</v>
      </c>
      <c r="N142" s="19" t="s">
        <v>486</v>
      </c>
      <c r="O142" s="19" t="s">
        <v>488</v>
      </c>
      <c r="P142" s="19" t="s">
        <v>306</v>
      </c>
      <c r="Q142" s="8">
        <v>72</v>
      </c>
      <c r="R142" s="8">
        <v>2024</v>
      </c>
      <c r="S142" s="88"/>
      <c r="T142" s="8"/>
      <c r="U142" s="8"/>
      <c r="V142" s="11"/>
      <c r="W142" s="19"/>
      <c r="X142" s="8"/>
      <c r="Y142" s="90"/>
      <c r="Z142" s="88"/>
      <c r="AA142" s="88"/>
      <c r="AB142" s="88"/>
      <c r="AC142" s="88"/>
      <c r="AD142" s="10" t="s">
        <v>99</v>
      </c>
      <c r="AE142" s="8">
        <v>13</v>
      </c>
      <c r="AF142" s="12">
        <f t="shared" si="40"/>
        <v>0.72222222222222221</v>
      </c>
      <c r="AG142" s="8" t="s">
        <v>496</v>
      </c>
      <c r="AH142" s="88"/>
    </row>
    <row r="143" spans="1:34" ht="51" x14ac:dyDescent="0.25">
      <c r="A143" s="62">
        <f>COUNTA(H143:K143,L143:AH143,J144)-4</f>
        <v>12</v>
      </c>
      <c r="B143" s="13"/>
      <c r="C143" s="13"/>
      <c r="D143" s="13"/>
      <c r="E143" s="13">
        <f t="shared" si="41"/>
        <v>4</v>
      </c>
      <c r="F143" s="13"/>
      <c r="G143" s="13"/>
      <c r="H143" s="88"/>
      <c r="I143" s="88"/>
      <c r="J143" s="7" t="s">
        <v>78</v>
      </c>
      <c r="K143" s="8" t="s">
        <v>29</v>
      </c>
      <c r="L143" s="19" t="s">
        <v>436</v>
      </c>
      <c r="M143" s="8">
        <v>2013</v>
      </c>
      <c r="N143" s="19" t="s">
        <v>487</v>
      </c>
      <c r="O143" s="19" t="s">
        <v>490</v>
      </c>
      <c r="P143" s="19" t="s">
        <v>378</v>
      </c>
      <c r="Q143" s="8">
        <v>72</v>
      </c>
      <c r="R143" s="8">
        <v>2024</v>
      </c>
      <c r="S143" s="88"/>
      <c r="T143" s="17" t="s">
        <v>80</v>
      </c>
      <c r="U143" s="17" t="s">
        <v>80</v>
      </c>
      <c r="V143" s="18" t="s">
        <v>80</v>
      </c>
      <c r="W143" s="19"/>
      <c r="X143" s="8"/>
      <c r="Y143" s="90"/>
      <c r="Z143" s="88"/>
      <c r="AA143" s="88"/>
      <c r="AB143" s="88"/>
      <c r="AC143" s="88"/>
      <c r="AD143" s="10" t="s">
        <v>494</v>
      </c>
      <c r="AE143" s="8">
        <v>1</v>
      </c>
      <c r="AF143" s="12">
        <f t="shared" si="40"/>
        <v>5.5555555555555552E-2</v>
      </c>
      <c r="AG143" s="8" t="s">
        <v>284</v>
      </c>
      <c r="AH143" s="88"/>
    </row>
    <row r="144" spans="1:34" ht="38.25" x14ac:dyDescent="0.25">
      <c r="A144" s="62">
        <f>COUNTA(H144:K144,L144:AH144)</f>
        <v>8</v>
      </c>
      <c r="B144" s="13"/>
      <c r="C144" s="13"/>
      <c r="D144" s="13" t="str">
        <f>IF(J144&gt;0,"совмещение","-")</f>
        <v>-</v>
      </c>
      <c r="E144" s="13">
        <f t="shared" si="41"/>
        <v>0</v>
      </c>
      <c r="F144" s="13"/>
      <c r="G144" s="13"/>
      <c r="H144" s="88"/>
      <c r="I144" s="88"/>
      <c r="J144" s="9"/>
      <c r="K144" s="8" t="s">
        <v>147</v>
      </c>
      <c r="L144" s="19" t="s">
        <v>298</v>
      </c>
      <c r="M144" s="8">
        <v>2023</v>
      </c>
      <c r="N144" s="19" t="s">
        <v>295</v>
      </c>
      <c r="O144" s="19" t="s">
        <v>464</v>
      </c>
      <c r="P144" s="19" t="s">
        <v>491</v>
      </c>
      <c r="Q144" s="8">
        <v>36</v>
      </c>
      <c r="R144" s="8">
        <v>2024</v>
      </c>
      <c r="S144" s="88"/>
      <c r="T144" s="8"/>
      <c r="U144" s="8"/>
      <c r="V144" s="11"/>
      <c r="W144" s="19"/>
      <c r="X144" s="8"/>
      <c r="Y144" s="90"/>
      <c r="Z144" s="88"/>
      <c r="AA144" s="88"/>
      <c r="AB144" s="88"/>
      <c r="AC144" s="88"/>
      <c r="AD144" s="70"/>
      <c r="AE144" s="70"/>
      <c r="AG144" s="8"/>
      <c r="AH144" s="88"/>
    </row>
    <row r="145" spans="1:34" ht="63.75" x14ac:dyDescent="0.25">
      <c r="A145" s="62">
        <f>COUNTA(H145:K145,L145:AH145)</f>
        <v>8</v>
      </c>
      <c r="B145" s="13"/>
      <c r="C145" s="13"/>
      <c r="D145" s="13"/>
      <c r="E145" s="13">
        <f t="shared" si="41"/>
        <v>0</v>
      </c>
      <c r="F145" s="13"/>
      <c r="G145" s="13"/>
      <c r="H145" s="88"/>
      <c r="I145" s="88"/>
      <c r="J145" s="9"/>
      <c r="K145" s="8" t="s">
        <v>147</v>
      </c>
      <c r="L145" s="19" t="s">
        <v>488</v>
      </c>
      <c r="M145" s="8">
        <v>2024</v>
      </c>
      <c r="N145" s="19" t="s">
        <v>489</v>
      </c>
      <c r="O145" s="19" t="s">
        <v>464</v>
      </c>
      <c r="P145" s="19" t="s">
        <v>492</v>
      </c>
      <c r="Q145" s="8">
        <v>36</v>
      </c>
      <c r="R145" s="8">
        <v>2024</v>
      </c>
      <c r="S145" s="88"/>
      <c r="T145" s="8"/>
      <c r="U145" s="8"/>
      <c r="V145" s="11"/>
      <c r="W145" s="19"/>
      <c r="X145" s="8"/>
      <c r="Y145" s="90"/>
      <c r="Z145" s="88"/>
      <c r="AA145" s="88"/>
      <c r="AB145" s="88"/>
      <c r="AC145" s="88"/>
      <c r="AD145" s="10"/>
      <c r="AE145" s="8"/>
      <c r="AF145" s="12"/>
      <c r="AG145" s="8"/>
      <c r="AH145" s="88"/>
    </row>
    <row r="146" spans="1:34" ht="31.5" x14ac:dyDescent="0.25">
      <c r="A146" s="62">
        <f>COUNTA(H146:K146,L146:AH146,#REF!)-4</f>
        <v>3</v>
      </c>
      <c r="B146" s="13"/>
      <c r="C146" s="13"/>
      <c r="D146" s="13"/>
      <c r="E146" s="13">
        <f t="shared" si="41"/>
        <v>0</v>
      </c>
      <c r="F146" s="13"/>
      <c r="G146" s="13"/>
      <c r="H146" s="88"/>
      <c r="I146" s="88"/>
      <c r="J146" s="7" t="s">
        <v>79</v>
      </c>
      <c r="K146" s="8"/>
      <c r="L146" s="19"/>
      <c r="M146" s="8"/>
      <c r="N146" s="19"/>
      <c r="O146" s="19"/>
      <c r="P146" s="19"/>
      <c r="Q146" s="8"/>
      <c r="R146" s="8"/>
      <c r="S146" s="88"/>
      <c r="T146" s="17" t="s">
        <v>80</v>
      </c>
      <c r="U146" s="17" t="s">
        <v>80</v>
      </c>
      <c r="V146" s="18" t="s">
        <v>80</v>
      </c>
      <c r="W146" s="19"/>
      <c r="X146" s="8"/>
      <c r="Y146" s="90"/>
      <c r="Z146" s="88"/>
      <c r="AA146" s="88"/>
      <c r="AB146" s="88"/>
      <c r="AC146" s="88"/>
      <c r="AD146" s="10" t="s">
        <v>366</v>
      </c>
      <c r="AE146" s="8"/>
      <c r="AF146" s="12">
        <v>0.5</v>
      </c>
      <c r="AG146" s="8"/>
      <c r="AH146" s="88"/>
    </row>
    <row r="147" spans="1:34" s="26" customFormat="1" ht="11.25" customHeight="1" x14ac:dyDescent="0.25">
      <c r="A147" s="21">
        <v>0</v>
      </c>
      <c r="B147" s="22"/>
      <c r="C147" s="22"/>
      <c r="D147" s="21"/>
      <c r="E147" s="23">
        <f>MAX(E141:E146)</f>
        <v>4</v>
      </c>
      <c r="F147" s="21" t="str">
        <f>RIGHT(R147,4)</f>
        <v>2024</v>
      </c>
      <c r="G147" s="21" t="str">
        <f>RIGHT(X147,4)</f>
        <v xml:space="preserve"> - 0</v>
      </c>
      <c r="H147" s="88"/>
      <c r="I147" s="88"/>
      <c r="J147" s="23" t="s">
        <v>85</v>
      </c>
      <c r="K147" s="23" t="str">
        <f>IF(E147=4,"ВО",IF(E147=3,"СПО",IF(E147=2,"ВО (с)",IF(E147=1,"СПО (с)","-"))))</f>
        <v>ВО</v>
      </c>
      <c r="L147" s="23">
        <f>COUNTA(L141:L146)</f>
        <v>4</v>
      </c>
      <c r="M147" s="23" t="s">
        <v>80</v>
      </c>
      <c r="N147" s="23" t="s">
        <v>80</v>
      </c>
      <c r="O147" s="23">
        <f>COUNTA(O141:O146)</f>
        <v>4</v>
      </c>
      <c r="P147" s="23" t="s">
        <v>80</v>
      </c>
      <c r="Q147" s="23">
        <f>SUM(Q141:Q146)</f>
        <v>216</v>
      </c>
      <c r="R147" s="23" t="str">
        <f>CONCATENATE("П.Г.П. - ",MAX(R141:R146))</f>
        <v>П.Г.П. - 2024</v>
      </c>
      <c r="S147" s="23">
        <f>COUNTA(S141)</f>
        <v>0</v>
      </c>
      <c r="T147" s="23">
        <f>T142</f>
        <v>0</v>
      </c>
      <c r="U147" s="23" t="s">
        <v>80</v>
      </c>
      <c r="V147" s="23" t="s">
        <v>80</v>
      </c>
      <c r="W147" s="23">
        <f>COUNTA(W141:W146)</f>
        <v>0</v>
      </c>
      <c r="X147" s="23" t="str">
        <f>CONCATENATE("П.Г.П. - ",MAX(X141:X146))</f>
        <v>П.Г.П. - 0</v>
      </c>
      <c r="Y147" s="24">
        <f>Y141</f>
        <v>44992</v>
      </c>
      <c r="Z147" s="23">
        <f>IF(Z141="","-",Z141)</f>
        <v>8</v>
      </c>
      <c r="AA147" s="23">
        <f>IF(AA141="","-",AA141)</f>
        <v>2</v>
      </c>
      <c r="AB147" s="23" t="e">
        <f>IF(AB141="","-",AB141)</f>
        <v>#REF!</v>
      </c>
      <c r="AC147" s="23" t="str">
        <f>IF(AC141="","-",AC141)</f>
        <v>-</v>
      </c>
      <c r="AD147" s="23" t="s">
        <v>80</v>
      </c>
      <c r="AE147" s="23">
        <f>SUM(AE141:AE146)</f>
        <v>30</v>
      </c>
      <c r="AF147" s="25">
        <f>SUM(AF141:AF146)</f>
        <v>2.166666666666667</v>
      </c>
      <c r="AG147" s="23" t="s">
        <v>80</v>
      </c>
      <c r="AH147" s="23" t="s">
        <v>80</v>
      </c>
    </row>
    <row r="148" spans="1:34" x14ac:dyDescent="0.25">
      <c r="A148" s="62">
        <f>COUNTA(H148:K148,L148:AH148)-7</f>
        <v>6</v>
      </c>
      <c r="B148" s="13" t="s">
        <v>82</v>
      </c>
      <c r="C148" s="13" t="s">
        <v>145</v>
      </c>
      <c r="D148" s="13"/>
      <c r="E148" s="13">
        <f t="shared" ref="E148:E152" si="42">IF(K148="ВО",4,IF(K148="СПО",3,IF(K148="ВО (студент)",2,IF(K148="СПО (студент)",1,0))))</f>
        <v>0</v>
      </c>
      <c r="F148" s="13"/>
      <c r="G148" s="13"/>
      <c r="H148" s="88">
        <v>26</v>
      </c>
      <c r="I148" s="88" t="s">
        <v>497</v>
      </c>
      <c r="J148" s="7" t="s">
        <v>77</v>
      </c>
      <c r="K148" s="8"/>
      <c r="L148" s="19"/>
      <c r="M148" s="8"/>
      <c r="N148" s="19"/>
      <c r="O148" s="19"/>
      <c r="P148" s="19"/>
      <c r="Q148" s="8"/>
      <c r="R148" s="8"/>
      <c r="S148" s="88"/>
      <c r="T148" s="17" t="s">
        <v>80</v>
      </c>
      <c r="U148" s="17" t="s">
        <v>80</v>
      </c>
      <c r="V148" s="18" t="s">
        <v>80</v>
      </c>
      <c r="W148" s="19"/>
      <c r="X148" s="8"/>
      <c r="Y148" s="90">
        <v>45159</v>
      </c>
      <c r="Z148" s="88">
        <v>2</v>
      </c>
      <c r="AA148" s="88">
        <v>2</v>
      </c>
      <c r="AB148" s="88" t="e">
        <f>IF(Y148&lt;1,"-",ROUND(YEARFRAC(Y148,#REF!,1),2))</f>
        <v>#REF!</v>
      </c>
      <c r="AC148" s="88"/>
      <c r="AD148" s="10" t="s">
        <v>93</v>
      </c>
      <c r="AE148" s="8">
        <v>21</v>
      </c>
      <c r="AF148" s="12">
        <f t="shared" ref="AF148" si="43">AE148/18</f>
        <v>1.1666666666666667</v>
      </c>
      <c r="AG148" s="8"/>
      <c r="AH148" s="88"/>
    </row>
    <row r="149" spans="1:34" ht="63" x14ac:dyDescent="0.25">
      <c r="A149" s="62">
        <f>COUNTA(H149:K149,L149:AH149)</f>
        <v>11</v>
      </c>
      <c r="B149" s="13"/>
      <c r="C149" s="13"/>
      <c r="D149" s="13"/>
      <c r="E149" s="13">
        <f t="shared" si="42"/>
        <v>3</v>
      </c>
      <c r="F149" s="13"/>
      <c r="G149" s="13"/>
      <c r="H149" s="88"/>
      <c r="I149" s="88"/>
      <c r="J149" s="9" t="s">
        <v>82</v>
      </c>
      <c r="K149" s="8" t="s">
        <v>28</v>
      </c>
      <c r="L149" s="19" t="s">
        <v>498</v>
      </c>
      <c r="M149" s="8">
        <v>2023</v>
      </c>
      <c r="N149" s="19" t="s">
        <v>499</v>
      </c>
      <c r="O149" s="19" t="s">
        <v>507</v>
      </c>
      <c r="P149" s="19" t="s">
        <v>501</v>
      </c>
      <c r="Q149" s="8">
        <v>36</v>
      </c>
      <c r="R149" s="8">
        <v>2023</v>
      </c>
      <c r="S149" s="88"/>
      <c r="T149" s="8"/>
      <c r="U149" s="8"/>
      <c r="V149" s="11"/>
      <c r="W149" s="19"/>
      <c r="X149" s="8"/>
      <c r="Y149" s="90"/>
      <c r="Z149" s="88"/>
      <c r="AA149" s="88"/>
      <c r="AB149" s="88"/>
      <c r="AC149" s="88"/>
      <c r="AD149" s="10" t="s">
        <v>114</v>
      </c>
      <c r="AE149" s="8"/>
      <c r="AF149" s="12">
        <v>0.5</v>
      </c>
      <c r="AG149" s="8"/>
      <c r="AH149" s="88"/>
    </row>
    <row r="150" spans="1:34" ht="63.75" x14ac:dyDescent="0.25">
      <c r="A150" s="62">
        <f>COUNTA(H150:K150,L150:AH150,J151)-4</f>
        <v>9</v>
      </c>
      <c r="B150" s="13"/>
      <c r="C150" s="13"/>
      <c r="D150" s="13"/>
      <c r="E150" s="13">
        <f t="shared" si="42"/>
        <v>0</v>
      </c>
      <c r="F150" s="13"/>
      <c r="G150" s="13"/>
      <c r="H150" s="88"/>
      <c r="I150" s="88"/>
      <c r="J150" s="7" t="s">
        <v>79</v>
      </c>
      <c r="K150" s="8" t="s">
        <v>147</v>
      </c>
      <c r="L150" s="19" t="s">
        <v>488</v>
      </c>
      <c r="M150" s="8">
        <v>2024</v>
      </c>
      <c r="N150" s="19" t="s">
        <v>500</v>
      </c>
      <c r="O150" s="19" t="s">
        <v>502</v>
      </c>
      <c r="P150" s="19" t="s">
        <v>503</v>
      </c>
      <c r="Q150" s="8">
        <v>24</v>
      </c>
      <c r="R150" s="8">
        <v>2024</v>
      </c>
      <c r="S150" s="88"/>
      <c r="T150" s="17" t="s">
        <v>80</v>
      </c>
      <c r="U150" s="17" t="s">
        <v>80</v>
      </c>
      <c r="V150" s="18" t="s">
        <v>80</v>
      </c>
      <c r="W150" s="19"/>
      <c r="X150" s="8"/>
      <c r="Y150" s="90"/>
      <c r="Z150" s="88"/>
      <c r="AA150" s="88"/>
      <c r="AB150" s="88"/>
      <c r="AC150" s="88"/>
      <c r="AD150" s="10"/>
      <c r="AE150" s="8"/>
      <c r="AF150" s="12"/>
      <c r="AG150" s="8"/>
      <c r="AH150" s="88"/>
    </row>
    <row r="151" spans="1:34" ht="63" x14ac:dyDescent="0.25">
      <c r="A151" s="62">
        <f>COUNTA(H151:K151,L151:AH151)</f>
        <v>5</v>
      </c>
      <c r="B151" s="13"/>
      <c r="C151" s="13"/>
      <c r="D151" s="13" t="str">
        <f>IF(J151&gt;0,"совместительство","-")</f>
        <v>совместительство</v>
      </c>
      <c r="E151" s="13">
        <f t="shared" si="42"/>
        <v>0</v>
      </c>
      <c r="F151" s="13"/>
      <c r="G151" s="13"/>
      <c r="H151" s="88"/>
      <c r="I151" s="88"/>
      <c r="J151" s="9" t="s">
        <v>114</v>
      </c>
      <c r="K151" s="8"/>
      <c r="L151" s="19"/>
      <c r="M151" s="8"/>
      <c r="N151" s="19"/>
      <c r="O151" s="19" t="s">
        <v>504</v>
      </c>
      <c r="P151" s="19" t="s">
        <v>306</v>
      </c>
      <c r="Q151" s="8">
        <v>72</v>
      </c>
      <c r="R151" s="8">
        <v>2024</v>
      </c>
      <c r="S151" s="88"/>
      <c r="T151" s="8"/>
      <c r="U151" s="8"/>
      <c r="V151" s="11"/>
      <c r="W151" s="19"/>
      <c r="X151" s="8"/>
      <c r="Y151" s="90"/>
      <c r="Z151" s="88"/>
      <c r="AA151" s="88"/>
      <c r="AB151" s="88"/>
      <c r="AC151" s="88"/>
      <c r="AD151" s="10"/>
      <c r="AE151" s="8"/>
      <c r="AF151" s="12"/>
      <c r="AG151" s="8"/>
      <c r="AH151" s="88"/>
    </row>
    <row r="152" spans="1:34" ht="89.25" x14ac:dyDescent="0.25">
      <c r="A152" s="62">
        <f>COUNTA(H152:K152,L152:AH152)</f>
        <v>4</v>
      </c>
      <c r="B152" s="13"/>
      <c r="C152" s="13"/>
      <c r="D152" s="13"/>
      <c r="E152" s="13">
        <f t="shared" si="42"/>
        <v>0</v>
      </c>
      <c r="F152" s="13"/>
      <c r="G152" s="13"/>
      <c r="H152" s="88"/>
      <c r="I152" s="88"/>
      <c r="J152" s="9"/>
      <c r="K152" s="8"/>
      <c r="L152" s="19"/>
      <c r="M152" s="8"/>
      <c r="N152" s="19"/>
      <c r="O152" s="19" t="s">
        <v>505</v>
      </c>
      <c r="P152" s="19" t="s">
        <v>506</v>
      </c>
      <c r="Q152" s="8">
        <v>36</v>
      </c>
      <c r="R152" s="8">
        <v>2024</v>
      </c>
      <c r="S152" s="88"/>
      <c r="T152" s="8"/>
      <c r="U152" s="8"/>
      <c r="V152" s="11"/>
      <c r="W152" s="19"/>
      <c r="X152" s="8"/>
      <c r="Y152" s="90"/>
      <c r="Z152" s="88"/>
      <c r="AA152" s="88"/>
      <c r="AB152" s="88"/>
      <c r="AC152" s="88"/>
      <c r="AD152" s="10"/>
      <c r="AE152" s="8"/>
      <c r="AF152" s="12"/>
      <c r="AG152" s="8"/>
      <c r="AH152" s="88"/>
    </row>
    <row r="153" spans="1:34" s="26" customFormat="1" ht="11.25" customHeight="1" x14ac:dyDescent="0.25">
      <c r="A153" s="21">
        <v>0</v>
      </c>
      <c r="B153" s="22"/>
      <c r="C153" s="22"/>
      <c r="D153" s="21"/>
      <c r="E153" s="23">
        <f>MAX(E148:E152)</f>
        <v>3</v>
      </c>
      <c r="F153" s="21" t="str">
        <f>RIGHT(R153,4)</f>
        <v>2024</v>
      </c>
      <c r="G153" s="21" t="str">
        <f>RIGHT(X153,4)</f>
        <v xml:space="preserve"> - 0</v>
      </c>
      <c r="H153" s="88"/>
      <c r="I153" s="88"/>
      <c r="J153" s="23" t="s">
        <v>85</v>
      </c>
      <c r="K153" s="23" t="str">
        <f>IF(E153=4,"ВО",IF(E153=3,"СПО",IF(E153=2,"ВО (с)",IF(E153=1,"СПО (с)","-"))))</f>
        <v>СПО</v>
      </c>
      <c r="L153" s="23">
        <f>COUNTA(L148:L152)</f>
        <v>2</v>
      </c>
      <c r="M153" s="23" t="s">
        <v>80</v>
      </c>
      <c r="N153" s="23" t="s">
        <v>80</v>
      </c>
      <c r="O153" s="23">
        <f>COUNTA(O148:O152)</f>
        <v>4</v>
      </c>
      <c r="P153" s="23" t="s">
        <v>80</v>
      </c>
      <c r="Q153" s="23">
        <f>SUM(Q148:Q152)</f>
        <v>168</v>
      </c>
      <c r="R153" s="23" t="str">
        <f>CONCATENATE("П.Г.П. - ",MAX(R148:R152))</f>
        <v>П.Г.П. - 2024</v>
      </c>
      <c r="S153" s="23">
        <f>COUNTA(S148)</f>
        <v>0</v>
      </c>
      <c r="T153" s="23">
        <f>T149</f>
        <v>0</v>
      </c>
      <c r="U153" s="23" t="s">
        <v>80</v>
      </c>
      <c r="V153" s="23" t="s">
        <v>80</v>
      </c>
      <c r="W153" s="23">
        <f>COUNTA(W148:W152)</f>
        <v>0</v>
      </c>
      <c r="X153" s="23" t="str">
        <f>CONCATENATE("П.Г.П. - ",MAX(X148:X152))</f>
        <v>П.Г.П. - 0</v>
      </c>
      <c r="Y153" s="24">
        <f>Y148</f>
        <v>45159</v>
      </c>
      <c r="Z153" s="23">
        <f>IF(Z148="","-",Z148)</f>
        <v>2</v>
      </c>
      <c r="AA153" s="23">
        <f>IF(AA148="","-",AA148)</f>
        <v>2</v>
      </c>
      <c r="AB153" s="23" t="e">
        <f>IF(AB148="","-",AB148)</f>
        <v>#REF!</v>
      </c>
      <c r="AC153" s="23" t="str">
        <f>IF(AC148="","-",AC148)</f>
        <v>-</v>
      </c>
      <c r="AD153" s="23" t="s">
        <v>80</v>
      </c>
      <c r="AE153" s="23">
        <f>SUM(AE148:AE152)</f>
        <v>21</v>
      </c>
      <c r="AF153" s="25">
        <f>SUM(AF148:AF152)</f>
        <v>1.6666666666666667</v>
      </c>
      <c r="AG153" s="23" t="s">
        <v>80</v>
      </c>
      <c r="AH153" s="23" t="s">
        <v>80</v>
      </c>
    </row>
    <row r="154" spans="1:34" x14ac:dyDescent="0.25">
      <c r="A154" s="62">
        <f>COUNTA(H154:K154,L154:AH154)-7</f>
        <v>7</v>
      </c>
      <c r="B154" s="13" t="s">
        <v>82</v>
      </c>
      <c r="C154" s="13" t="s">
        <v>145</v>
      </c>
      <c r="D154" s="13"/>
      <c r="E154" s="13">
        <f t="shared" ref="E154:E158" si="44">IF(K154="ВО",4,IF(K154="СПО",3,IF(K154="ВО (студент)",2,IF(K154="СПО (студент)",1,0))))</f>
        <v>0</v>
      </c>
      <c r="F154" s="13"/>
      <c r="G154" s="13"/>
      <c r="H154" s="88">
        <v>27</v>
      </c>
      <c r="I154" s="88" t="s">
        <v>508</v>
      </c>
      <c r="J154" s="7" t="s">
        <v>77</v>
      </c>
      <c r="K154" s="8"/>
      <c r="L154" s="19"/>
      <c r="M154" s="8"/>
      <c r="N154" s="19"/>
      <c r="O154" s="19"/>
      <c r="P154" s="19"/>
      <c r="Q154" s="8"/>
      <c r="R154" s="8"/>
      <c r="S154" s="88"/>
      <c r="T154" s="17" t="s">
        <v>80</v>
      </c>
      <c r="U154" s="17" t="s">
        <v>80</v>
      </c>
      <c r="V154" s="18" t="s">
        <v>80</v>
      </c>
      <c r="W154" s="19"/>
      <c r="X154" s="8"/>
      <c r="Y154" s="90">
        <v>40410</v>
      </c>
      <c r="Z154" s="88">
        <v>15</v>
      </c>
      <c r="AA154" s="88">
        <v>15</v>
      </c>
      <c r="AB154" s="88" t="e">
        <f>IF(Y154&lt;1,"-",ROUND(YEARFRAC(Y154,#REF!,1),2))</f>
        <v>#REF!</v>
      </c>
      <c r="AC154" s="88"/>
      <c r="AD154" s="10" t="s">
        <v>479</v>
      </c>
      <c r="AE154" s="8">
        <v>24</v>
      </c>
      <c r="AF154" s="12">
        <f t="shared" ref="AF154:AF157" si="45">AE154/18</f>
        <v>1.3333333333333333</v>
      </c>
      <c r="AG154" s="8" t="s">
        <v>517</v>
      </c>
      <c r="AH154" s="88"/>
    </row>
    <row r="155" spans="1:34" ht="51" x14ac:dyDescent="0.25">
      <c r="A155" s="62">
        <f>COUNTA(H155:K155,L155:AH155)</f>
        <v>16</v>
      </c>
      <c r="B155" s="13"/>
      <c r="C155" s="13"/>
      <c r="D155" s="13"/>
      <c r="E155" s="13">
        <f t="shared" si="44"/>
        <v>4</v>
      </c>
      <c r="F155" s="13"/>
      <c r="G155" s="13"/>
      <c r="H155" s="88"/>
      <c r="I155" s="88"/>
      <c r="J155" s="9" t="s">
        <v>82</v>
      </c>
      <c r="K155" s="8" t="s">
        <v>29</v>
      </c>
      <c r="L155" s="19" t="s">
        <v>509</v>
      </c>
      <c r="M155" s="8">
        <v>2010</v>
      </c>
      <c r="N155" s="19" t="s">
        <v>338</v>
      </c>
      <c r="O155" s="19" t="s">
        <v>510</v>
      </c>
      <c r="P155" s="19" t="s">
        <v>511</v>
      </c>
      <c r="Q155" s="8">
        <v>40</v>
      </c>
      <c r="R155" s="8">
        <v>2023</v>
      </c>
      <c r="S155" s="88"/>
      <c r="T155" s="8" t="s">
        <v>150</v>
      </c>
      <c r="U155" s="8">
        <v>2024</v>
      </c>
      <c r="V155" s="11" t="s">
        <v>339</v>
      </c>
      <c r="W155" s="19"/>
      <c r="X155" s="8"/>
      <c r="Y155" s="90"/>
      <c r="Z155" s="88"/>
      <c r="AA155" s="88"/>
      <c r="AB155" s="88"/>
      <c r="AC155" s="88"/>
      <c r="AD155" s="10" t="s">
        <v>480</v>
      </c>
      <c r="AE155" s="8">
        <v>12</v>
      </c>
      <c r="AF155" s="12">
        <f t="shared" si="45"/>
        <v>0.66666666666666663</v>
      </c>
      <c r="AG155" s="69" t="s">
        <v>517</v>
      </c>
      <c r="AH155" s="88"/>
    </row>
    <row r="156" spans="1:34" ht="38.25" x14ac:dyDescent="0.25">
      <c r="A156" s="62">
        <f>COUNTA(H156:K156,L156:AH156,J157)-4</f>
        <v>8</v>
      </c>
      <c r="B156" s="13"/>
      <c r="C156" s="13"/>
      <c r="D156" s="13"/>
      <c r="E156" s="13">
        <f t="shared" si="44"/>
        <v>0</v>
      </c>
      <c r="F156" s="13"/>
      <c r="G156" s="13"/>
      <c r="H156" s="88"/>
      <c r="I156" s="88"/>
      <c r="J156" s="7" t="s">
        <v>78</v>
      </c>
      <c r="K156" s="8"/>
      <c r="L156" s="19"/>
      <c r="M156" s="8"/>
      <c r="N156" s="19"/>
      <c r="O156" s="19" t="s">
        <v>512</v>
      </c>
      <c r="P156" s="19" t="s">
        <v>513</v>
      </c>
      <c r="Q156" s="8">
        <v>58</v>
      </c>
      <c r="R156" s="8">
        <v>2023</v>
      </c>
      <c r="S156" s="88"/>
      <c r="T156" s="17" t="s">
        <v>80</v>
      </c>
      <c r="U156" s="17" t="s">
        <v>80</v>
      </c>
      <c r="V156" s="18" t="s">
        <v>80</v>
      </c>
      <c r="W156" s="19"/>
      <c r="X156" s="8"/>
      <c r="Y156" s="90"/>
      <c r="Z156" s="88"/>
      <c r="AA156" s="88"/>
      <c r="AB156" s="88"/>
      <c r="AC156" s="88"/>
      <c r="AD156" s="10" t="s">
        <v>134</v>
      </c>
      <c r="AE156" s="8">
        <v>6</v>
      </c>
      <c r="AF156" s="12">
        <f t="shared" si="45"/>
        <v>0.33333333333333331</v>
      </c>
      <c r="AG156" s="69" t="s">
        <v>517</v>
      </c>
      <c r="AH156" s="88"/>
    </row>
    <row r="157" spans="1:34" ht="76.5" x14ac:dyDescent="0.25">
      <c r="A157" s="62">
        <f>COUNTA(H157:K157,L157:AH157)</f>
        <v>8</v>
      </c>
      <c r="B157" s="13"/>
      <c r="C157" s="13"/>
      <c r="D157" s="13" t="str">
        <f>IF(J157&gt;0,"совмещение","-")</f>
        <v>-</v>
      </c>
      <c r="E157" s="13">
        <f t="shared" si="44"/>
        <v>0</v>
      </c>
      <c r="F157" s="13"/>
      <c r="G157" s="13"/>
      <c r="H157" s="88"/>
      <c r="I157" s="88"/>
      <c r="J157" s="9"/>
      <c r="K157" s="8"/>
      <c r="L157" s="19"/>
      <c r="M157" s="8"/>
      <c r="N157" s="19"/>
      <c r="O157" s="19" t="s">
        <v>514</v>
      </c>
      <c r="P157" s="19" t="s">
        <v>515</v>
      </c>
      <c r="Q157" s="8">
        <v>36</v>
      </c>
      <c r="R157" s="8">
        <v>2024</v>
      </c>
      <c r="S157" s="88"/>
      <c r="T157" s="8"/>
      <c r="U157" s="8"/>
      <c r="V157" s="11"/>
      <c r="W157" s="19"/>
      <c r="X157" s="8"/>
      <c r="Y157" s="90"/>
      <c r="Z157" s="88"/>
      <c r="AA157" s="88"/>
      <c r="AB157" s="88"/>
      <c r="AC157" s="88"/>
      <c r="AD157" s="10" t="s">
        <v>340</v>
      </c>
      <c r="AE157" s="8">
        <v>4</v>
      </c>
      <c r="AF157" s="12">
        <f t="shared" si="45"/>
        <v>0.22222222222222221</v>
      </c>
      <c r="AG157" s="69" t="s">
        <v>518</v>
      </c>
      <c r="AH157" s="88"/>
    </row>
    <row r="158" spans="1:34" ht="76.5" x14ac:dyDescent="0.25">
      <c r="A158" s="62">
        <f>COUNTA(H158:K158,L158:AH158)</f>
        <v>4</v>
      </c>
      <c r="B158" s="13"/>
      <c r="C158" s="13"/>
      <c r="D158" s="13"/>
      <c r="E158" s="13">
        <f t="shared" si="44"/>
        <v>0</v>
      </c>
      <c r="F158" s="13"/>
      <c r="G158" s="13"/>
      <c r="H158" s="88"/>
      <c r="I158" s="88"/>
      <c r="J158" s="9"/>
      <c r="K158" s="8"/>
      <c r="L158" s="19"/>
      <c r="M158" s="8"/>
      <c r="N158" s="19"/>
      <c r="O158" s="19" t="s">
        <v>510</v>
      </c>
      <c r="P158" s="19" t="s">
        <v>516</v>
      </c>
      <c r="Q158" s="8">
        <v>36</v>
      </c>
      <c r="R158" s="8">
        <v>2024</v>
      </c>
      <c r="S158" s="88"/>
      <c r="T158" s="8"/>
      <c r="U158" s="8"/>
      <c r="V158" s="11"/>
      <c r="W158" s="19"/>
      <c r="X158" s="8"/>
      <c r="Y158" s="90"/>
      <c r="Z158" s="88"/>
      <c r="AA158" s="88"/>
      <c r="AB158" s="88"/>
      <c r="AC158" s="88"/>
      <c r="AD158" s="10"/>
      <c r="AE158" s="8"/>
      <c r="AF158" s="12"/>
      <c r="AG158" s="8"/>
      <c r="AH158" s="88"/>
    </row>
    <row r="159" spans="1:34" s="26" customFormat="1" ht="11.25" customHeight="1" x14ac:dyDescent="0.25">
      <c r="A159" s="21">
        <v>0</v>
      </c>
      <c r="B159" s="22"/>
      <c r="C159" s="22"/>
      <c r="D159" s="21"/>
      <c r="E159" s="23">
        <f>MAX(E154:E158)</f>
        <v>4</v>
      </c>
      <c r="F159" s="21" t="str">
        <f>RIGHT(R159,4)</f>
        <v>2024</v>
      </c>
      <c r="G159" s="21" t="str">
        <f>RIGHT(X159,4)</f>
        <v xml:space="preserve"> - 0</v>
      </c>
      <c r="H159" s="88"/>
      <c r="I159" s="88"/>
      <c r="J159" s="23" t="s">
        <v>85</v>
      </c>
      <c r="K159" s="23" t="str">
        <f>IF(E159=4,"ВО",IF(E159=3,"СПО",IF(E159=2,"ВО (с)",IF(E159=1,"СПО (с)","-"))))</f>
        <v>ВО</v>
      </c>
      <c r="L159" s="23">
        <f>COUNTA(L154:L158)</f>
        <v>1</v>
      </c>
      <c r="M159" s="23" t="s">
        <v>80</v>
      </c>
      <c r="N159" s="23" t="s">
        <v>80</v>
      </c>
      <c r="O159" s="23">
        <f>COUNTA(O154:O158)</f>
        <v>4</v>
      </c>
      <c r="P159" s="23" t="s">
        <v>80</v>
      </c>
      <c r="Q159" s="23">
        <f>SUM(Q154:Q158)</f>
        <v>170</v>
      </c>
      <c r="R159" s="23" t="str">
        <f>CONCATENATE("П.Г.П. - ",MAX(R154:R158))</f>
        <v>П.Г.П. - 2024</v>
      </c>
      <c r="S159" s="23">
        <f>COUNTA(S154)</f>
        <v>0</v>
      </c>
      <c r="T159" s="23" t="str">
        <f>T155</f>
        <v>высшая</v>
      </c>
      <c r="U159" s="23" t="s">
        <v>80</v>
      </c>
      <c r="V159" s="23" t="s">
        <v>80</v>
      </c>
      <c r="W159" s="23">
        <f>COUNTA(W154:W158)</f>
        <v>0</v>
      </c>
      <c r="X159" s="23" t="str">
        <f>CONCATENATE("П.Г.П. - ",MAX(X154:X158))</f>
        <v>П.Г.П. - 0</v>
      </c>
      <c r="Y159" s="24"/>
      <c r="Z159" s="23">
        <f>IF(Z154="","-",Z154)</f>
        <v>15</v>
      </c>
      <c r="AA159" s="23">
        <f>IF(AA154="","-",AA154)</f>
        <v>15</v>
      </c>
      <c r="AB159" s="23" t="e">
        <f>IF(AB154="","-",AB154)</f>
        <v>#REF!</v>
      </c>
      <c r="AC159" s="23" t="str">
        <f>IF(AC154="","-",AC154)</f>
        <v>-</v>
      </c>
      <c r="AD159" s="23" t="s">
        <v>80</v>
      </c>
      <c r="AE159" s="23">
        <f>SUM(AE154:AE158)</f>
        <v>46</v>
      </c>
      <c r="AF159" s="25">
        <f>SUM(AF154:AF158)</f>
        <v>2.5555555555555558</v>
      </c>
      <c r="AG159" s="23" t="s">
        <v>80</v>
      </c>
      <c r="AH159" s="23" t="s">
        <v>80</v>
      </c>
    </row>
    <row r="160" spans="1:34" ht="38.25" x14ac:dyDescent="0.25">
      <c r="A160" s="62">
        <f>COUNTA(H160:K160,L160:AH160)-7</f>
        <v>9</v>
      </c>
      <c r="B160" s="13" t="s">
        <v>82</v>
      </c>
      <c r="C160" s="13" t="s">
        <v>145</v>
      </c>
      <c r="D160" s="13"/>
      <c r="E160" s="13">
        <f t="shared" ref="E160:E162" si="46">IF(K160="ВО",4,IF(K160="СПО",3,IF(K160="ВО (студент)",2,IF(K160="СПО (студент)",1,0))))</f>
        <v>0</v>
      </c>
      <c r="F160" s="13"/>
      <c r="G160" s="13"/>
      <c r="H160" s="88">
        <v>28</v>
      </c>
      <c r="I160" s="88" t="s">
        <v>519</v>
      </c>
      <c r="J160" s="7" t="s">
        <v>77</v>
      </c>
      <c r="K160" s="8"/>
      <c r="L160" s="19"/>
      <c r="M160" s="8"/>
      <c r="N160" s="19"/>
      <c r="O160" s="19"/>
      <c r="P160" s="19"/>
      <c r="Q160" s="8"/>
      <c r="R160" s="8"/>
      <c r="S160" s="88"/>
      <c r="T160" s="17" t="s">
        <v>80</v>
      </c>
      <c r="U160" s="17" t="s">
        <v>80</v>
      </c>
      <c r="V160" s="18" t="s">
        <v>80</v>
      </c>
      <c r="W160" s="19" t="s">
        <v>171</v>
      </c>
      <c r="X160" s="8">
        <v>2008</v>
      </c>
      <c r="Y160" s="90">
        <v>39314</v>
      </c>
      <c r="Z160" s="88">
        <v>35</v>
      </c>
      <c r="AA160" s="88">
        <v>35</v>
      </c>
      <c r="AB160" s="88" t="e">
        <f>IF(Y160&lt;1,"-",ROUND(YEARFRAC(Y160,#REF!,1),2))</f>
        <v>#REF!</v>
      </c>
      <c r="AC160" s="88"/>
      <c r="AD160" s="10" t="s">
        <v>95</v>
      </c>
      <c r="AE160" s="8">
        <v>25</v>
      </c>
      <c r="AF160" s="12">
        <f t="shared" ref="AF160" si="47">AE160/18</f>
        <v>1.3888888888888888</v>
      </c>
      <c r="AG160" s="8" t="s">
        <v>523</v>
      </c>
      <c r="AH160" s="88"/>
    </row>
    <row r="161" spans="1:34" ht="63.75" x14ac:dyDescent="0.25">
      <c r="A161" s="62">
        <f>COUNTA(H161:K161,L161:AH161)</f>
        <v>14</v>
      </c>
      <c r="B161" s="13"/>
      <c r="C161" s="13"/>
      <c r="D161" s="13"/>
      <c r="E161" s="13">
        <f t="shared" si="46"/>
        <v>4</v>
      </c>
      <c r="F161" s="13"/>
      <c r="G161" s="13"/>
      <c r="H161" s="88"/>
      <c r="I161" s="88"/>
      <c r="J161" s="9" t="s">
        <v>82</v>
      </c>
      <c r="K161" s="8" t="s">
        <v>29</v>
      </c>
      <c r="L161" s="19" t="s">
        <v>520</v>
      </c>
      <c r="M161" s="8">
        <v>1992</v>
      </c>
      <c r="N161" s="19" t="s">
        <v>457</v>
      </c>
      <c r="O161" s="19" t="s">
        <v>514</v>
      </c>
      <c r="P161" s="19" t="s">
        <v>521</v>
      </c>
      <c r="Q161" s="8">
        <v>40</v>
      </c>
      <c r="R161" s="8">
        <v>2023</v>
      </c>
      <c r="S161" s="88"/>
      <c r="T161" s="8" t="s">
        <v>150</v>
      </c>
      <c r="U161" s="8">
        <v>2024</v>
      </c>
      <c r="V161" s="68" t="s">
        <v>339</v>
      </c>
      <c r="W161" s="19" t="s">
        <v>522</v>
      </c>
      <c r="X161" s="8">
        <v>2006</v>
      </c>
      <c r="Y161" s="90"/>
      <c r="Z161" s="88"/>
      <c r="AA161" s="88"/>
      <c r="AB161" s="88"/>
      <c r="AC161" s="88"/>
      <c r="AD161" s="10"/>
      <c r="AE161" s="8"/>
      <c r="AF161" s="12"/>
      <c r="AG161" s="8"/>
      <c r="AH161" s="88"/>
    </row>
    <row r="162" spans="1:34" ht="25.5" x14ac:dyDescent="0.25">
      <c r="A162" s="62">
        <f>COUNTA(H162:K162,L162:AH162,#REF!)-4</f>
        <v>4</v>
      </c>
      <c r="B162" s="13"/>
      <c r="C162" s="13"/>
      <c r="D162" s="13"/>
      <c r="E162" s="13">
        <f t="shared" si="46"/>
        <v>0</v>
      </c>
      <c r="F162" s="13"/>
      <c r="G162" s="13"/>
      <c r="H162" s="88"/>
      <c r="I162" s="88"/>
      <c r="J162" s="7"/>
      <c r="K162" s="8"/>
      <c r="L162" s="19"/>
      <c r="M162" s="8"/>
      <c r="N162" s="19"/>
      <c r="O162" s="19" t="s">
        <v>504</v>
      </c>
      <c r="P162" s="19" t="s">
        <v>457</v>
      </c>
      <c r="Q162" s="8">
        <v>72</v>
      </c>
      <c r="R162" s="8">
        <v>2024</v>
      </c>
      <c r="S162" s="88"/>
      <c r="T162" s="17" t="s">
        <v>80</v>
      </c>
      <c r="U162" s="17" t="s">
        <v>80</v>
      </c>
      <c r="V162" s="18" t="s">
        <v>80</v>
      </c>
      <c r="W162" s="19"/>
      <c r="X162" s="8"/>
      <c r="Y162" s="90"/>
      <c r="Z162" s="88"/>
      <c r="AA162" s="88"/>
      <c r="AB162" s="88"/>
      <c r="AC162" s="88"/>
      <c r="AD162" s="10"/>
      <c r="AE162" s="8"/>
      <c r="AF162" s="12"/>
      <c r="AG162" s="8"/>
      <c r="AH162" s="88"/>
    </row>
    <row r="163" spans="1:34" s="26" customFormat="1" ht="11.25" customHeight="1" x14ac:dyDescent="0.25">
      <c r="A163" s="21">
        <v>0</v>
      </c>
      <c r="B163" s="22"/>
      <c r="C163" s="22"/>
      <c r="D163" s="21"/>
      <c r="E163" s="23">
        <f>MAX(E160:E162)</f>
        <v>4</v>
      </c>
      <c r="F163" s="21" t="str">
        <f>RIGHT(R163,4)</f>
        <v>2024</v>
      </c>
      <c r="G163" s="21" t="str">
        <f>RIGHT(X163,4)</f>
        <v>2008</v>
      </c>
      <c r="H163" s="88"/>
      <c r="I163" s="88"/>
      <c r="J163" s="23" t="s">
        <v>85</v>
      </c>
      <c r="K163" s="23" t="str">
        <f>IF(E163=4,"ВО",IF(E163=3,"СПО",IF(E163=2,"ВО (с)",IF(E163=1,"СПО (с)","-"))))</f>
        <v>ВО</v>
      </c>
      <c r="L163" s="23">
        <f>COUNTA(L160:L162)</f>
        <v>1</v>
      </c>
      <c r="M163" s="23" t="s">
        <v>80</v>
      </c>
      <c r="N163" s="23" t="s">
        <v>80</v>
      </c>
      <c r="O163" s="23">
        <f>COUNTA(O160:O162)</f>
        <v>2</v>
      </c>
      <c r="P163" s="23" t="s">
        <v>80</v>
      </c>
      <c r="Q163" s="23">
        <f>SUM(Q160:Q162)</f>
        <v>112</v>
      </c>
      <c r="R163" s="23" t="str">
        <f>CONCATENATE("П.Г.П. - ",MAX(R160:R162))</f>
        <v>П.Г.П. - 2024</v>
      </c>
      <c r="S163" s="23">
        <f>COUNTA(S160)</f>
        <v>0</v>
      </c>
      <c r="T163" s="23" t="str">
        <f>T161</f>
        <v>высшая</v>
      </c>
      <c r="U163" s="23" t="s">
        <v>80</v>
      </c>
      <c r="V163" s="23" t="s">
        <v>80</v>
      </c>
      <c r="W163" s="23">
        <f>COUNTA(W160:W162)</f>
        <v>2</v>
      </c>
      <c r="X163" s="23" t="str">
        <f>CONCATENATE("П.Г.П. - ",MAX(X160:X162))</f>
        <v>П.Г.П. - 2008</v>
      </c>
      <c r="Y163" s="24">
        <f>Y160</f>
        <v>39314</v>
      </c>
      <c r="Z163" s="23">
        <f>IF(Z160="","-",Z160)</f>
        <v>35</v>
      </c>
      <c r="AA163" s="23">
        <f>IF(AA160="","-",AA160)</f>
        <v>35</v>
      </c>
      <c r="AB163" s="23" t="e">
        <f>IF(AB160="","-",AB160)</f>
        <v>#REF!</v>
      </c>
      <c r="AC163" s="23" t="str">
        <f>IF(AC160="","-",AC160)</f>
        <v>-</v>
      </c>
      <c r="AD163" s="23" t="s">
        <v>80</v>
      </c>
      <c r="AE163" s="23">
        <f>SUM(AE160:AE162)</f>
        <v>25</v>
      </c>
      <c r="AF163" s="25">
        <f>SUM(AF160:AF162)</f>
        <v>1.3888888888888888</v>
      </c>
      <c r="AG163" s="23" t="s">
        <v>80</v>
      </c>
      <c r="AH163" s="23" t="s">
        <v>80</v>
      </c>
    </row>
    <row r="164" spans="1:34" x14ac:dyDescent="0.25">
      <c r="A164" s="62">
        <f>COUNTA(H164:K164,L164:AH164)-7</f>
        <v>7</v>
      </c>
      <c r="B164" s="13" t="s">
        <v>82</v>
      </c>
      <c r="C164" s="13" t="s">
        <v>145</v>
      </c>
      <c r="D164" s="13"/>
      <c r="E164" s="13">
        <f t="shared" ref="E164:E165" si="48">IF(K164="ВО",4,IF(K164="СПО",3,IF(K164="ВО (студент)",2,IF(K164="СПО (студент)",1,0))))</f>
        <v>0</v>
      </c>
      <c r="F164" s="13"/>
      <c r="G164" s="13"/>
      <c r="H164" s="88">
        <v>29</v>
      </c>
      <c r="I164" s="88" t="s">
        <v>524</v>
      </c>
      <c r="J164" s="7" t="s">
        <v>77</v>
      </c>
      <c r="K164" s="8"/>
      <c r="L164" s="19"/>
      <c r="M164" s="8"/>
      <c r="N164" s="19"/>
      <c r="O164" s="19"/>
      <c r="P164" s="19"/>
      <c r="Q164" s="8"/>
      <c r="R164" s="8"/>
      <c r="S164" s="88"/>
      <c r="T164" s="17" t="s">
        <v>80</v>
      </c>
      <c r="U164" s="17" t="s">
        <v>80</v>
      </c>
      <c r="V164" s="18" t="s">
        <v>80</v>
      </c>
      <c r="W164" s="19"/>
      <c r="X164" s="8"/>
      <c r="Y164" s="90">
        <v>44424</v>
      </c>
      <c r="Z164" s="88">
        <v>24</v>
      </c>
      <c r="AA164" s="88">
        <v>23</v>
      </c>
      <c r="AB164" s="88" t="e">
        <f>IF(Y164&lt;1,"-",ROUND(YEARFRAC(Y164,#REF!,1),2))</f>
        <v>#REF!</v>
      </c>
      <c r="AC164" s="88"/>
      <c r="AD164" s="10" t="s">
        <v>93</v>
      </c>
      <c r="AE164" s="8">
        <v>21</v>
      </c>
      <c r="AF164" s="12">
        <f t="shared" ref="AF164" si="49">AE164/18</f>
        <v>1.1666666666666667</v>
      </c>
      <c r="AG164" s="8" t="s">
        <v>527</v>
      </c>
      <c r="AH164" s="88"/>
    </row>
    <row r="165" spans="1:34" ht="51" x14ac:dyDescent="0.25">
      <c r="A165" s="62">
        <f>COUNTA(H165:K165,L165:AH165)</f>
        <v>12</v>
      </c>
      <c r="B165" s="13"/>
      <c r="C165" s="13"/>
      <c r="D165" s="13"/>
      <c r="E165" s="13">
        <f t="shared" si="48"/>
        <v>3</v>
      </c>
      <c r="F165" s="13"/>
      <c r="G165" s="13"/>
      <c r="H165" s="88"/>
      <c r="I165" s="88"/>
      <c r="J165" s="9" t="s">
        <v>82</v>
      </c>
      <c r="K165" s="8" t="s">
        <v>28</v>
      </c>
      <c r="L165" s="19" t="s">
        <v>525</v>
      </c>
      <c r="M165" s="8">
        <v>2001</v>
      </c>
      <c r="N165" s="19" t="s">
        <v>287</v>
      </c>
      <c r="O165" s="19" t="s">
        <v>319</v>
      </c>
      <c r="P165" s="19" t="s">
        <v>526</v>
      </c>
      <c r="Q165" s="8">
        <v>36</v>
      </c>
      <c r="R165" s="8">
        <v>2022</v>
      </c>
      <c r="S165" s="88"/>
      <c r="T165" s="8" t="s">
        <v>149</v>
      </c>
      <c r="U165" s="8">
        <v>2024</v>
      </c>
      <c r="V165" s="11" t="s">
        <v>339</v>
      </c>
      <c r="W165" s="19"/>
      <c r="X165" s="8"/>
      <c r="Y165" s="90"/>
      <c r="Z165" s="88"/>
      <c r="AA165" s="88"/>
      <c r="AB165" s="88"/>
      <c r="AC165" s="88"/>
      <c r="AD165" s="10"/>
      <c r="AE165" s="8"/>
      <c r="AF165" s="12"/>
      <c r="AG165" s="8"/>
      <c r="AH165" s="88"/>
    </row>
    <row r="166" spans="1:34" s="26" customFormat="1" ht="11.25" customHeight="1" x14ac:dyDescent="0.25">
      <c r="A166" s="21">
        <v>0</v>
      </c>
      <c r="B166" s="22"/>
      <c r="C166" s="22"/>
      <c r="D166" s="21"/>
      <c r="E166" s="23">
        <f>MAX(E164:E165)</f>
        <v>3</v>
      </c>
      <c r="F166" s="21" t="str">
        <f>RIGHT(R166,4)</f>
        <v>2022</v>
      </c>
      <c r="G166" s="21" t="str">
        <f>RIGHT(X166,4)</f>
        <v xml:space="preserve"> - 0</v>
      </c>
      <c r="H166" s="88"/>
      <c r="I166" s="88"/>
      <c r="J166" s="23" t="s">
        <v>85</v>
      </c>
      <c r="K166" s="23" t="str">
        <f>IF(E166=4,"ВО",IF(E166=3,"СПО",IF(E166=2,"ВО (с)",IF(E166=1,"СПО (с)","-"))))</f>
        <v>СПО</v>
      </c>
      <c r="L166" s="23">
        <f>COUNTA(L164:L165)</f>
        <v>1</v>
      </c>
      <c r="M166" s="23" t="s">
        <v>80</v>
      </c>
      <c r="N166" s="23" t="s">
        <v>80</v>
      </c>
      <c r="O166" s="23">
        <f>COUNTA(O164:O165)</f>
        <v>1</v>
      </c>
      <c r="P166" s="23" t="s">
        <v>80</v>
      </c>
      <c r="Q166" s="23">
        <f>SUM(Q164:Q165)</f>
        <v>36</v>
      </c>
      <c r="R166" s="23" t="str">
        <f>CONCATENATE("П.Г.П. - ",MAX(R164:R165))</f>
        <v>П.Г.П. - 2022</v>
      </c>
      <c r="S166" s="23">
        <f>COUNTA(S164)</f>
        <v>0</v>
      </c>
      <c r="T166" s="23" t="str">
        <f>T165</f>
        <v>первая</v>
      </c>
      <c r="U166" s="23" t="s">
        <v>80</v>
      </c>
      <c r="V166" s="23" t="s">
        <v>80</v>
      </c>
      <c r="W166" s="23">
        <f>COUNTA(W164:W165)</f>
        <v>0</v>
      </c>
      <c r="X166" s="23" t="str">
        <f>CONCATENATE("П.Г.П. - ",MAX(X164:X165))</f>
        <v>П.Г.П. - 0</v>
      </c>
      <c r="Y166" s="24">
        <f>Y164</f>
        <v>44424</v>
      </c>
      <c r="Z166" s="23">
        <f>IF(Z164="","-",Z164)</f>
        <v>24</v>
      </c>
      <c r="AA166" s="23">
        <f>IF(AA164="","-",AA164)</f>
        <v>23</v>
      </c>
      <c r="AB166" s="23" t="e">
        <f>IF(AB164="","-",AB164)</f>
        <v>#REF!</v>
      </c>
      <c r="AC166" s="23" t="str">
        <f>IF(AC164="","-",AC164)</f>
        <v>-</v>
      </c>
      <c r="AD166" s="23" t="s">
        <v>80</v>
      </c>
      <c r="AE166" s="23">
        <f>SUM(AE164:AE165)</f>
        <v>21</v>
      </c>
      <c r="AF166" s="25">
        <f>SUM(AF164:AF165)</f>
        <v>1.1666666666666667</v>
      </c>
      <c r="AG166" s="23" t="s">
        <v>80</v>
      </c>
      <c r="AH166" s="23" t="s">
        <v>80</v>
      </c>
    </row>
    <row r="167" spans="1:34" x14ac:dyDescent="0.25">
      <c r="A167" s="62">
        <f>COUNTA(H167:K167,L167:AH167)-7</f>
        <v>-1</v>
      </c>
      <c r="B167" s="13"/>
      <c r="C167" s="13"/>
      <c r="D167" s="13"/>
      <c r="E167" s="13">
        <f t="shared" ref="E167:E182" si="50">IF(K167="ВО",4,IF(K167="СПО",3,IF(K167="ВО (студент)",2,IF(K167="СПО (студент)",1,0))))</f>
        <v>0</v>
      </c>
      <c r="F167" s="13"/>
      <c r="G167" s="13"/>
      <c r="H167" s="88">
        <v>30</v>
      </c>
      <c r="I167" s="88"/>
      <c r="J167" s="7" t="s">
        <v>77</v>
      </c>
      <c r="K167" s="8"/>
      <c r="L167" s="19"/>
      <c r="M167" s="8"/>
      <c r="N167" s="19"/>
      <c r="O167" s="19"/>
      <c r="P167" s="19"/>
      <c r="Q167" s="8"/>
      <c r="R167" s="8"/>
      <c r="S167" s="88"/>
      <c r="T167" s="17" t="s">
        <v>80</v>
      </c>
      <c r="U167" s="17" t="s">
        <v>80</v>
      </c>
      <c r="V167" s="18" t="s">
        <v>80</v>
      </c>
      <c r="W167" s="19"/>
      <c r="X167" s="8"/>
      <c r="Y167" s="90"/>
      <c r="Z167" s="88"/>
      <c r="AA167" s="88"/>
      <c r="AB167" s="88" t="str">
        <f>IF(Y167&lt;1,"-",ROUND(YEARFRAC(Y167,#REF!,1),2))</f>
        <v>-</v>
      </c>
      <c r="AC167" s="88"/>
      <c r="AD167" s="10"/>
      <c r="AE167" s="8"/>
      <c r="AF167" s="12"/>
      <c r="AG167" s="8"/>
      <c r="AH167" s="88"/>
    </row>
    <row r="168" spans="1:34" x14ac:dyDescent="0.25">
      <c r="A168" s="62">
        <f>COUNTA(H168:K168,L168:AH168)</f>
        <v>0</v>
      </c>
      <c r="B168" s="13"/>
      <c r="C168" s="13"/>
      <c r="D168" s="13"/>
      <c r="E168" s="13">
        <f t="shared" si="50"/>
        <v>0</v>
      </c>
      <c r="F168" s="13"/>
      <c r="G168" s="13"/>
      <c r="H168" s="88"/>
      <c r="I168" s="88"/>
      <c r="J168" s="9"/>
      <c r="K168" s="8"/>
      <c r="L168" s="19"/>
      <c r="M168" s="8"/>
      <c r="N168" s="19"/>
      <c r="O168" s="19"/>
      <c r="P168" s="19"/>
      <c r="Q168" s="8"/>
      <c r="R168" s="8"/>
      <c r="S168" s="88"/>
      <c r="T168" s="8"/>
      <c r="U168" s="8"/>
      <c r="V168" s="11"/>
      <c r="W168" s="19"/>
      <c r="X168" s="8"/>
      <c r="Y168" s="90"/>
      <c r="Z168" s="88"/>
      <c r="AA168" s="88"/>
      <c r="AB168" s="88"/>
      <c r="AC168" s="88"/>
      <c r="AD168" s="10"/>
      <c r="AE168" s="8"/>
      <c r="AF168" s="12"/>
      <c r="AG168" s="8"/>
      <c r="AH168" s="88"/>
    </row>
    <row r="169" spans="1:34" x14ac:dyDescent="0.25">
      <c r="A169" s="62">
        <f>COUNTA(H169:K169,L169:AH169,J170)-4</f>
        <v>0</v>
      </c>
      <c r="B169" s="13"/>
      <c r="C169" s="13"/>
      <c r="D169" s="13"/>
      <c r="E169" s="13">
        <f t="shared" si="50"/>
        <v>0</v>
      </c>
      <c r="F169" s="13"/>
      <c r="G169" s="13"/>
      <c r="H169" s="88"/>
      <c r="I169" s="88"/>
      <c r="J169" s="7" t="s">
        <v>78</v>
      </c>
      <c r="K169" s="8"/>
      <c r="L169" s="19"/>
      <c r="M169" s="8"/>
      <c r="N169" s="19"/>
      <c r="O169" s="19"/>
      <c r="P169" s="19"/>
      <c r="Q169" s="8"/>
      <c r="R169" s="8"/>
      <c r="S169" s="88"/>
      <c r="T169" s="17" t="s">
        <v>80</v>
      </c>
      <c r="U169" s="17" t="s">
        <v>80</v>
      </c>
      <c r="V169" s="18" t="s">
        <v>80</v>
      </c>
      <c r="W169" s="19"/>
      <c r="X169" s="8"/>
      <c r="Y169" s="90"/>
      <c r="Z169" s="88"/>
      <c r="AA169" s="88"/>
      <c r="AB169" s="88"/>
      <c r="AC169" s="88"/>
      <c r="AD169" s="10"/>
      <c r="AE169" s="8"/>
      <c r="AF169" s="12"/>
      <c r="AG169" s="8"/>
      <c r="AH169" s="88"/>
    </row>
    <row r="170" spans="1:34" x14ac:dyDescent="0.25">
      <c r="A170" s="62">
        <f>COUNTA(H170:K170,L170:AH170)</f>
        <v>0</v>
      </c>
      <c r="B170" s="13"/>
      <c r="C170" s="13"/>
      <c r="D170" s="13" t="str">
        <f>IF(J170&gt;0,"совмещение","-")</f>
        <v>-</v>
      </c>
      <c r="E170" s="13">
        <f t="shared" si="50"/>
        <v>0</v>
      </c>
      <c r="F170" s="13"/>
      <c r="G170" s="13"/>
      <c r="H170" s="88"/>
      <c r="I170" s="88"/>
      <c r="J170" s="9"/>
      <c r="K170" s="8"/>
      <c r="L170" s="19"/>
      <c r="M170" s="8"/>
      <c r="N170" s="19"/>
      <c r="O170" s="19"/>
      <c r="P170" s="19"/>
      <c r="Q170" s="8"/>
      <c r="R170" s="8"/>
      <c r="S170" s="88"/>
      <c r="T170" s="8"/>
      <c r="U170" s="8"/>
      <c r="V170" s="11"/>
      <c r="W170" s="19"/>
      <c r="X170" s="8"/>
      <c r="Y170" s="90"/>
      <c r="Z170" s="88"/>
      <c r="AA170" s="88"/>
      <c r="AB170" s="88"/>
      <c r="AC170" s="88"/>
      <c r="AD170" s="10"/>
      <c r="AE170" s="8"/>
      <c r="AF170" s="12"/>
      <c r="AG170" s="8"/>
      <c r="AH170" s="88"/>
    </row>
    <row r="171" spans="1:34" x14ac:dyDescent="0.25">
      <c r="A171" s="62">
        <f>COUNTA(H171:K171,L171:AH171)</f>
        <v>0</v>
      </c>
      <c r="B171" s="13"/>
      <c r="C171" s="13"/>
      <c r="D171" s="13"/>
      <c r="E171" s="13">
        <f t="shared" si="50"/>
        <v>0</v>
      </c>
      <c r="F171" s="13"/>
      <c r="G171" s="13"/>
      <c r="H171" s="88"/>
      <c r="I171" s="88"/>
      <c r="J171" s="9"/>
      <c r="K171" s="8"/>
      <c r="L171" s="19"/>
      <c r="M171" s="8"/>
      <c r="N171" s="19"/>
      <c r="O171" s="19"/>
      <c r="P171" s="19"/>
      <c r="Q171" s="8"/>
      <c r="R171" s="8"/>
      <c r="S171" s="88"/>
      <c r="T171" s="8"/>
      <c r="U171" s="8"/>
      <c r="V171" s="11"/>
      <c r="W171" s="19"/>
      <c r="X171" s="8"/>
      <c r="Y171" s="90"/>
      <c r="Z171" s="88"/>
      <c r="AA171" s="88"/>
      <c r="AB171" s="88"/>
      <c r="AC171" s="88"/>
      <c r="AD171" s="10"/>
      <c r="AE171" s="8"/>
      <c r="AF171" s="12"/>
      <c r="AG171" s="8"/>
      <c r="AH171" s="88"/>
    </row>
    <row r="172" spans="1:34" x14ac:dyDescent="0.25">
      <c r="A172" s="62">
        <f>COUNTA(H172:K172,L172:AH172)</f>
        <v>0</v>
      </c>
      <c r="B172" s="13"/>
      <c r="C172" s="13"/>
      <c r="D172" s="13"/>
      <c r="E172" s="13">
        <f t="shared" si="50"/>
        <v>0</v>
      </c>
      <c r="F172" s="13"/>
      <c r="G172" s="13"/>
      <c r="H172" s="88"/>
      <c r="I172" s="88"/>
      <c r="J172" s="9"/>
      <c r="K172" s="8"/>
      <c r="L172" s="19"/>
      <c r="M172" s="8"/>
      <c r="N172" s="19"/>
      <c r="O172" s="19"/>
      <c r="P172" s="19"/>
      <c r="Q172" s="8"/>
      <c r="R172" s="8"/>
      <c r="S172" s="88"/>
      <c r="T172" s="8"/>
      <c r="U172" s="8"/>
      <c r="V172" s="11"/>
      <c r="W172" s="19"/>
      <c r="X172" s="8"/>
      <c r="Y172" s="90"/>
      <c r="Z172" s="88"/>
      <c r="AA172" s="88"/>
      <c r="AB172" s="88"/>
      <c r="AC172" s="88"/>
      <c r="AD172" s="10"/>
      <c r="AE172" s="8"/>
      <c r="AF172" s="12"/>
      <c r="AG172" s="8"/>
      <c r="AH172" s="88"/>
    </row>
    <row r="173" spans="1:34" x14ac:dyDescent="0.25">
      <c r="A173" s="62">
        <f>COUNTA(H173:K173,L173:AH173)</f>
        <v>0</v>
      </c>
      <c r="B173" s="13"/>
      <c r="C173" s="13"/>
      <c r="D173" s="13"/>
      <c r="E173" s="13">
        <f t="shared" si="50"/>
        <v>0</v>
      </c>
      <c r="F173" s="13"/>
      <c r="G173" s="13"/>
      <c r="H173" s="88"/>
      <c r="I173" s="88"/>
      <c r="J173" s="9"/>
      <c r="K173" s="8"/>
      <c r="L173" s="19"/>
      <c r="M173" s="8"/>
      <c r="N173" s="19"/>
      <c r="O173" s="19"/>
      <c r="P173" s="19"/>
      <c r="Q173" s="8"/>
      <c r="R173" s="8"/>
      <c r="S173" s="88"/>
      <c r="T173" s="8"/>
      <c r="U173" s="8"/>
      <c r="V173" s="11"/>
      <c r="W173" s="19"/>
      <c r="X173" s="8"/>
      <c r="Y173" s="90"/>
      <c r="Z173" s="88"/>
      <c r="AA173" s="88"/>
      <c r="AB173" s="88"/>
      <c r="AC173" s="88"/>
      <c r="AD173" s="10"/>
      <c r="AE173" s="8"/>
      <c r="AF173" s="12"/>
      <c r="AG173" s="8"/>
      <c r="AH173" s="88"/>
    </row>
    <row r="174" spans="1:34" x14ac:dyDescent="0.25">
      <c r="A174" s="62">
        <f>COUNTA(H174:K174,L174:AH174)</f>
        <v>0</v>
      </c>
      <c r="B174" s="13"/>
      <c r="C174" s="13"/>
      <c r="D174" s="13"/>
      <c r="E174" s="13">
        <f t="shared" si="50"/>
        <v>0</v>
      </c>
      <c r="F174" s="13"/>
      <c r="G174" s="13"/>
      <c r="H174" s="88"/>
      <c r="I174" s="88"/>
      <c r="J174" s="9"/>
      <c r="K174" s="8"/>
      <c r="L174" s="19"/>
      <c r="M174" s="8"/>
      <c r="N174" s="19"/>
      <c r="O174" s="19"/>
      <c r="P174" s="19"/>
      <c r="Q174" s="8"/>
      <c r="R174" s="8"/>
      <c r="S174" s="88"/>
      <c r="T174" s="8"/>
      <c r="U174" s="8"/>
      <c r="V174" s="11"/>
      <c r="W174" s="19"/>
      <c r="X174" s="8"/>
      <c r="Y174" s="90"/>
      <c r="Z174" s="88"/>
      <c r="AA174" s="88"/>
      <c r="AB174" s="88"/>
      <c r="AC174" s="88"/>
      <c r="AD174" s="10"/>
      <c r="AE174" s="8"/>
      <c r="AF174" s="12"/>
      <c r="AG174" s="8"/>
      <c r="AH174" s="88"/>
    </row>
    <row r="175" spans="1:34" x14ac:dyDescent="0.25">
      <c r="A175" s="62">
        <f>COUNTA(H175:K175,L175:AH175)</f>
        <v>0</v>
      </c>
      <c r="B175" s="13"/>
      <c r="C175" s="13"/>
      <c r="D175" s="13"/>
      <c r="E175" s="13">
        <f t="shared" si="50"/>
        <v>0</v>
      </c>
      <c r="F175" s="13"/>
      <c r="G175" s="13"/>
      <c r="H175" s="88"/>
      <c r="I175" s="88"/>
      <c r="J175" s="9"/>
      <c r="K175" s="8"/>
      <c r="L175" s="19"/>
      <c r="M175" s="8"/>
      <c r="N175" s="19"/>
      <c r="O175" s="19"/>
      <c r="P175" s="19"/>
      <c r="Q175" s="8"/>
      <c r="R175" s="8"/>
      <c r="S175" s="88"/>
      <c r="T175" s="8"/>
      <c r="U175" s="8"/>
      <c r="V175" s="11"/>
      <c r="W175" s="19"/>
      <c r="X175" s="8"/>
      <c r="Y175" s="90"/>
      <c r="Z175" s="88"/>
      <c r="AA175" s="88"/>
      <c r="AB175" s="88"/>
      <c r="AC175" s="88"/>
      <c r="AD175" s="10"/>
      <c r="AE175" s="8"/>
      <c r="AF175" s="12"/>
      <c r="AG175" s="8"/>
      <c r="AH175" s="88"/>
    </row>
    <row r="176" spans="1:34" x14ac:dyDescent="0.25">
      <c r="A176" s="62">
        <f>COUNTA(H176:K176,L176:AH176,J177)-4</f>
        <v>0</v>
      </c>
      <c r="B176" s="13"/>
      <c r="C176" s="13"/>
      <c r="D176" s="13"/>
      <c r="E176" s="13">
        <f t="shared" si="50"/>
        <v>0</v>
      </c>
      <c r="F176" s="13"/>
      <c r="G176" s="13"/>
      <c r="H176" s="88"/>
      <c r="I176" s="88"/>
      <c r="J176" s="7" t="s">
        <v>79</v>
      </c>
      <c r="K176" s="8"/>
      <c r="L176" s="19"/>
      <c r="M176" s="8"/>
      <c r="N176" s="19"/>
      <c r="O176" s="19"/>
      <c r="P176" s="19"/>
      <c r="Q176" s="8"/>
      <c r="R176" s="8"/>
      <c r="S176" s="88"/>
      <c r="T176" s="17" t="s">
        <v>80</v>
      </c>
      <c r="U176" s="17" t="s">
        <v>80</v>
      </c>
      <c r="V176" s="18" t="s">
        <v>80</v>
      </c>
      <c r="W176" s="19"/>
      <c r="X176" s="8"/>
      <c r="Y176" s="90"/>
      <c r="Z176" s="88"/>
      <c r="AA176" s="88"/>
      <c r="AB176" s="88"/>
      <c r="AC176" s="88"/>
      <c r="AD176" s="10"/>
      <c r="AE176" s="8"/>
      <c r="AF176" s="12"/>
      <c r="AG176" s="8"/>
      <c r="AH176" s="88"/>
    </row>
    <row r="177" spans="1:34" x14ac:dyDescent="0.25">
      <c r="A177" s="62">
        <f>COUNTA(H177:K177,L177:AH177)</f>
        <v>0</v>
      </c>
      <c r="B177" s="13"/>
      <c r="C177" s="13"/>
      <c r="D177" s="13" t="str">
        <f>IF(J177&gt;0,"совместительство","-")</f>
        <v>-</v>
      </c>
      <c r="E177" s="13">
        <f t="shared" si="50"/>
        <v>0</v>
      </c>
      <c r="F177" s="13"/>
      <c r="G177" s="13"/>
      <c r="H177" s="88"/>
      <c r="I177" s="88"/>
      <c r="J177" s="9"/>
      <c r="K177" s="8"/>
      <c r="L177" s="19"/>
      <c r="M177" s="8"/>
      <c r="N177" s="19"/>
      <c r="O177" s="19"/>
      <c r="P177" s="19"/>
      <c r="Q177" s="8"/>
      <c r="R177" s="8"/>
      <c r="S177" s="88"/>
      <c r="T177" s="8"/>
      <c r="U177" s="8"/>
      <c r="V177" s="11"/>
      <c r="W177" s="19"/>
      <c r="X177" s="8"/>
      <c r="Y177" s="90"/>
      <c r="Z177" s="88"/>
      <c r="AA177" s="88"/>
      <c r="AB177" s="88"/>
      <c r="AC177" s="88"/>
      <c r="AD177" s="10"/>
      <c r="AE177" s="8"/>
      <c r="AF177" s="12"/>
      <c r="AG177" s="8"/>
      <c r="AH177" s="88"/>
    </row>
    <row r="178" spans="1:34" x14ac:dyDescent="0.25">
      <c r="A178" s="62">
        <f>COUNTA(H178:K178,L178:AH178)</f>
        <v>0</v>
      </c>
      <c r="B178" s="13"/>
      <c r="C178" s="13"/>
      <c r="D178" s="13"/>
      <c r="E178" s="13">
        <f t="shared" si="50"/>
        <v>0</v>
      </c>
      <c r="F178" s="13"/>
      <c r="G178" s="13"/>
      <c r="H178" s="88"/>
      <c r="I178" s="88"/>
      <c r="J178" s="9"/>
      <c r="K178" s="8"/>
      <c r="L178" s="19"/>
      <c r="M178" s="8"/>
      <c r="N178" s="19"/>
      <c r="O178" s="19"/>
      <c r="P178" s="19"/>
      <c r="Q178" s="8"/>
      <c r="R178" s="8"/>
      <c r="S178" s="88"/>
      <c r="T178" s="8"/>
      <c r="U178" s="8"/>
      <c r="V178" s="11"/>
      <c r="W178" s="19"/>
      <c r="X178" s="8"/>
      <c r="Y178" s="90"/>
      <c r="Z178" s="88"/>
      <c r="AA178" s="88"/>
      <c r="AB178" s="88"/>
      <c r="AC178" s="88"/>
      <c r="AD178" s="10"/>
      <c r="AE178" s="8"/>
      <c r="AF178" s="12"/>
      <c r="AG178" s="8"/>
      <c r="AH178" s="88"/>
    </row>
    <row r="179" spans="1:34" x14ac:dyDescent="0.25">
      <c r="A179" s="62">
        <f>COUNTA(H179:K179,L179:AH179)</f>
        <v>0</v>
      </c>
      <c r="B179" s="13"/>
      <c r="C179" s="13"/>
      <c r="D179" s="13"/>
      <c r="E179" s="13">
        <f t="shared" si="50"/>
        <v>0</v>
      </c>
      <c r="F179" s="13"/>
      <c r="G179" s="13"/>
      <c r="H179" s="88"/>
      <c r="I179" s="88"/>
      <c r="J179" s="9"/>
      <c r="K179" s="8"/>
      <c r="L179" s="19"/>
      <c r="M179" s="8"/>
      <c r="N179" s="19"/>
      <c r="O179" s="19"/>
      <c r="P179" s="19"/>
      <c r="Q179" s="8"/>
      <c r="R179" s="8"/>
      <c r="S179" s="88"/>
      <c r="T179" s="8"/>
      <c r="U179" s="8"/>
      <c r="V179" s="11"/>
      <c r="W179" s="19"/>
      <c r="X179" s="8"/>
      <c r="Y179" s="90"/>
      <c r="Z179" s="88"/>
      <c r="AA179" s="88"/>
      <c r="AB179" s="88"/>
      <c r="AC179" s="88"/>
      <c r="AD179" s="10"/>
      <c r="AE179" s="8"/>
      <c r="AF179" s="12"/>
      <c r="AG179" s="8"/>
      <c r="AH179" s="88"/>
    </row>
    <row r="180" spans="1:34" x14ac:dyDescent="0.25">
      <c r="A180" s="62">
        <f>COUNTA(H180:K180,L180:AH180)</f>
        <v>0</v>
      </c>
      <c r="B180" s="13"/>
      <c r="C180" s="13"/>
      <c r="D180" s="13"/>
      <c r="E180" s="13">
        <f t="shared" si="50"/>
        <v>0</v>
      </c>
      <c r="F180" s="13"/>
      <c r="G180" s="13"/>
      <c r="H180" s="88"/>
      <c r="I180" s="88"/>
      <c r="J180" s="9"/>
      <c r="K180" s="8"/>
      <c r="L180" s="19"/>
      <c r="M180" s="8"/>
      <c r="N180" s="19"/>
      <c r="O180" s="19"/>
      <c r="P180" s="19"/>
      <c r="Q180" s="8"/>
      <c r="R180" s="8"/>
      <c r="S180" s="88"/>
      <c r="T180" s="8"/>
      <c r="U180" s="8"/>
      <c r="V180" s="11"/>
      <c r="W180" s="19"/>
      <c r="X180" s="8"/>
      <c r="Y180" s="90"/>
      <c r="Z180" s="88"/>
      <c r="AA180" s="88"/>
      <c r="AB180" s="88"/>
      <c r="AC180" s="88"/>
      <c r="AD180" s="10"/>
      <c r="AE180" s="8"/>
      <c r="AF180" s="12"/>
      <c r="AG180" s="8"/>
      <c r="AH180" s="88"/>
    </row>
    <row r="181" spans="1:34" x14ac:dyDescent="0.25">
      <c r="A181" s="62">
        <f>COUNTA(H181:K181,L181:AH181)</f>
        <v>0</v>
      </c>
      <c r="B181" s="13"/>
      <c r="C181" s="13"/>
      <c r="D181" s="13"/>
      <c r="E181" s="13">
        <f t="shared" si="50"/>
        <v>0</v>
      </c>
      <c r="F181" s="13"/>
      <c r="G181" s="13"/>
      <c r="H181" s="88"/>
      <c r="I181" s="88"/>
      <c r="J181" s="9"/>
      <c r="K181" s="8"/>
      <c r="L181" s="19"/>
      <c r="M181" s="8"/>
      <c r="N181" s="19"/>
      <c r="O181" s="19"/>
      <c r="P181" s="19"/>
      <c r="Q181" s="8"/>
      <c r="R181" s="8"/>
      <c r="S181" s="88"/>
      <c r="T181" s="8"/>
      <c r="U181" s="8"/>
      <c r="V181" s="11"/>
      <c r="W181" s="19"/>
      <c r="X181" s="8"/>
      <c r="Y181" s="90"/>
      <c r="Z181" s="88"/>
      <c r="AA181" s="88"/>
      <c r="AB181" s="88"/>
      <c r="AC181" s="88"/>
      <c r="AD181" s="10"/>
      <c r="AE181" s="8"/>
      <c r="AF181" s="12"/>
      <c r="AG181" s="8"/>
      <c r="AH181" s="88"/>
    </row>
    <row r="182" spans="1:34" x14ac:dyDescent="0.25">
      <c r="A182" s="62">
        <f>COUNTA(H182:K182,L182:AH182)</f>
        <v>0</v>
      </c>
      <c r="B182" s="13"/>
      <c r="C182" s="13"/>
      <c r="D182" s="13"/>
      <c r="E182" s="13">
        <f t="shared" si="50"/>
        <v>0</v>
      </c>
      <c r="F182" s="13"/>
      <c r="G182" s="13"/>
      <c r="H182" s="88"/>
      <c r="I182" s="88"/>
      <c r="J182" s="9"/>
      <c r="K182" s="8"/>
      <c r="L182" s="19"/>
      <c r="M182" s="8"/>
      <c r="N182" s="19"/>
      <c r="O182" s="19"/>
      <c r="P182" s="19"/>
      <c r="Q182" s="8"/>
      <c r="R182" s="8"/>
      <c r="S182" s="88"/>
      <c r="T182" s="8"/>
      <c r="U182" s="8"/>
      <c r="V182" s="11"/>
      <c r="W182" s="19"/>
      <c r="X182" s="8"/>
      <c r="Y182" s="90"/>
      <c r="Z182" s="88"/>
      <c r="AA182" s="88"/>
      <c r="AB182" s="88"/>
      <c r="AC182" s="88"/>
      <c r="AD182" s="10"/>
      <c r="AE182" s="8"/>
      <c r="AF182" s="12"/>
      <c r="AG182" s="8"/>
      <c r="AH182" s="88"/>
    </row>
    <row r="183" spans="1:34" s="26" customFormat="1" ht="11.25" customHeight="1" x14ac:dyDescent="0.25">
      <c r="A183" s="21">
        <v>0</v>
      </c>
      <c r="B183" s="22"/>
      <c r="C183" s="22"/>
      <c r="D183" s="21"/>
      <c r="E183" s="23">
        <f>MAX(E167:E182)</f>
        <v>0</v>
      </c>
      <c r="F183" s="21" t="str">
        <f>RIGHT(R183,4)</f>
        <v xml:space="preserve"> - 0</v>
      </c>
      <c r="G183" s="21" t="str">
        <f>RIGHT(X183,4)</f>
        <v xml:space="preserve"> - 0</v>
      </c>
      <c r="H183" s="88"/>
      <c r="I183" s="88"/>
      <c r="J183" s="23" t="s">
        <v>85</v>
      </c>
      <c r="K183" s="23" t="str">
        <f>IF(E183=4,"ВО",IF(E183=3,"СПО",IF(E183=2,"ВО (с)",IF(E183=1,"СПО (с)","-"))))</f>
        <v>-</v>
      </c>
      <c r="L183" s="23">
        <f>COUNTA(L167:L182)</f>
        <v>0</v>
      </c>
      <c r="M183" s="23" t="s">
        <v>80</v>
      </c>
      <c r="N183" s="23" t="s">
        <v>80</v>
      </c>
      <c r="O183" s="23">
        <f>COUNTA(O167:O182)</f>
        <v>0</v>
      </c>
      <c r="P183" s="23" t="s">
        <v>80</v>
      </c>
      <c r="Q183" s="23">
        <f>SUM(Q167:Q182)</f>
        <v>0</v>
      </c>
      <c r="R183" s="23" t="str">
        <f>CONCATENATE("П.Г.П. - ",MAX(R167:R182))</f>
        <v>П.Г.П. - 0</v>
      </c>
      <c r="S183" s="23">
        <f>COUNTA(S167)</f>
        <v>0</v>
      </c>
      <c r="T183" s="23">
        <f>T168</f>
        <v>0</v>
      </c>
      <c r="U183" s="23" t="s">
        <v>80</v>
      </c>
      <c r="V183" s="23" t="s">
        <v>80</v>
      </c>
      <c r="W183" s="23">
        <f>COUNTA(W167:W182)</f>
        <v>0</v>
      </c>
      <c r="X183" s="23" t="str">
        <f>CONCATENATE("П.Г.П. - ",MAX(X167:X182))</f>
        <v>П.Г.П. - 0</v>
      </c>
      <c r="Y183" s="24">
        <f>Y167</f>
        <v>0</v>
      </c>
      <c r="Z183" s="23" t="str">
        <f>IF(Z167="","-",Z167)</f>
        <v>-</v>
      </c>
      <c r="AA183" s="23" t="str">
        <f t="shared" ref="AA183:AC183" si="51">IF(AA167="","-",AA167)</f>
        <v>-</v>
      </c>
      <c r="AB183" s="23" t="str">
        <f t="shared" si="51"/>
        <v>-</v>
      </c>
      <c r="AC183" s="23" t="str">
        <f t="shared" si="51"/>
        <v>-</v>
      </c>
      <c r="AD183" s="23" t="s">
        <v>80</v>
      </c>
      <c r="AE183" s="23">
        <f>SUM(AE167:AE182)</f>
        <v>0</v>
      </c>
      <c r="AF183" s="25">
        <f>SUM(AF167:AF182)</f>
        <v>0</v>
      </c>
      <c r="AG183" s="23" t="s">
        <v>80</v>
      </c>
      <c r="AH183" s="23" t="s">
        <v>80</v>
      </c>
    </row>
    <row r="184" spans="1:34" x14ac:dyDescent="0.25">
      <c r="A184" s="62">
        <f>COUNTA(H184:K184,L184:AH184)-7</f>
        <v>-1</v>
      </c>
      <c r="B184" s="13"/>
      <c r="C184" s="13"/>
      <c r="D184" s="13"/>
      <c r="E184" s="13">
        <f t="shared" ref="E184:E199" si="52">IF(K184="ВО",4,IF(K184="СПО",3,IF(K184="ВО (студент)",2,IF(K184="СПО (студент)",1,0))))</f>
        <v>0</v>
      </c>
      <c r="F184" s="13"/>
      <c r="G184" s="13"/>
      <c r="H184" s="88">
        <v>31</v>
      </c>
      <c r="I184" s="88"/>
      <c r="J184" s="7" t="s">
        <v>77</v>
      </c>
      <c r="K184" s="8"/>
      <c r="L184" s="19"/>
      <c r="M184" s="8"/>
      <c r="N184" s="19"/>
      <c r="O184" s="19"/>
      <c r="P184" s="19"/>
      <c r="Q184" s="8"/>
      <c r="R184" s="8"/>
      <c r="S184" s="88"/>
      <c r="T184" s="17" t="s">
        <v>80</v>
      </c>
      <c r="U184" s="17" t="s">
        <v>80</v>
      </c>
      <c r="V184" s="18" t="s">
        <v>80</v>
      </c>
      <c r="W184" s="19"/>
      <c r="X184" s="8"/>
      <c r="Y184" s="90"/>
      <c r="Z184" s="88"/>
      <c r="AA184" s="88"/>
      <c r="AB184" s="88" t="str">
        <f>IF(Y184&lt;1,"-",ROUND(YEARFRAC(Y184,#REF!,1),2))</f>
        <v>-</v>
      </c>
      <c r="AC184" s="88"/>
      <c r="AD184" s="10"/>
      <c r="AE184" s="8"/>
      <c r="AF184" s="12"/>
      <c r="AG184" s="8"/>
      <c r="AH184" s="88"/>
    </row>
    <row r="185" spans="1:34" x14ac:dyDescent="0.25">
      <c r="A185" s="62">
        <f>COUNTA(H185:K185,L185:AH185)</f>
        <v>0</v>
      </c>
      <c r="B185" s="13"/>
      <c r="C185" s="13"/>
      <c r="D185" s="13"/>
      <c r="E185" s="13">
        <f t="shared" si="52"/>
        <v>0</v>
      </c>
      <c r="F185" s="13"/>
      <c r="G185" s="13"/>
      <c r="H185" s="88"/>
      <c r="I185" s="88"/>
      <c r="J185" s="9"/>
      <c r="K185" s="8"/>
      <c r="L185" s="19"/>
      <c r="M185" s="8"/>
      <c r="N185" s="19"/>
      <c r="O185" s="19"/>
      <c r="P185" s="19"/>
      <c r="Q185" s="8"/>
      <c r="R185" s="8"/>
      <c r="S185" s="88"/>
      <c r="T185" s="8"/>
      <c r="U185" s="8"/>
      <c r="V185" s="11"/>
      <c r="W185" s="19"/>
      <c r="X185" s="8"/>
      <c r="Y185" s="90"/>
      <c r="Z185" s="88"/>
      <c r="AA185" s="88"/>
      <c r="AB185" s="88"/>
      <c r="AC185" s="88"/>
      <c r="AD185" s="10"/>
      <c r="AE185" s="8"/>
      <c r="AF185" s="12"/>
      <c r="AG185" s="8"/>
      <c r="AH185" s="88"/>
    </row>
    <row r="186" spans="1:34" x14ac:dyDescent="0.25">
      <c r="A186" s="62">
        <f>COUNTA(H186:K186,L186:AH186,J187)-4</f>
        <v>0</v>
      </c>
      <c r="B186" s="13"/>
      <c r="C186" s="13"/>
      <c r="D186" s="13"/>
      <c r="E186" s="13">
        <f t="shared" si="52"/>
        <v>0</v>
      </c>
      <c r="F186" s="13"/>
      <c r="G186" s="13"/>
      <c r="H186" s="88"/>
      <c r="I186" s="88"/>
      <c r="J186" s="7" t="s">
        <v>78</v>
      </c>
      <c r="K186" s="8"/>
      <c r="L186" s="19"/>
      <c r="M186" s="8"/>
      <c r="N186" s="19"/>
      <c r="O186" s="19"/>
      <c r="P186" s="19"/>
      <c r="Q186" s="8"/>
      <c r="R186" s="8"/>
      <c r="S186" s="88"/>
      <c r="T186" s="17" t="s">
        <v>80</v>
      </c>
      <c r="U186" s="17" t="s">
        <v>80</v>
      </c>
      <c r="V186" s="18" t="s">
        <v>80</v>
      </c>
      <c r="W186" s="19"/>
      <c r="X186" s="8"/>
      <c r="Y186" s="90"/>
      <c r="Z186" s="88"/>
      <c r="AA186" s="88"/>
      <c r="AB186" s="88"/>
      <c r="AC186" s="88"/>
      <c r="AD186" s="10"/>
      <c r="AE186" s="8"/>
      <c r="AF186" s="12"/>
      <c r="AG186" s="8"/>
      <c r="AH186" s="88"/>
    </row>
    <row r="187" spans="1:34" x14ac:dyDescent="0.25">
      <c r="A187" s="62">
        <f>COUNTA(H187:K187,L187:AH187)</f>
        <v>0</v>
      </c>
      <c r="B187" s="13"/>
      <c r="C187" s="13"/>
      <c r="D187" s="13" t="str">
        <f>IF(J187&gt;0,"совмещение","-")</f>
        <v>-</v>
      </c>
      <c r="E187" s="13">
        <f t="shared" si="52"/>
        <v>0</v>
      </c>
      <c r="F187" s="13"/>
      <c r="G187" s="13"/>
      <c r="H187" s="88"/>
      <c r="I187" s="88"/>
      <c r="J187" s="9"/>
      <c r="K187" s="8"/>
      <c r="L187" s="19"/>
      <c r="M187" s="8"/>
      <c r="N187" s="19"/>
      <c r="O187" s="19"/>
      <c r="P187" s="19"/>
      <c r="Q187" s="8"/>
      <c r="R187" s="8"/>
      <c r="S187" s="88"/>
      <c r="T187" s="8"/>
      <c r="U187" s="8"/>
      <c r="V187" s="11"/>
      <c r="W187" s="19"/>
      <c r="X187" s="8"/>
      <c r="Y187" s="90"/>
      <c r="Z187" s="88"/>
      <c r="AA187" s="88"/>
      <c r="AB187" s="88"/>
      <c r="AC187" s="88"/>
      <c r="AD187" s="10"/>
      <c r="AE187" s="8"/>
      <c r="AF187" s="12"/>
      <c r="AG187" s="8"/>
      <c r="AH187" s="88"/>
    </row>
    <row r="188" spans="1:34" x14ac:dyDescent="0.25">
      <c r="A188" s="62">
        <f>COUNTA(H188:K188,L188:AH188)</f>
        <v>0</v>
      </c>
      <c r="B188" s="13"/>
      <c r="C188" s="13"/>
      <c r="D188" s="13"/>
      <c r="E188" s="13">
        <f t="shared" si="52"/>
        <v>0</v>
      </c>
      <c r="F188" s="13"/>
      <c r="G188" s="13"/>
      <c r="H188" s="88"/>
      <c r="I188" s="88"/>
      <c r="J188" s="9"/>
      <c r="K188" s="8"/>
      <c r="L188" s="19"/>
      <c r="M188" s="8"/>
      <c r="N188" s="19"/>
      <c r="O188" s="19"/>
      <c r="P188" s="19"/>
      <c r="Q188" s="8"/>
      <c r="R188" s="8"/>
      <c r="S188" s="88"/>
      <c r="T188" s="8"/>
      <c r="U188" s="8"/>
      <c r="V188" s="11"/>
      <c r="W188" s="19"/>
      <c r="X188" s="8"/>
      <c r="Y188" s="90"/>
      <c r="Z188" s="88"/>
      <c r="AA188" s="88"/>
      <c r="AB188" s="88"/>
      <c r="AC188" s="88"/>
      <c r="AD188" s="10"/>
      <c r="AE188" s="8"/>
      <c r="AF188" s="12"/>
      <c r="AG188" s="8"/>
      <c r="AH188" s="88"/>
    </row>
    <row r="189" spans="1:34" x14ac:dyDescent="0.25">
      <c r="A189" s="62">
        <f>COUNTA(H189:K189,L189:AH189)</f>
        <v>0</v>
      </c>
      <c r="B189" s="13"/>
      <c r="C189" s="13"/>
      <c r="D189" s="13"/>
      <c r="E189" s="13">
        <f t="shared" si="52"/>
        <v>0</v>
      </c>
      <c r="F189" s="13"/>
      <c r="G189" s="13"/>
      <c r="H189" s="88"/>
      <c r="I189" s="88"/>
      <c r="J189" s="9"/>
      <c r="K189" s="8"/>
      <c r="L189" s="19"/>
      <c r="M189" s="8"/>
      <c r="N189" s="19"/>
      <c r="O189" s="19"/>
      <c r="P189" s="19"/>
      <c r="Q189" s="8"/>
      <c r="R189" s="8"/>
      <c r="S189" s="88"/>
      <c r="T189" s="8"/>
      <c r="U189" s="8"/>
      <c r="V189" s="11"/>
      <c r="W189" s="19"/>
      <c r="X189" s="8"/>
      <c r="Y189" s="90"/>
      <c r="Z189" s="88"/>
      <c r="AA189" s="88"/>
      <c r="AB189" s="88"/>
      <c r="AC189" s="88"/>
      <c r="AD189" s="10"/>
      <c r="AE189" s="8"/>
      <c r="AF189" s="12"/>
      <c r="AG189" s="8"/>
      <c r="AH189" s="88"/>
    </row>
    <row r="190" spans="1:34" x14ac:dyDescent="0.25">
      <c r="A190" s="62">
        <f>COUNTA(H190:K190,L190:AH190)</f>
        <v>0</v>
      </c>
      <c r="B190" s="13"/>
      <c r="C190" s="13"/>
      <c r="D190" s="13"/>
      <c r="E190" s="13">
        <f t="shared" si="52"/>
        <v>0</v>
      </c>
      <c r="F190" s="13"/>
      <c r="G190" s="13"/>
      <c r="H190" s="88"/>
      <c r="I190" s="88"/>
      <c r="J190" s="9"/>
      <c r="K190" s="8"/>
      <c r="L190" s="19"/>
      <c r="M190" s="8"/>
      <c r="N190" s="19"/>
      <c r="O190" s="19"/>
      <c r="P190" s="19"/>
      <c r="Q190" s="8"/>
      <c r="R190" s="8"/>
      <c r="S190" s="88"/>
      <c r="T190" s="8"/>
      <c r="U190" s="8"/>
      <c r="V190" s="11"/>
      <c r="W190" s="19"/>
      <c r="X190" s="8"/>
      <c r="Y190" s="90"/>
      <c r="Z190" s="88"/>
      <c r="AA190" s="88"/>
      <c r="AB190" s="88"/>
      <c r="AC190" s="88"/>
      <c r="AD190" s="10"/>
      <c r="AE190" s="8"/>
      <c r="AF190" s="12"/>
      <c r="AG190" s="8"/>
      <c r="AH190" s="88"/>
    </row>
    <row r="191" spans="1:34" x14ac:dyDescent="0.25">
      <c r="A191" s="62">
        <f>COUNTA(H191:K191,L191:AH191)</f>
        <v>0</v>
      </c>
      <c r="B191" s="13"/>
      <c r="C191" s="13"/>
      <c r="D191" s="13"/>
      <c r="E191" s="13">
        <f t="shared" si="52"/>
        <v>0</v>
      </c>
      <c r="F191" s="13"/>
      <c r="G191" s="13"/>
      <c r="H191" s="88"/>
      <c r="I191" s="88"/>
      <c r="J191" s="9"/>
      <c r="K191" s="8"/>
      <c r="L191" s="19"/>
      <c r="M191" s="8"/>
      <c r="N191" s="19"/>
      <c r="O191" s="19"/>
      <c r="P191" s="19"/>
      <c r="Q191" s="8"/>
      <c r="R191" s="8"/>
      <c r="S191" s="88"/>
      <c r="T191" s="8"/>
      <c r="U191" s="8"/>
      <c r="V191" s="11"/>
      <c r="W191" s="19"/>
      <c r="X191" s="8"/>
      <c r="Y191" s="90"/>
      <c r="Z191" s="88"/>
      <c r="AA191" s="88"/>
      <c r="AB191" s="88"/>
      <c r="AC191" s="88"/>
      <c r="AD191" s="10"/>
      <c r="AE191" s="8"/>
      <c r="AF191" s="12"/>
      <c r="AG191" s="8"/>
      <c r="AH191" s="88"/>
    </row>
    <row r="192" spans="1:34" x14ac:dyDescent="0.25">
      <c r="A192" s="62">
        <f>COUNTA(H192:K192,L192:AH192)</f>
        <v>0</v>
      </c>
      <c r="B192" s="13"/>
      <c r="C192" s="13"/>
      <c r="D192" s="13"/>
      <c r="E192" s="13">
        <f t="shared" si="52"/>
        <v>0</v>
      </c>
      <c r="F192" s="13"/>
      <c r="G192" s="13"/>
      <c r="H192" s="88"/>
      <c r="I192" s="88"/>
      <c r="J192" s="9"/>
      <c r="K192" s="8"/>
      <c r="L192" s="19"/>
      <c r="M192" s="8"/>
      <c r="N192" s="19"/>
      <c r="O192" s="19"/>
      <c r="P192" s="19"/>
      <c r="Q192" s="8"/>
      <c r="R192" s="8"/>
      <c r="S192" s="88"/>
      <c r="T192" s="8"/>
      <c r="U192" s="8"/>
      <c r="V192" s="11"/>
      <c r="W192" s="19"/>
      <c r="X192" s="8"/>
      <c r="Y192" s="90"/>
      <c r="Z192" s="88"/>
      <c r="AA192" s="88"/>
      <c r="AB192" s="88"/>
      <c r="AC192" s="88"/>
      <c r="AD192" s="10"/>
      <c r="AE192" s="8"/>
      <c r="AF192" s="12"/>
      <c r="AG192" s="8"/>
      <c r="AH192" s="88"/>
    </row>
    <row r="193" spans="1:34" x14ac:dyDescent="0.25">
      <c r="A193" s="62">
        <f>COUNTA(H193:K193,L193:AH193,J194)-4</f>
        <v>0</v>
      </c>
      <c r="B193" s="13"/>
      <c r="C193" s="13"/>
      <c r="D193" s="13"/>
      <c r="E193" s="13">
        <f t="shared" si="52"/>
        <v>0</v>
      </c>
      <c r="F193" s="13"/>
      <c r="G193" s="13"/>
      <c r="H193" s="88"/>
      <c r="I193" s="88"/>
      <c r="J193" s="7" t="s">
        <v>79</v>
      </c>
      <c r="K193" s="8"/>
      <c r="L193" s="19"/>
      <c r="M193" s="8"/>
      <c r="N193" s="19"/>
      <c r="O193" s="19"/>
      <c r="P193" s="19"/>
      <c r="Q193" s="8"/>
      <c r="R193" s="8"/>
      <c r="S193" s="88"/>
      <c r="T193" s="17" t="s">
        <v>80</v>
      </c>
      <c r="U193" s="17" t="s">
        <v>80</v>
      </c>
      <c r="V193" s="18" t="s">
        <v>80</v>
      </c>
      <c r="W193" s="19"/>
      <c r="X193" s="8"/>
      <c r="Y193" s="90"/>
      <c r="Z193" s="88"/>
      <c r="AA193" s="88"/>
      <c r="AB193" s="88"/>
      <c r="AC193" s="88"/>
      <c r="AD193" s="10"/>
      <c r="AE193" s="8"/>
      <c r="AF193" s="12"/>
      <c r="AG193" s="8"/>
      <c r="AH193" s="88"/>
    </row>
    <row r="194" spans="1:34" x14ac:dyDescent="0.25">
      <c r="A194" s="62">
        <f>COUNTA(H194:K194,L194:AH194)</f>
        <v>0</v>
      </c>
      <c r="B194" s="13"/>
      <c r="C194" s="13"/>
      <c r="D194" s="13" t="str">
        <f>IF(J194&gt;0,"совместительство","-")</f>
        <v>-</v>
      </c>
      <c r="E194" s="13">
        <f t="shared" si="52"/>
        <v>0</v>
      </c>
      <c r="F194" s="13"/>
      <c r="G194" s="13"/>
      <c r="H194" s="88"/>
      <c r="I194" s="88"/>
      <c r="J194" s="9"/>
      <c r="K194" s="8"/>
      <c r="L194" s="19"/>
      <c r="M194" s="8"/>
      <c r="N194" s="19"/>
      <c r="O194" s="19"/>
      <c r="P194" s="19"/>
      <c r="Q194" s="8"/>
      <c r="R194" s="8"/>
      <c r="S194" s="88"/>
      <c r="T194" s="8"/>
      <c r="U194" s="8"/>
      <c r="V194" s="11"/>
      <c r="W194" s="19"/>
      <c r="X194" s="8"/>
      <c r="Y194" s="90"/>
      <c r="Z194" s="88"/>
      <c r="AA194" s="88"/>
      <c r="AB194" s="88"/>
      <c r="AC194" s="88"/>
      <c r="AD194" s="10"/>
      <c r="AE194" s="8"/>
      <c r="AF194" s="12"/>
      <c r="AG194" s="8"/>
      <c r="AH194" s="88"/>
    </row>
    <row r="195" spans="1:34" x14ac:dyDescent="0.25">
      <c r="A195" s="62">
        <f>COUNTA(H195:K195,L195:AH195)</f>
        <v>0</v>
      </c>
      <c r="B195" s="13"/>
      <c r="C195" s="13"/>
      <c r="D195" s="13"/>
      <c r="E195" s="13">
        <f t="shared" si="52"/>
        <v>0</v>
      </c>
      <c r="F195" s="13"/>
      <c r="G195" s="13"/>
      <c r="H195" s="88"/>
      <c r="I195" s="88"/>
      <c r="J195" s="9"/>
      <c r="K195" s="8"/>
      <c r="L195" s="19"/>
      <c r="M195" s="8"/>
      <c r="N195" s="19"/>
      <c r="O195" s="19"/>
      <c r="P195" s="19"/>
      <c r="Q195" s="8"/>
      <c r="R195" s="8"/>
      <c r="S195" s="88"/>
      <c r="T195" s="8"/>
      <c r="U195" s="8"/>
      <c r="V195" s="11"/>
      <c r="W195" s="19"/>
      <c r="X195" s="8"/>
      <c r="Y195" s="90"/>
      <c r="Z195" s="88"/>
      <c r="AA195" s="88"/>
      <c r="AB195" s="88"/>
      <c r="AC195" s="88"/>
      <c r="AD195" s="10"/>
      <c r="AE195" s="8"/>
      <c r="AF195" s="12"/>
      <c r="AG195" s="8"/>
      <c r="AH195" s="88"/>
    </row>
    <row r="196" spans="1:34" x14ac:dyDescent="0.25">
      <c r="A196" s="62">
        <f>COUNTA(H196:K196,L196:AH196)</f>
        <v>0</v>
      </c>
      <c r="B196" s="13"/>
      <c r="C196" s="13"/>
      <c r="D196" s="13"/>
      <c r="E196" s="13">
        <f t="shared" si="52"/>
        <v>0</v>
      </c>
      <c r="F196" s="13"/>
      <c r="G196" s="13"/>
      <c r="H196" s="88"/>
      <c r="I196" s="88"/>
      <c r="J196" s="9"/>
      <c r="K196" s="8"/>
      <c r="L196" s="19"/>
      <c r="M196" s="8"/>
      <c r="N196" s="19"/>
      <c r="O196" s="19"/>
      <c r="P196" s="19"/>
      <c r="Q196" s="8"/>
      <c r="R196" s="8"/>
      <c r="S196" s="88"/>
      <c r="T196" s="8"/>
      <c r="U196" s="8"/>
      <c r="V196" s="11"/>
      <c r="W196" s="19"/>
      <c r="X196" s="8"/>
      <c r="Y196" s="90"/>
      <c r="Z196" s="88"/>
      <c r="AA196" s="88"/>
      <c r="AB196" s="88"/>
      <c r="AC196" s="88"/>
      <c r="AD196" s="10"/>
      <c r="AE196" s="8"/>
      <c r="AF196" s="12"/>
      <c r="AG196" s="8"/>
      <c r="AH196" s="88"/>
    </row>
    <row r="197" spans="1:34" x14ac:dyDescent="0.25">
      <c r="A197" s="62">
        <f>COUNTA(H197:K197,L197:AH197)</f>
        <v>0</v>
      </c>
      <c r="B197" s="13"/>
      <c r="C197" s="13"/>
      <c r="D197" s="13"/>
      <c r="E197" s="13">
        <f t="shared" si="52"/>
        <v>0</v>
      </c>
      <c r="F197" s="13"/>
      <c r="G197" s="13"/>
      <c r="H197" s="88"/>
      <c r="I197" s="88"/>
      <c r="J197" s="9"/>
      <c r="K197" s="8"/>
      <c r="L197" s="19"/>
      <c r="M197" s="8"/>
      <c r="N197" s="19"/>
      <c r="O197" s="19"/>
      <c r="P197" s="19"/>
      <c r="Q197" s="8"/>
      <c r="R197" s="8"/>
      <c r="S197" s="88"/>
      <c r="T197" s="8"/>
      <c r="U197" s="8"/>
      <c r="V197" s="11"/>
      <c r="W197" s="19"/>
      <c r="X197" s="8"/>
      <c r="Y197" s="90"/>
      <c r="Z197" s="88"/>
      <c r="AA197" s="88"/>
      <c r="AB197" s="88"/>
      <c r="AC197" s="88"/>
      <c r="AD197" s="10"/>
      <c r="AE197" s="8"/>
      <c r="AF197" s="12"/>
      <c r="AG197" s="8"/>
      <c r="AH197" s="88"/>
    </row>
    <row r="198" spans="1:34" x14ac:dyDescent="0.25">
      <c r="A198" s="62">
        <f>COUNTA(H198:K198,L198:AH198)</f>
        <v>0</v>
      </c>
      <c r="B198" s="13"/>
      <c r="C198" s="13"/>
      <c r="D198" s="13"/>
      <c r="E198" s="13">
        <f t="shared" si="52"/>
        <v>0</v>
      </c>
      <c r="F198" s="13"/>
      <c r="G198" s="13"/>
      <c r="H198" s="88"/>
      <c r="I198" s="88"/>
      <c r="J198" s="9"/>
      <c r="K198" s="8"/>
      <c r="L198" s="19"/>
      <c r="M198" s="8"/>
      <c r="N198" s="19"/>
      <c r="O198" s="19"/>
      <c r="P198" s="19"/>
      <c r="Q198" s="8"/>
      <c r="R198" s="8"/>
      <c r="S198" s="88"/>
      <c r="T198" s="8"/>
      <c r="U198" s="8"/>
      <c r="V198" s="11"/>
      <c r="W198" s="19"/>
      <c r="X198" s="8"/>
      <c r="Y198" s="90"/>
      <c r="Z198" s="88"/>
      <c r="AA198" s="88"/>
      <c r="AB198" s="88"/>
      <c r="AC198" s="88"/>
      <c r="AD198" s="10"/>
      <c r="AE198" s="8"/>
      <c r="AF198" s="12"/>
      <c r="AG198" s="8"/>
      <c r="AH198" s="88"/>
    </row>
    <row r="199" spans="1:34" x14ac:dyDescent="0.25">
      <c r="A199" s="62">
        <f>COUNTA(H199:K199,L199:AH199)</f>
        <v>0</v>
      </c>
      <c r="B199" s="13"/>
      <c r="C199" s="13"/>
      <c r="D199" s="13"/>
      <c r="E199" s="13">
        <f t="shared" si="52"/>
        <v>0</v>
      </c>
      <c r="F199" s="13"/>
      <c r="G199" s="13"/>
      <c r="H199" s="88"/>
      <c r="I199" s="88"/>
      <c r="J199" s="9"/>
      <c r="K199" s="8"/>
      <c r="L199" s="19"/>
      <c r="M199" s="8"/>
      <c r="N199" s="19"/>
      <c r="O199" s="19"/>
      <c r="P199" s="19"/>
      <c r="Q199" s="8"/>
      <c r="R199" s="8"/>
      <c r="S199" s="88"/>
      <c r="T199" s="8"/>
      <c r="U199" s="8"/>
      <c r="V199" s="11"/>
      <c r="W199" s="19"/>
      <c r="X199" s="8"/>
      <c r="Y199" s="90"/>
      <c r="Z199" s="88"/>
      <c r="AA199" s="88"/>
      <c r="AB199" s="88"/>
      <c r="AC199" s="88"/>
      <c r="AD199" s="10"/>
      <c r="AE199" s="8"/>
      <c r="AF199" s="12"/>
      <c r="AG199" s="8"/>
      <c r="AH199" s="88"/>
    </row>
    <row r="200" spans="1:34" s="26" customFormat="1" ht="11.25" customHeight="1" x14ac:dyDescent="0.25">
      <c r="A200" s="21">
        <v>0</v>
      </c>
      <c r="B200" s="22"/>
      <c r="C200" s="22"/>
      <c r="D200" s="21"/>
      <c r="E200" s="23">
        <f>MAX(E184:E199)</f>
        <v>0</v>
      </c>
      <c r="F200" s="21" t="str">
        <f>RIGHT(R200,4)</f>
        <v xml:space="preserve"> - 0</v>
      </c>
      <c r="G200" s="21" t="str">
        <f>RIGHT(X200,4)</f>
        <v xml:space="preserve"> - 0</v>
      </c>
      <c r="H200" s="88"/>
      <c r="I200" s="88"/>
      <c r="J200" s="23" t="s">
        <v>85</v>
      </c>
      <c r="K200" s="23" t="str">
        <f>IF(E200=4,"ВО",IF(E200=3,"СПО",IF(E200=2,"ВО (с)",IF(E200=1,"СПО (с)","-"))))</f>
        <v>-</v>
      </c>
      <c r="L200" s="23">
        <f>COUNTA(L184:L199)</f>
        <v>0</v>
      </c>
      <c r="M200" s="23" t="s">
        <v>80</v>
      </c>
      <c r="N200" s="23" t="s">
        <v>80</v>
      </c>
      <c r="O200" s="23">
        <f>COUNTA(O184:O199)</f>
        <v>0</v>
      </c>
      <c r="P200" s="23" t="s">
        <v>80</v>
      </c>
      <c r="Q200" s="23">
        <f>SUM(Q184:Q199)</f>
        <v>0</v>
      </c>
      <c r="R200" s="23" t="str">
        <f>CONCATENATE("П.Г.П. - ",MAX(R184:R199))</f>
        <v>П.Г.П. - 0</v>
      </c>
      <c r="S200" s="23">
        <f>COUNTA(S184)</f>
        <v>0</v>
      </c>
      <c r="T200" s="23">
        <f>T185</f>
        <v>0</v>
      </c>
      <c r="U200" s="23" t="s">
        <v>80</v>
      </c>
      <c r="V200" s="23" t="s">
        <v>80</v>
      </c>
      <c r="W200" s="23">
        <f>COUNTA(W184:W199)</f>
        <v>0</v>
      </c>
      <c r="X200" s="23" t="str">
        <f>CONCATENATE("П.Г.П. - ",MAX(X184:X199))</f>
        <v>П.Г.П. - 0</v>
      </c>
      <c r="Y200" s="24">
        <f>Y184</f>
        <v>0</v>
      </c>
      <c r="Z200" s="23" t="str">
        <f>IF(Z184="","-",Z184)</f>
        <v>-</v>
      </c>
      <c r="AA200" s="23" t="str">
        <f t="shared" ref="AA200:AC200" si="53">IF(AA184="","-",AA184)</f>
        <v>-</v>
      </c>
      <c r="AB200" s="23" t="str">
        <f t="shared" si="53"/>
        <v>-</v>
      </c>
      <c r="AC200" s="23" t="str">
        <f t="shared" si="53"/>
        <v>-</v>
      </c>
      <c r="AD200" s="23" t="s">
        <v>80</v>
      </c>
      <c r="AE200" s="23">
        <f>SUM(AE184:AE199)</f>
        <v>0</v>
      </c>
      <c r="AF200" s="25">
        <f>SUM(AF184:AF199)</f>
        <v>0</v>
      </c>
      <c r="AG200" s="23" t="s">
        <v>80</v>
      </c>
      <c r="AH200" s="23" t="s">
        <v>80</v>
      </c>
    </row>
    <row r="201" spans="1:34" x14ac:dyDescent="0.25">
      <c r="A201" s="62">
        <f>COUNTA(H201:K201,L201:AH201)-7</f>
        <v>-1</v>
      </c>
      <c r="B201" s="13"/>
      <c r="C201" s="13"/>
      <c r="D201" s="13"/>
      <c r="E201" s="13">
        <f t="shared" ref="E201:E216" si="54">IF(K201="ВО",4,IF(K201="СПО",3,IF(K201="ВО (студент)",2,IF(K201="СПО (студент)",1,0))))</f>
        <v>0</v>
      </c>
      <c r="F201" s="13"/>
      <c r="G201" s="13"/>
      <c r="H201" s="88">
        <v>32</v>
      </c>
      <c r="I201" s="88"/>
      <c r="J201" s="7" t="s">
        <v>77</v>
      </c>
      <c r="K201" s="8"/>
      <c r="L201" s="19"/>
      <c r="M201" s="8"/>
      <c r="N201" s="19"/>
      <c r="O201" s="19"/>
      <c r="P201" s="19"/>
      <c r="Q201" s="8"/>
      <c r="R201" s="8"/>
      <c r="S201" s="88"/>
      <c r="T201" s="17" t="s">
        <v>80</v>
      </c>
      <c r="U201" s="17" t="s">
        <v>80</v>
      </c>
      <c r="V201" s="18" t="s">
        <v>80</v>
      </c>
      <c r="W201" s="19"/>
      <c r="X201" s="8"/>
      <c r="Y201" s="90"/>
      <c r="Z201" s="88"/>
      <c r="AA201" s="88"/>
      <c r="AB201" s="88" t="str">
        <f>IF(Y201&lt;1,"-",ROUND(YEARFRAC(Y201,#REF!,1),2))</f>
        <v>-</v>
      </c>
      <c r="AC201" s="88"/>
      <c r="AD201" s="10"/>
      <c r="AE201" s="8"/>
      <c r="AF201" s="12"/>
      <c r="AG201" s="8"/>
      <c r="AH201" s="88"/>
    </row>
    <row r="202" spans="1:34" x14ac:dyDescent="0.25">
      <c r="A202" s="62">
        <f>COUNTA(H202:K202,L202:AH202)</f>
        <v>0</v>
      </c>
      <c r="B202" s="13"/>
      <c r="C202" s="13"/>
      <c r="D202" s="13"/>
      <c r="E202" s="13">
        <f t="shared" si="54"/>
        <v>0</v>
      </c>
      <c r="F202" s="13"/>
      <c r="G202" s="13"/>
      <c r="H202" s="88"/>
      <c r="I202" s="88"/>
      <c r="J202" s="9"/>
      <c r="K202" s="8"/>
      <c r="L202" s="19"/>
      <c r="M202" s="8"/>
      <c r="N202" s="19"/>
      <c r="O202" s="19"/>
      <c r="P202" s="19"/>
      <c r="Q202" s="8"/>
      <c r="R202" s="8"/>
      <c r="S202" s="88"/>
      <c r="T202" s="8"/>
      <c r="U202" s="8"/>
      <c r="V202" s="11"/>
      <c r="W202" s="19"/>
      <c r="X202" s="8"/>
      <c r="Y202" s="90"/>
      <c r="Z202" s="88"/>
      <c r="AA202" s="88"/>
      <c r="AB202" s="88"/>
      <c r="AC202" s="88"/>
      <c r="AD202" s="10"/>
      <c r="AE202" s="8"/>
      <c r="AF202" s="12"/>
      <c r="AG202" s="8"/>
      <c r="AH202" s="88"/>
    </row>
    <row r="203" spans="1:34" x14ac:dyDescent="0.25">
      <c r="A203" s="62">
        <f>COUNTA(H203:K203,L203:AH203,J204)-4</f>
        <v>0</v>
      </c>
      <c r="B203" s="13"/>
      <c r="C203" s="13"/>
      <c r="D203" s="13"/>
      <c r="E203" s="13">
        <f t="shared" si="54"/>
        <v>0</v>
      </c>
      <c r="F203" s="13"/>
      <c r="G203" s="13"/>
      <c r="H203" s="88"/>
      <c r="I203" s="88"/>
      <c r="J203" s="7" t="s">
        <v>78</v>
      </c>
      <c r="K203" s="8"/>
      <c r="L203" s="19"/>
      <c r="M203" s="8"/>
      <c r="N203" s="19"/>
      <c r="O203" s="19"/>
      <c r="P203" s="19"/>
      <c r="Q203" s="8"/>
      <c r="R203" s="8"/>
      <c r="S203" s="88"/>
      <c r="T203" s="17" t="s">
        <v>80</v>
      </c>
      <c r="U203" s="17" t="s">
        <v>80</v>
      </c>
      <c r="V203" s="18" t="s">
        <v>80</v>
      </c>
      <c r="W203" s="19"/>
      <c r="X203" s="8"/>
      <c r="Y203" s="90"/>
      <c r="Z203" s="88"/>
      <c r="AA203" s="88"/>
      <c r="AB203" s="88"/>
      <c r="AC203" s="88"/>
      <c r="AD203" s="10"/>
      <c r="AE203" s="8"/>
      <c r="AF203" s="12"/>
      <c r="AG203" s="8"/>
      <c r="AH203" s="88"/>
    </row>
    <row r="204" spans="1:34" x14ac:dyDescent="0.25">
      <c r="A204" s="62">
        <f>COUNTA(H204:K204,L204:AH204)</f>
        <v>0</v>
      </c>
      <c r="B204" s="13"/>
      <c r="C204" s="13"/>
      <c r="D204" s="13" t="str">
        <f>IF(J204&gt;0,"совмещение","-")</f>
        <v>-</v>
      </c>
      <c r="E204" s="13">
        <f t="shared" si="54"/>
        <v>0</v>
      </c>
      <c r="F204" s="13"/>
      <c r="G204" s="13"/>
      <c r="H204" s="88"/>
      <c r="I204" s="88"/>
      <c r="J204" s="9"/>
      <c r="K204" s="8"/>
      <c r="L204" s="19"/>
      <c r="M204" s="8"/>
      <c r="N204" s="19"/>
      <c r="O204" s="19"/>
      <c r="P204" s="19"/>
      <c r="Q204" s="8"/>
      <c r="R204" s="8"/>
      <c r="S204" s="88"/>
      <c r="T204" s="8"/>
      <c r="U204" s="8"/>
      <c r="V204" s="11"/>
      <c r="W204" s="19"/>
      <c r="X204" s="8"/>
      <c r="Y204" s="90"/>
      <c r="Z204" s="88"/>
      <c r="AA204" s="88"/>
      <c r="AB204" s="88"/>
      <c r="AC204" s="88"/>
      <c r="AD204" s="10"/>
      <c r="AE204" s="8"/>
      <c r="AF204" s="12"/>
      <c r="AG204" s="8"/>
      <c r="AH204" s="88"/>
    </row>
    <row r="205" spans="1:34" x14ac:dyDescent="0.25">
      <c r="A205" s="62">
        <f>COUNTA(H205:K205,L205:AH205)</f>
        <v>0</v>
      </c>
      <c r="B205" s="13"/>
      <c r="C205" s="13"/>
      <c r="D205" s="13"/>
      <c r="E205" s="13">
        <f t="shared" si="54"/>
        <v>0</v>
      </c>
      <c r="F205" s="13"/>
      <c r="G205" s="13"/>
      <c r="H205" s="88"/>
      <c r="I205" s="88"/>
      <c r="J205" s="9"/>
      <c r="K205" s="8"/>
      <c r="L205" s="19"/>
      <c r="M205" s="8"/>
      <c r="N205" s="19"/>
      <c r="O205" s="19"/>
      <c r="P205" s="19"/>
      <c r="Q205" s="8"/>
      <c r="R205" s="8"/>
      <c r="S205" s="88"/>
      <c r="T205" s="8"/>
      <c r="U205" s="8"/>
      <c r="V205" s="11"/>
      <c r="W205" s="19"/>
      <c r="X205" s="8"/>
      <c r="Y205" s="90"/>
      <c r="Z205" s="88"/>
      <c r="AA205" s="88"/>
      <c r="AB205" s="88"/>
      <c r="AC205" s="88"/>
      <c r="AD205" s="10"/>
      <c r="AE205" s="8"/>
      <c r="AF205" s="12"/>
      <c r="AG205" s="8"/>
      <c r="AH205" s="88"/>
    </row>
    <row r="206" spans="1:34" x14ac:dyDescent="0.25">
      <c r="A206" s="62">
        <f>COUNTA(H206:K206,L206:AH206)</f>
        <v>0</v>
      </c>
      <c r="B206" s="13"/>
      <c r="C206" s="13"/>
      <c r="D206" s="13"/>
      <c r="E206" s="13">
        <f t="shared" si="54"/>
        <v>0</v>
      </c>
      <c r="F206" s="13"/>
      <c r="G206" s="13"/>
      <c r="H206" s="88"/>
      <c r="I206" s="88"/>
      <c r="J206" s="9"/>
      <c r="K206" s="8"/>
      <c r="L206" s="19"/>
      <c r="M206" s="8"/>
      <c r="N206" s="19"/>
      <c r="O206" s="19"/>
      <c r="P206" s="19"/>
      <c r="Q206" s="8"/>
      <c r="R206" s="8"/>
      <c r="S206" s="88"/>
      <c r="T206" s="8"/>
      <c r="U206" s="8"/>
      <c r="V206" s="11"/>
      <c r="W206" s="19"/>
      <c r="X206" s="8"/>
      <c r="Y206" s="90"/>
      <c r="Z206" s="88"/>
      <c r="AA206" s="88"/>
      <c r="AB206" s="88"/>
      <c r="AC206" s="88"/>
      <c r="AD206" s="10"/>
      <c r="AE206" s="8"/>
      <c r="AF206" s="12"/>
      <c r="AG206" s="8"/>
      <c r="AH206" s="88"/>
    </row>
    <row r="207" spans="1:34" x14ac:dyDescent="0.25">
      <c r="A207" s="62">
        <f>COUNTA(H207:K207,L207:AH207)</f>
        <v>0</v>
      </c>
      <c r="B207" s="13"/>
      <c r="C207" s="13"/>
      <c r="D207" s="13"/>
      <c r="E207" s="13">
        <f t="shared" si="54"/>
        <v>0</v>
      </c>
      <c r="F207" s="13"/>
      <c r="G207" s="13"/>
      <c r="H207" s="88"/>
      <c r="I207" s="88"/>
      <c r="J207" s="9"/>
      <c r="K207" s="8"/>
      <c r="L207" s="19"/>
      <c r="M207" s="8"/>
      <c r="N207" s="19"/>
      <c r="O207" s="19"/>
      <c r="P207" s="19"/>
      <c r="Q207" s="8"/>
      <c r="R207" s="8"/>
      <c r="S207" s="88"/>
      <c r="T207" s="8"/>
      <c r="U207" s="8"/>
      <c r="V207" s="11"/>
      <c r="W207" s="19"/>
      <c r="X207" s="8"/>
      <c r="Y207" s="90"/>
      <c r="Z207" s="88"/>
      <c r="AA207" s="88"/>
      <c r="AB207" s="88"/>
      <c r="AC207" s="88"/>
      <c r="AD207" s="10"/>
      <c r="AE207" s="8"/>
      <c r="AF207" s="12"/>
      <c r="AG207" s="8"/>
      <c r="AH207" s="88"/>
    </row>
    <row r="208" spans="1:34" x14ac:dyDescent="0.25">
      <c r="A208" s="62">
        <f>COUNTA(H208:K208,L208:AH208)</f>
        <v>0</v>
      </c>
      <c r="B208" s="13"/>
      <c r="C208" s="13"/>
      <c r="D208" s="13"/>
      <c r="E208" s="13">
        <f t="shared" si="54"/>
        <v>0</v>
      </c>
      <c r="F208" s="13"/>
      <c r="G208" s="13"/>
      <c r="H208" s="88"/>
      <c r="I208" s="88"/>
      <c r="J208" s="9"/>
      <c r="K208" s="8"/>
      <c r="L208" s="19"/>
      <c r="M208" s="8"/>
      <c r="N208" s="19"/>
      <c r="O208" s="19"/>
      <c r="P208" s="19"/>
      <c r="Q208" s="8"/>
      <c r="R208" s="8"/>
      <c r="S208" s="88"/>
      <c r="T208" s="8"/>
      <c r="U208" s="8"/>
      <c r="V208" s="11"/>
      <c r="W208" s="19"/>
      <c r="X208" s="8"/>
      <c r="Y208" s="90"/>
      <c r="Z208" s="88"/>
      <c r="AA208" s="88"/>
      <c r="AB208" s="88"/>
      <c r="AC208" s="88"/>
      <c r="AD208" s="10"/>
      <c r="AE208" s="8"/>
      <c r="AF208" s="12"/>
      <c r="AG208" s="8"/>
      <c r="AH208" s="88"/>
    </row>
    <row r="209" spans="1:34" x14ac:dyDescent="0.25">
      <c r="A209" s="62">
        <f>COUNTA(H209:K209,L209:AH209)</f>
        <v>0</v>
      </c>
      <c r="B209" s="13"/>
      <c r="C209" s="13"/>
      <c r="D209" s="13"/>
      <c r="E209" s="13">
        <f t="shared" si="54"/>
        <v>0</v>
      </c>
      <c r="F209" s="13"/>
      <c r="G209" s="13"/>
      <c r="H209" s="88"/>
      <c r="I209" s="88"/>
      <c r="J209" s="9"/>
      <c r="K209" s="8"/>
      <c r="L209" s="19"/>
      <c r="M209" s="8"/>
      <c r="N209" s="19"/>
      <c r="O209" s="19"/>
      <c r="P209" s="19"/>
      <c r="Q209" s="8"/>
      <c r="R209" s="8"/>
      <c r="S209" s="88"/>
      <c r="T209" s="8"/>
      <c r="U209" s="8"/>
      <c r="V209" s="11"/>
      <c r="W209" s="19"/>
      <c r="X209" s="8"/>
      <c r="Y209" s="90"/>
      <c r="Z209" s="88"/>
      <c r="AA209" s="88"/>
      <c r="AB209" s="88"/>
      <c r="AC209" s="88"/>
      <c r="AD209" s="10"/>
      <c r="AE209" s="8"/>
      <c r="AF209" s="12"/>
      <c r="AG209" s="8"/>
      <c r="AH209" s="88"/>
    </row>
    <row r="210" spans="1:34" x14ac:dyDescent="0.25">
      <c r="A210" s="62">
        <f>COUNTA(H210:K210,L210:AH210,J211)-4</f>
        <v>0</v>
      </c>
      <c r="B210" s="13"/>
      <c r="C210" s="13"/>
      <c r="D210" s="13"/>
      <c r="E210" s="13">
        <f t="shared" si="54"/>
        <v>0</v>
      </c>
      <c r="F210" s="13"/>
      <c r="G210" s="13"/>
      <c r="H210" s="88"/>
      <c r="I210" s="88"/>
      <c r="J210" s="7" t="s">
        <v>79</v>
      </c>
      <c r="K210" s="8"/>
      <c r="L210" s="19"/>
      <c r="M210" s="8"/>
      <c r="N210" s="19"/>
      <c r="O210" s="19"/>
      <c r="P210" s="19"/>
      <c r="Q210" s="8"/>
      <c r="R210" s="8"/>
      <c r="S210" s="88"/>
      <c r="T210" s="17" t="s">
        <v>80</v>
      </c>
      <c r="U210" s="17" t="s">
        <v>80</v>
      </c>
      <c r="V210" s="18" t="s">
        <v>80</v>
      </c>
      <c r="W210" s="19"/>
      <c r="X210" s="8"/>
      <c r="Y210" s="90"/>
      <c r="Z210" s="88"/>
      <c r="AA210" s="88"/>
      <c r="AB210" s="88"/>
      <c r="AC210" s="88"/>
      <c r="AD210" s="10"/>
      <c r="AE210" s="8"/>
      <c r="AF210" s="12"/>
      <c r="AG210" s="8"/>
      <c r="AH210" s="88"/>
    </row>
    <row r="211" spans="1:34" x14ac:dyDescent="0.25">
      <c r="A211" s="62">
        <f>COUNTA(H211:K211,L211:AH211)</f>
        <v>0</v>
      </c>
      <c r="B211" s="13"/>
      <c r="C211" s="13"/>
      <c r="D211" s="13" t="str">
        <f>IF(J211&gt;0,"совместительство","-")</f>
        <v>-</v>
      </c>
      <c r="E211" s="13">
        <f t="shared" si="54"/>
        <v>0</v>
      </c>
      <c r="F211" s="13"/>
      <c r="G211" s="13"/>
      <c r="H211" s="88"/>
      <c r="I211" s="88"/>
      <c r="J211" s="9"/>
      <c r="K211" s="8"/>
      <c r="L211" s="19"/>
      <c r="M211" s="8"/>
      <c r="N211" s="19"/>
      <c r="O211" s="19"/>
      <c r="P211" s="19"/>
      <c r="Q211" s="8"/>
      <c r="R211" s="8"/>
      <c r="S211" s="88"/>
      <c r="T211" s="8"/>
      <c r="U211" s="8"/>
      <c r="V211" s="11"/>
      <c r="W211" s="19"/>
      <c r="X211" s="8"/>
      <c r="Y211" s="90"/>
      <c r="Z211" s="88"/>
      <c r="AA211" s="88"/>
      <c r="AB211" s="88"/>
      <c r="AC211" s="88"/>
      <c r="AD211" s="10"/>
      <c r="AE211" s="8"/>
      <c r="AF211" s="12"/>
      <c r="AG211" s="8"/>
      <c r="AH211" s="88"/>
    </row>
    <row r="212" spans="1:34" x14ac:dyDescent="0.25">
      <c r="A212" s="62">
        <f>COUNTA(H212:K212,L212:AH212)</f>
        <v>0</v>
      </c>
      <c r="B212" s="13"/>
      <c r="C212" s="13"/>
      <c r="D212" s="13"/>
      <c r="E212" s="13">
        <f t="shared" si="54"/>
        <v>0</v>
      </c>
      <c r="F212" s="13"/>
      <c r="G212" s="13"/>
      <c r="H212" s="88"/>
      <c r="I212" s="88"/>
      <c r="J212" s="9"/>
      <c r="K212" s="8"/>
      <c r="L212" s="19"/>
      <c r="M212" s="8"/>
      <c r="N212" s="19"/>
      <c r="O212" s="19"/>
      <c r="P212" s="19"/>
      <c r="Q212" s="8"/>
      <c r="R212" s="8"/>
      <c r="S212" s="88"/>
      <c r="T212" s="8"/>
      <c r="U212" s="8"/>
      <c r="V212" s="11"/>
      <c r="W212" s="19"/>
      <c r="X212" s="8"/>
      <c r="Y212" s="90"/>
      <c r="Z212" s="88"/>
      <c r="AA212" s="88"/>
      <c r="AB212" s="88"/>
      <c r="AC212" s="88"/>
      <c r="AD212" s="10"/>
      <c r="AE212" s="8"/>
      <c r="AF212" s="12"/>
      <c r="AG212" s="8"/>
      <c r="AH212" s="88"/>
    </row>
    <row r="213" spans="1:34" x14ac:dyDescent="0.25">
      <c r="A213" s="62">
        <f>COUNTA(H213:K213,L213:AH213)</f>
        <v>0</v>
      </c>
      <c r="B213" s="13"/>
      <c r="C213" s="13"/>
      <c r="D213" s="13"/>
      <c r="E213" s="13">
        <f t="shared" si="54"/>
        <v>0</v>
      </c>
      <c r="F213" s="13"/>
      <c r="G213" s="13"/>
      <c r="H213" s="88"/>
      <c r="I213" s="88"/>
      <c r="J213" s="9"/>
      <c r="K213" s="8"/>
      <c r="L213" s="19"/>
      <c r="M213" s="8"/>
      <c r="N213" s="19"/>
      <c r="O213" s="19"/>
      <c r="P213" s="19"/>
      <c r="Q213" s="8"/>
      <c r="R213" s="8"/>
      <c r="S213" s="88"/>
      <c r="T213" s="8"/>
      <c r="U213" s="8"/>
      <c r="V213" s="11"/>
      <c r="W213" s="19"/>
      <c r="X213" s="8"/>
      <c r="Y213" s="90"/>
      <c r="Z213" s="88"/>
      <c r="AA213" s="88"/>
      <c r="AB213" s="88"/>
      <c r="AC213" s="88"/>
      <c r="AD213" s="10"/>
      <c r="AE213" s="8"/>
      <c r="AF213" s="12"/>
      <c r="AG213" s="8"/>
      <c r="AH213" s="88"/>
    </row>
    <row r="214" spans="1:34" x14ac:dyDescent="0.25">
      <c r="A214" s="62">
        <f>COUNTA(H214:K214,L214:AH214)</f>
        <v>0</v>
      </c>
      <c r="B214" s="13"/>
      <c r="C214" s="13"/>
      <c r="D214" s="13"/>
      <c r="E214" s="13">
        <f t="shared" si="54"/>
        <v>0</v>
      </c>
      <c r="F214" s="13"/>
      <c r="G214" s="13"/>
      <c r="H214" s="88"/>
      <c r="I214" s="88"/>
      <c r="J214" s="9"/>
      <c r="K214" s="8"/>
      <c r="L214" s="19"/>
      <c r="M214" s="8"/>
      <c r="N214" s="19"/>
      <c r="O214" s="19"/>
      <c r="P214" s="19"/>
      <c r="Q214" s="8"/>
      <c r="R214" s="8"/>
      <c r="S214" s="88"/>
      <c r="T214" s="8"/>
      <c r="U214" s="8"/>
      <c r="V214" s="11"/>
      <c r="W214" s="19"/>
      <c r="X214" s="8"/>
      <c r="Y214" s="90"/>
      <c r="Z214" s="88"/>
      <c r="AA214" s="88"/>
      <c r="AB214" s="88"/>
      <c r="AC214" s="88"/>
      <c r="AD214" s="10"/>
      <c r="AE214" s="8"/>
      <c r="AF214" s="12"/>
      <c r="AG214" s="8"/>
      <c r="AH214" s="88"/>
    </row>
    <row r="215" spans="1:34" x14ac:dyDescent="0.25">
      <c r="A215" s="62">
        <f>COUNTA(H215:K215,L215:AH215)</f>
        <v>0</v>
      </c>
      <c r="B215" s="13"/>
      <c r="C215" s="13"/>
      <c r="D215" s="13"/>
      <c r="E215" s="13">
        <f t="shared" si="54"/>
        <v>0</v>
      </c>
      <c r="F215" s="13"/>
      <c r="G215" s="13"/>
      <c r="H215" s="88"/>
      <c r="I215" s="88"/>
      <c r="J215" s="9"/>
      <c r="K215" s="8"/>
      <c r="L215" s="19"/>
      <c r="M215" s="8"/>
      <c r="N215" s="19"/>
      <c r="O215" s="19"/>
      <c r="P215" s="19"/>
      <c r="Q215" s="8"/>
      <c r="R215" s="8"/>
      <c r="S215" s="88"/>
      <c r="T215" s="8"/>
      <c r="U215" s="8"/>
      <c r="V215" s="11"/>
      <c r="W215" s="19"/>
      <c r="X215" s="8"/>
      <c r="Y215" s="90"/>
      <c r="Z215" s="88"/>
      <c r="AA215" s="88"/>
      <c r="AB215" s="88"/>
      <c r="AC215" s="88"/>
      <c r="AD215" s="10"/>
      <c r="AE215" s="8"/>
      <c r="AF215" s="12"/>
      <c r="AG215" s="8"/>
      <c r="AH215" s="88"/>
    </row>
    <row r="216" spans="1:34" x14ac:dyDescent="0.25">
      <c r="A216" s="62">
        <f>COUNTA(H216:K216,L216:AH216)</f>
        <v>0</v>
      </c>
      <c r="B216" s="13"/>
      <c r="C216" s="13"/>
      <c r="D216" s="13"/>
      <c r="E216" s="13">
        <f t="shared" si="54"/>
        <v>0</v>
      </c>
      <c r="F216" s="13"/>
      <c r="G216" s="13"/>
      <c r="H216" s="88"/>
      <c r="I216" s="88"/>
      <c r="J216" s="9"/>
      <c r="K216" s="8"/>
      <c r="L216" s="19"/>
      <c r="M216" s="8"/>
      <c r="N216" s="19"/>
      <c r="O216" s="19"/>
      <c r="P216" s="19"/>
      <c r="Q216" s="8"/>
      <c r="R216" s="8"/>
      <c r="S216" s="88"/>
      <c r="T216" s="8"/>
      <c r="U216" s="8"/>
      <c r="V216" s="11"/>
      <c r="W216" s="19"/>
      <c r="X216" s="8"/>
      <c r="Y216" s="90"/>
      <c r="Z216" s="88"/>
      <c r="AA216" s="88"/>
      <c r="AB216" s="88"/>
      <c r="AC216" s="88"/>
      <c r="AD216" s="10"/>
      <c r="AE216" s="8"/>
      <c r="AF216" s="12"/>
      <c r="AG216" s="8"/>
      <c r="AH216" s="88"/>
    </row>
    <row r="217" spans="1:34" s="26" customFormat="1" ht="11.25" customHeight="1" x14ac:dyDescent="0.25">
      <c r="A217" s="21">
        <v>0</v>
      </c>
      <c r="B217" s="22"/>
      <c r="C217" s="22"/>
      <c r="D217" s="21"/>
      <c r="E217" s="23">
        <f>MAX(E201:E216)</f>
        <v>0</v>
      </c>
      <c r="F217" s="21" t="str">
        <f>RIGHT(R217,4)</f>
        <v xml:space="preserve"> - 0</v>
      </c>
      <c r="G217" s="21" t="str">
        <f>RIGHT(X217,4)</f>
        <v xml:space="preserve"> - 0</v>
      </c>
      <c r="H217" s="88"/>
      <c r="I217" s="88"/>
      <c r="J217" s="23" t="s">
        <v>85</v>
      </c>
      <c r="K217" s="23" t="str">
        <f>IF(E217=4,"ВО",IF(E217=3,"СПО",IF(E217=2,"ВО (с)",IF(E217=1,"СПО (с)","-"))))</f>
        <v>-</v>
      </c>
      <c r="L217" s="23">
        <f>COUNTA(L201:L216)</f>
        <v>0</v>
      </c>
      <c r="M217" s="23" t="s">
        <v>80</v>
      </c>
      <c r="N217" s="23" t="s">
        <v>80</v>
      </c>
      <c r="O217" s="23">
        <f>COUNTA(O201:O216)</f>
        <v>0</v>
      </c>
      <c r="P217" s="23" t="s">
        <v>80</v>
      </c>
      <c r="Q217" s="23">
        <f>SUM(Q201:Q216)</f>
        <v>0</v>
      </c>
      <c r="R217" s="23" t="str">
        <f>CONCATENATE("П.Г.П. - ",MAX(R201:R216))</f>
        <v>П.Г.П. - 0</v>
      </c>
      <c r="S217" s="23">
        <f>COUNTA(S201)</f>
        <v>0</v>
      </c>
      <c r="T217" s="23">
        <f>T202</f>
        <v>0</v>
      </c>
      <c r="U217" s="23" t="s">
        <v>80</v>
      </c>
      <c r="V217" s="23" t="s">
        <v>80</v>
      </c>
      <c r="W217" s="23">
        <f>COUNTA(W201:W216)</f>
        <v>0</v>
      </c>
      <c r="X217" s="23" t="str">
        <f>CONCATENATE("П.Г.П. - ",MAX(X201:X216))</f>
        <v>П.Г.П. - 0</v>
      </c>
      <c r="Y217" s="24">
        <f>Y201</f>
        <v>0</v>
      </c>
      <c r="Z217" s="23" t="str">
        <f>IF(Z201="","-",Z201)</f>
        <v>-</v>
      </c>
      <c r="AA217" s="23" t="str">
        <f t="shared" ref="AA217:AC217" si="55">IF(AA201="","-",AA201)</f>
        <v>-</v>
      </c>
      <c r="AB217" s="23" t="str">
        <f t="shared" si="55"/>
        <v>-</v>
      </c>
      <c r="AC217" s="23" t="str">
        <f t="shared" si="55"/>
        <v>-</v>
      </c>
      <c r="AD217" s="23" t="s">
        <v>80</v>
      </c>
      <c r="AE217" s="23">
        <f>SUM(AE201:AE216)</f>
        <v>0</v>
      </c>
      <c r="AF217" s="25">
        <f>SUM(AF201:AF216)</f>
        <v>0</v>
      </c>
      <c r="AG217" s="23" t="s">
        <v>80</v>
      </c>
      <c r="AH217" s="23" t="s">
        <v>80</v>
      </c>
    </row>
    <row r="218" spans="1:34" x14ac:dyDescent="0.25">
      <c r="A218" s="62">
        <f>COUNTA(H218:K218,L218:AH218)-7</f>
        <v>-1</v>
      </c>
      <c r="B218" s="13"/>
      <c r="C218" s="13"/>
      <c r="D218" s="13"/>
      <c r="E218" s="13">
        <f t="shared" ref="E218:E233" si="56">IF(K218="ВО",4,IF(K218="СПО",3,IF(K218="ВО (студент)",2,IF(K218="СПО (студент)",1,0))))</f>
        <v>0</v>
      </c>
      <c r="F218" s="13"/>
      <c r="G218" s="13"/>
      <c r="H218" s="88">
        <v>33</v>
      </c>
      <c r="I218" s="88"/>
      <c r="J218" s="7" t="s">
        <v>77</v>
      </c>
      <c r="K218" s="8"/>
      <c r="L218" s="19"/>
      <c r="M218" s="8"/>
      <c r="N218" s="19"/>
      <c r="O218" s="19"/>
      <c r="P218" s="19"/>
      <c r="Q218" s="8"/>
      <c r="R218" s="8"/>
      <c r="S218" s="88"/>
      <c r="T218" s="17" t="s">
        <v>80</v>
      </c>
      <c r="U218" s="17" t="s">
        <v>80</v>
      </c>
      <c r="V218" s="18" t="s">
        <v>80</v>
      </c>
      <c r="W218" s="19"/>
      <c r="X218" s="8"/>
      <c r="Y218" s="90"/>
      <c r="Z218" s="88"/>
      <c r="AA218" s="88"/>
      <c r="AB218" s="88" t="str">
        <f>IF(Y218&lt;1,"-",ROUND(YEARFRAC(Y218,#REF!,1),2))</f>
        <v>-</v>
      </c>
      <c r="AC218" s="88"/>
      <c r="AD218" s="10"/>
      <c r="AE218" s="8"/>
      <c r="AF218" s="12"/>
      <c r="AG218" s="8"/>
      <c r="AH218" s="88"/>
    </row>
    <row r="219" spans="1:34" x14ac:dyDescent="0.25">
      <c r="A219" s="62">
        <f>COUNTA(H219:K219,L219:AH219)</f>
        <v>0</v>
      </c>
      <c r="B219" s="13"/>
      <c r="C219" s="13"/>
      <c r="D219" s="13"/>
      <c r="E219" s="13">
        <f t="shared" si="56"/>
        <v>0</v>
      </c>
      <c r="F219" s="13"/>
      <c r="G219" s="13"/>
      <c r="H219" s="88"/>
      <c r="I219" s="88"/>
      <c r="J219" s="9"/>
      <c r="K219" s="8"/>
      <c r="L219" s="19"/>
      <c r="M219" s="8"/>
      <c r="N219" s="19"/>
      <c r="O219" s="19"/>
      <c r="P219" s="19"/>
      <c r="Q219" s="8"/>
      <c r="R219" s="8"/>
      <c r="S219" s="88"/>
      <c r="T219" s="8"/>
      <c r="U219" s="8"/>
      <c r="V219" s="11"/>
      <c r="W219" s="19"/>
      <c r="X219" s="8"/>
      <c r="Y219" s="90"/>
      <c r="Z219" s="88"/>
      <c r="AA219" s="88"/>
      <c r="AB219" s="88"/>
      <c r="AC219" s="88"/>
      <c r="AD219" s="10"/>
      <c r="AE219" s="8"/>
      <c r="AF219" s="12"/>
      <c r="AG219" s="8"/>
      <c r="AH219" s="88"/>
    </row>
    <row r="220" spans="1:34" x14ac:dyDescent="0.25">
      <c r="A220" s="62">
        <f>COUNTA(H220:K220,L220:AH220,J221)-4</f>
        <v>0</v>
      </c>
      <c r="B220" s="13"/>
      <c r="C220" s="13"/>
      <c r="D220" s="13"/>
      <c r="E220" s="13">
        <f t="shared" si="56"/>
        <v>0</v>
      </c>
      <c r="F220" s="13"/>
      <c r="G220" s="13"/>
      <c r="H220" s="88"/>
      <c r="I220" s="88"/>
      <c r="J220" s="7" t="s">
        <v>78</v>
      </c>
      <c r="K220" s="8"/>
      <c r="L220" s="19"/>
      <c r="M220" s="8"/>
      <c r="N220" s="19"/>
      <c r="O220" s="19"/>
      <c r="P220" s="19"/>
      <c r="Q220" s="8"/>
      <c r="R220" s="8"/>
      <c r="S220" s="88"/>
      <c r="T220" s="17" t="s">
        <v>80</v>
      </c>
      <c r="U220" s="17" t="s">
        <v>80</v>
      </c>
      <c r="V220" s="18" t="s">
        <v>80</v>
      </c>
      <c r="W220" s="19"/>
      <c r="X220" s="8"/>
      <c r="Y220" s="90"/>
      <c r="Z220" s="88"/>
      <c r="AA220" s="88"/>
      <c r="AB220" s="88"/>
      <c r="AC220" s="88"/>
      <c r="AD220" s="10"/>
      <c r="AE220" s="8"/>
      <c r="AF220" s="12"/>
      <c r="AG220" s="8"/>
      <c r="AH220" s="88"/>
    </row>
    <row r="221" spans="1:34" x14ac:dyDescent="0.25">
      <c r="A221" s="62">
        <f>COUNTA(H221:K221,L221:AH221)</f>
        <v>0</v>
      </c>
      <c r="B221" s="13"/>
      <c r="C221" s="13"/>
      <c r="D221" s="13" t="str">
        <f>IF(J221&gt;0,"совмещение","-")</f>
        <v>-</v>
      </c>
      <c r="E221" s="13">
        <f t="shared" si="56"/>
        <v>0</v>
      </c>
      <c r="F221" s="13"/>
      <c r="G221" s="13"/>
      <c r="H221" s="88"/>
      <c r="I221" s="88"/>
      <c r="J221" s="9"/>
      <c r="K221" s="8"/>
      <c r="L221" s="19"/>
      <c r="M221" s="8"/>
      <c r="N221" s="19"/>
      <c r="O221" s="19"/>
      <c r="P221" s="19"/>
      <c r="Q221" s="8"/>
      <c r="R221" s="8"/>
      <c r="S221" s="88"/>
      <c r="T221" s="8"/>
      <c r="U221" s="8"/>
      <c r="V221" s="11"/>
      <c r="W221" s="19"/>
      <c r="X221" s="8"/>
      <c r="Y221" s="90"/>
      <c r="Z221" s="88"/>
      <c r="AA221" s="88"/>
      <c r="AB221" s="88"/>
      <c r="AC221" s="88"/>
      <c r="AD221" s="10"/>
      <c r="AE221" s="8"/>
      <c r="AF221" s="12"/>
      <c r="AG221" s="8"/>
      <c r="AH221" s="88"/>
    </row>
    <row r="222" spans="1:34" x14ac:dyDescent="0.25">
      <c r="A222" s="62">
        <f>COUNTA(H222:K222,L222:AH222)</f>
        <v>0</v>
      </c>
      <c r="B222" s="13"/>
      <c r="C222" s="13"/>
      <c r="D222" s="13"/>
      <c r="E222" s="13">
        <f t="shared" si="56"/>
        <v>0</v>
      </c>
      <c r="F222" s="13"/>
      <c r="G222" s="13"/>
      <c r="H222" s="88"/>
      <c r="I222" s="88"/>
      <c r="J222" s="9"/>
      <c r="K222" s="8"/>
      <c r="L222" s="19"/>
      <c r="M222" s="8"/>
      <c r="N222" s="19"/>
      <c r="O222" s="19"/>
      <c r="P222" s="19"/>
      <c r="Q222" s="8"/>
      <c r="R222" s="8"/>
      <c r="S222" s="88"/>
      <c r="T222" s="8"/>
      <c r="U222" s="8"/>
      <c r="V222" s="11"/>
      <c r="W222" s="19"/>
      <c r="X222" s="8"/>
      <c r="Y222" s="90"/>
      <c r="Z222" s="88"/>
      <c r="AA222" s="88"/>
      <c r="AB222" s="88"/>
      <c r="AC222" s="88"/>
      <c r="AD222" s="10"/>
      <c r="AE222" s="8"/>
      <c r="AF222" s="12"/>
      <c r="AG222" s="8"/>
      <c r="AH222" s="88"/>
    </row>
    <row r="223" spans="1:34" x14ac:dyDescent="0.25">
      <c r="A223" s="62">
        <f>COUNTA(H223:K223,L223:AH223)</f>
        <v>0</v>
      </c>
      <c r="B223" s="13"/>
      <c r="C223" s="13"/>
      <c r="D223" s="13"/>
      <c r="E223" s="13">
        <f t="shared" si="56"/>
        <v>0</v>
      </c>
      <c r="F223" s="13"/>
      <c r="G223" s="13"/>
      <c r="H223" s="88"/>
      <c r="I223" s="88"/>
      <c r="J223" s="9"/>
      <c r="K223" s="8"/>
      <c r="L223" s="19"/>
      <c r="M223" s="8"/>
      <c r="N223" s="19"/>
      <c r="O223" s="19"/>
      <c r="P223" s="19"/>
      <c r="Q223" s="8"/>
      <c r="R223" s="8"/>
      <c r="S223" s="88"/>
      <c r="T223" s="8"/>
      <c r="U223" s="8"/>
      <c r="V223" s="11"/>
      <c r="W223" s="19"/>
      <c r="X223" s="8"/>
      <c r="Y223" s="90"/>
      <c r="Z223" s="88"/>
      <c r="AA223" s="88"/>
      <c r="AB223" s="88"/>
      <c r="AC223" s="88"/>
      <c r="AD223" s="10"/>
      <c r="AE223" s="8"/>
      <c r="AF223" s="12"/>
      <c r="AG223" s="8"/>
      <c r="AH223" s="88"/>
    </row>
    <row r="224" spans="1:34" x14ac:dyDescent="0.25">
      <c r="A224" s="62">
        <f>COUNTA(H224:K224,L224:AH224)</f>
        <v>0</v>
      </c>
      <c r="B224" s="13"/>
      <c r="C224" s="13"/>
      <c r="D224" s="13"/>
      <c r="E224" s="13">
        <f t="shared" si="56"/>
        <v>0</v>
      </c>
      <c r="F224" s="13"/>
      <c r="G224" s="13"/>
      <c r="H224" s="88"/>
      <c r="I224" s="88"/>
      <c r="J224" s="9"/>
      <c r="K224" s="8"/>
      <c r="L224" s="19"/>
      <c r="M224" s="8"/>
      <c r="N224" s="19"/>
      <c r="O224" s="19"/>
      <c r="P224" s="19"/>
      <c r="Q224" s="8"/>
      <c r="R224" s="8"/>
      <c r="S224" s="88"/>
      <c r="T224" s="8"/>
      <c r="U224" s="8"/>
      <c r="V224" s="11"/>
      <c r="W224" s="19"/>
      <c r="X224" s="8"/>
      <c r="Y224" s="90"/>
      <c r="Z224" s="88"/>
      <c r="AA224" s="88"/>
      <c r="AB224" s="88"/>
      <c r="AC224" s="88"/>
      <c r="AD224" s="10"/>
      <c r="AE224" s="8"/>
      <c r="AF224" s="12"/>
      <c r="AG224" s="8"/>
      <c r="AH224" s="88"/>
    </row>
    <row r="225" spans="1:34" x14ac:dyDescent="0.25">
      <c r="A225" s="62">
        <f>COUNTA(H225:K225,L225:AH225)</f>
        <v>0</v>
      </c>
      <c r="B225" s="13"/>
      <c r="C225" s="13"/>
      <c r="D225" s="13"/>
      <c r="E225" s="13">
        <f t="shared" si="56"/>
        <v>0</v>
      </c>
      <c r="F225" s="13"/>
      <c r="G225" s="13"/>
      <c r="H225" s="88"/>
      <c r="I225" s="88"/>
      <c r="J225" s="9"/>
      <c r="K225" s="8"/>
      <c r="L225" s="19"/>
      <c r="M225" s="8"/>
      <c r="N225" s="19"/>
      <c r="O225" s="19"/>
      <c r="P225" s="19"/>
      <c r="Q225" s="8"/>
      <c r="R225" s="8"/>
      <c r="S225" s="88"/>
      <c r="T225" s="8"/>
      <c r="U225" s="8"/>
      <c r="V225" s="11"/>
      <c r="W225" s="19"/>
      <c r="X225" s="8"/>
      <c r="Y225" s="90"/>
      <c r="Z225" s="88"/>
      <c r="AA225" s="88"/>
      <c r="AB225" s="88"/>
      <c r="AC225" s="88"/>
      <c r="AD225" s="10"/>
      <c r="AE225" s="8"/>
      <c r="AF225" s="12"/>
      <c r="AG225" s="8"/>
      <c r="AH225" s="88"/>
    </row>
    <row r="226" spans="1:34" x14ac:dyDescent="0.25">
      <c r="A226" s="62">
        <f>COUNTA(H226:K226,L226:AH226)</f>
        <v>0</v>
      </c>
      <c r="B226" s="13"/>
      <c r="C226" s="13"/>
      <c r="D226" s="13"/>
      <c r="E226" s="13">
        <f t="shared" si="56"/>
        <v>0</v>
      </c>
      <c r="F226" s="13"/>
      <c r="G226" s="13"/>
      <c r="H226" s="88"/>
      <c r="I226" s="88"/>
      <c r="J226" s="9"/>
      <c r="K226" s="8"/>
      <c r="L226" s="19"/>
      <c r="M226" s="8"/>
      <c r="N226" s="19"/>
      <c r="O226" s="19"/>
      <c r="P226" s="19"/>
      <c r="Q226" s="8"/>
      <c r="R226" s="8"/>
      <c r="S226" s="88"/>
      <c r="T226" s="8"/>
      <c r="U226" s="8"/>
      <c r="V226" s="11"/>
      <c r="W226" s="19"/>
      <c r="X226" s="8"/>
      <c r="Y226" s="90"/>
      <c r="Z226" s="88"/>
      <c r="AA226" s="88"/>
      <c r="AB226" s="88"/>
      <c r="AC226" s="88"/>
      <c r="AD226" s="10"/>
      <c r="AE226" s="8"/>
      <c r="AF226" s="12"/>
      <c r="AG226" s="8"/>
      <c r="AH226" s="88"/>
    </row>
    <row r="227" spans="1:34" x14ac:dyDescent="0.25">
      <c r="A227" s="62">
        <f>COUNTA(H227:K227,L227:AH227,J228)-4</f>
        <v>0</v>
      </c>
      <c r="B227" s="13"/>
      <c r="C227" s="13"/>
      <c r="D227" s="13"/>
      <c r="E227" s="13">
        <f t="shared" si="56"/>
        <v>0</v>
      </c>
      <c r="F227" s="13"/>
      <c r="G227" s="13"/>
      <c r="H227" s="88"/>
      <c r="I227" s="88"/>
      <c r="J227" s="7" t="s">
        <v>79</v>
      </c>
      <c r="K227" s="8"/>
      <c r="L227" s="19"/>
      <c r="M227" s="8"/>
      <c r="N227" s="19"/>
      <c r="O227" s="19"/>
      <c r="P227" s="19"/>
      <c r="Q227" s="8"/>
      <c r="R227" s="8"/>
      <c r="S227" s="88"/>
      <c r="T227" s="17" t="s">
        <v>80</v>
      </c>
      <c r="U227" s="17" t="s">
        <v>80</v>
      </c>
      <c r="V227" s="18" t="s">
        <v>80</v>
      </c>
      <c r="W227" s="19"/>
      <c r="X227" s="8"/>
      <c r="Y227" s="90"/>
      <c r="Z227" s="88"/>
      <c r="AA227" s="88"/>
      <c r="AB227" s="88"/>
      <c r="AC227" s="88"/>
      <c r="AD227" s="10"/>
      <c r="AE227" s="8"/>
      <c r="AF227" s="12"/>
      <c r="AG227" s="8"/>
      <c r="AH227" s="88"/>
    </row>
    <row r="228" spans="1:34" x14ac:dyDescent="0.25">
      <c r="A228" s="62">
        <f>COUNTA(H228:K228,L228:AH228)</f>
        <v>0</v>
      </c>
      <c r="B228" s="13"/>
      <c r="C228" s="13"/>
      <c r="D228" s="13" t="str">
        <f>IF(J228&gt;0,"совместительство","-")</f>
        <v>-</v>
      </c>
      <c r="E228" s="13">
        <f t="shared" si="56"/>
        <v>0</v>
      </c>
      <c r="F228" s="13"/>
      <c r="G228" s="13"/>
      <c r="H228" s="88"/>
      <c r="I228" s="88"/>
      <c r="J228" s="9"/>
      <c r="K228" s="8"/>
      <c r="L228" s="19"/>
      <c r="M228" s="8"/>
      <c r="N228" s="19"/>
      <c r="O228" s="19"/>
      <c r="P228" s="19"/>
      <c r="Q228" s="8"/>
      <c r="R228" s="8"/>
      <c r="S228" s="88"/>
      <c r="T228" s="8"/>
      <c r="U228" s="8"/>
      <c r="V228" s="11"/>
      <c r="W228" s="19"/>
      <c r="X228" s="8"/>
      <c r="Y228" s="90"/>
      <c r="Z228" s="88"/>
      <c r="AA228" s="88"/>
      <c r="AB228" s="88"/>
      <c r="AC228" s="88"/>
      <c r="AD228" s="10"/>
      <c r="AE228" s="8"/>
      <c r="AF228" s="12"/>
      <c r="AG228" s="8"/>
      <c r="AH228" s="88"/>
    </row>
    <row r="229" spans="1:34" x14ac:dyDescent="0.25">
      <c r="A229" s="62">
        <f>COUNTA(H229:K229,L229:AH229)</f>
        <v>0</v>
      </c>
      <c r="B229" s="13"/>
      <c r="C229" s="13"/>
      <c r="D229" s="13"/>
      <c r="E229" s="13">
        <f t="shared" si="56"/>
        <v>0</v>
      </c>
      <c r="F229" s="13"/>
      <c r="G229" s="13"/>
      <c r="H229" s="88"/>
      <c r="I229" s="88"/>
      <c r="J229" s="9"/>
      <c r="K229" s="8"/>
      <c r="L229" s="19"/>
      <c r="M229" s="8"/>
      <c r="N229" s="19"/>
      <c r="O229" s="19"/>
      <c r="P229" s="19"/>
      <c r="Q229" s="8"/>
      <c r="R229" s="8"/>
      <c r="S229" s="88"/>
      <c r="T229" s="8"/>
      <c r="U229" s="8"/>
      <c r="V229" s="11"/>
      <c r="W229" s="19"/>
      <c r="X229" s="8"/>
      <c r="Y229" s="90"/>
      <c r="Z229" s="88"/>
      <c r="AA229" s="88"/>
      <c r="AB229" s="88"/>
      <c r="AC229" s="88"/>
      <c r="AD229" s="10"/>
      <c r="AE229" s="8"/>
      <c r="AF229" s="12"/>
      <c r="AG229" s="8"/>
      <c r="AH229" s="88"/>
    </row>
    <row r="230" spans="1:34" x14ac:dyDescent="0.25">
      <c r="A230" s="62">
        <f>COUNTA(H230:K230,L230:AH230)</f>
        <v>0</v>
      </c>
      <c r="B230" s="13"/>
      <c r="C230" s="13"/>
      <c r="D230" s="13"/>
      <c r="E230" s="13">
        <f t="shared" si="56"/>
        <v>0</v>
      </c>
      <c r="F230" s="13"/>
      <c r="G230" s="13"/>
      <c r="H230" s="88"/>
      <c r="I230" s="88"/>
      <c r="J230" s="9"/>
      <c r="K230" s="8"/>
      <c r="L230" s="19"/>
      <c r="M230" s="8"/>
      <c r="N230" s="19"/>
      <c r="O230" s="19"/>
      <c r="P230" s="19"/>
      <c r="Q230" s="8"/>
      <c r="R230" s="8"/>
      <c r="S230" s="88"/>
      <c r="T230" s="8"/>
      <c r="U230" s="8"/>
      <c r="V230" s="11"/>
      <c r="W230" s="19"/>
      <c r="X230" s="8"/>
      <c r="Y230" s="90"/>
      <c r="Z230" s="88"/>
      <c r="AA230" s="88"/>
      <c r="AB230" s="88"/>
      <c r="AC230" s="88"/>
      <c r="AD230" s="10"/>
      <c r="AE230" s="8"/>
      <c r="AF230" s="12"/>
      <c r="AG230" s="8"/>
      <c r="AH230" s="88"/>
    </row>
    <row r="231" spans="1:34" x14ac:dyDescent="0.25">
      <c r="A231" s="62">
        <f>COUNTA(H231:K231,L231:AH231)</f>
        <v>0</v>
      </c>
      <c r="B231" s="13"/>
      <c r="C231" s="13"/>
      <c r="D231" s="13"/>
      <c r="E231" s="13">
        <f t="shared" si="56"/>
        <v>0</v>
      </c>
      <c r="F231" s="13"/>
      <c r="G231" s="13"/>
      <c r="H231" s="88"/>
      <c r="I231" s="88"/>
      <c r="J231" s="9"/>
      <c r="K231" s="8"/>
      <c r="L231" s="19"/>
      <c r="M231" s="8"/>
      <c r="N231" s="19"/>
      <c r="O231" s="19"/>
      <c r="P231" s="19"/>
      <c r="Q231" s="8"/>
      <c r="R231" s="8"/>
      <c r="S231" s="88"/>
      <c r="T231" s="8"/>
      <c r="U231" s="8"/>
      <c r="V231" s="11"/>
      <c r="W231" s="19"/>
      <c r="X231" s="8"/>
      <c r="Y231" s="90"/>
      <c r="Z231" s="88"/>
      <c r="AA231" s="88"/>
      <c r="AB231" s="88"/>
      <c r="AC231" s="88"/>
      <c r="AD231" s="10"/>
      <c r="AE231" s="8"/>
      <c r="AF231" s="12"/>
      <c r="AG231" s="8"/>
      <c r="AH231" s="88"/>
    </row>
    <row r="232" spans="1:34" x14ac:dyDescent="0.25">
      <c r="A232" s="62">
        <f>COUNTA(H232:K232,L232:AH232)</f>
        <v>0</v>
      </c>
      <c r="B232" s="13"/>
      <c r="C232" s="13"/>
      <c r="D232" s="13"/>
      <c r="E232" s="13">
        <f t="shared" si="56"/>
        <v>0</v>
      </c>
      <c r="F232" s="13"/>
      <c r="G232" s="13"/>
      <c r="H232" s="88"/>
      <c r="I232" s="88"/>
      <c r="J232" s="9"/>
      <c r="K232" s="8"/>
      <c r="L232" s="19"/>
      <c r="M232" s="8"/>
      <c r="N232" s="19"/>
      <c r="O232" s="19"/>
      <c r="P232" s="19"/>
      <c r="Q232" s="8"/>
      <c r="R232" s="8"/>
      <c r="S232" s="88"/>
      <c r="T232" s="8"/>
      <c r="U232" s="8"/>
      <c r="V232" s="11"/>
      <c r="W232" s="19"/>
      <c r="X232" s="8"/>
      <c r="Y232" s="90"/>
      <c r="Z232" s="88"/>
      <c r="AA232" s="88"/>
      <c r="AB232" s="88"/>
      <c r="AC232" s="88"/>
      <c r="AD232" s="10"/>
      <c r="AE232" s="8"/>
      <c r="AF232" s="12"/>
      <c r="AG232" s="8"/>
      <c r="AH232" s="88"/>
    </row>
    <row r="233" spans="1:34" x14ac:dyDescent="0.25">
      <c r="A233" s="62">
        <f>COUNTA(H233:K233,L233:AH233)</f>
        <v>0</v>
      </c>
      <c r="B233" s="13"/>
      <c r="C233" s="13"/>
      <c r="D233" s="13"/>
      <c r="E233" s="13">
        <f t="shared" si="56"/>
        <v>0</v>
      </c>
      <c r="F233" s="13"/>
      <c r="G233" s="13"/>
      <c r="H233" s="88"/>
      <c r="I233" s="88"/>
      <c r="J233" s="9"/>
      <c r="K233" s="8"/>
      <c r="L233" s="19"/>
      <c r="M233" s="8"/>
      <c r="N233" s="19"/>
      <c r="O233" s="19"/>
      <c r="P233" s="19"/>
      <c r="Q233" s="8"/>
      <c r="R233" s="8"/>
      <c r="S233" s="88"/>
      <c r="T233" s="8"/>
      <c r="U233" s="8"/>
      <c r="V233" s="11"/>
      <c r="W233" s="19"/>
      <c r="X233" s="8"/>
      <c r="Y233" s="90"/>
      <c r="Z233" s="88"/>
      <c r="AA233" s="88"/>
      <c r="AB233" s="88"/>
      <c r="AC233" s="88"/>
      <c r="AD233" s="10"/>
      <c r="AE233" s="8"/>
      <c r="AF233" s="12"/>
      <c r="AG233" s="8"/>
      <c r="AH233" s="88"/>
    </row>
    <row r="234" spans="1:34" s="26" customFormat="1" ht="11.25" customHeight="1" x14ac:dyDescent="0.25">
      <c r="A234" s="21">
        <v>0</v>
      </c>
      <c r="B234" s="22"/>
      <c r="C234" s="22"/>
      <c r="D234" s="21"/>
      <c r="E234" s="23">
        <f>MAX(E218:E233)</f>
        <v>0</v>
      </c>
      <c r="F234" s="21" t="str">
        <f>RIGHT(R234,4)</f>
        <v xml:space="preserve"> - 0</v>
      </c>
      <c r="G234" s="21" t="str">
        <f>RIGHT(X234,4)</f>
        <v xml:space="preserve"> - 0</v>
      </c>
      <c r="H234" s="88"/>
      <c r="I234" s="88"/>
      <c r="J234" s="23" t="s">
        <v>85</v>
      </c>
      <c r="K234" s="23" t="str">
        <f>IF(E234=4,"ВО",IF(E234=3,"СПО",IF(E234=2,"ВО (с)",IF(E234=1,"СПО (с)","-"))))</f>
        <v>-</v>
      </c>
      <c r="L234" s="23">
        <f>COUNTA(L218:L233)</f>
        <v>0</v>
      </c>
      <c r="M234" s="23" t="s">
        <v>80</v>
      </c>
      <c r="N234" s="23" t="s">
        <v>80</v>
      </c>
      <c r="O234" s="23">
        <f>COUNTA(O218:O233)</f>
        <v>0</v>
      </c>
      <c r="P234" s="23" t="s">
        <v>80</v>
      </c>
      <c r="Q234" s="23">
        <f>SUM(Q218:Q233)</f>
        <v>0</v>
      </c>
      <c r="R234" s="23" t="str">
        <f>CONCATENATE("П.Г.П. - ",MAX(R218:R233))</f>
        <v>П.Г.П. - 0</v>
      </c>
      <c r="S234" s="23">
        <f>COUNTA(S218)</f>
        <v>0</v>
      </c>
      <c r="T234" s="23">
        <f>T219</f>
        <v>0</v>
      </c>
      <c r="U234" s="23" t="s">
        <v>80</v>
      </c>
      <c r="V234" s="23" t="s">
        <v>80</v>
      </c>
      <c r="W234" s="23">
        <f>COUNTA(W218:W233)</f>
        <v>0</v>
      </c>
      <c r="X234" s="23" t="str">
        <f>CONCATENATE("П.Г.П. - ",MAX(X218:X233))</f>
        <v>П.Г.П. - 0</v>
      </c>
      <c r="Y234" s="24">
        <f>Y218</f>
        <v>0</v>
      </c>
      <c r="Z234" s="23" t="str">
        <f>IF(Z218="","-",Z218)</f>
        <v>-</v>
      </c>
      <c r="AA234" s="23" t="str">
        <f t="shared" ref="AA234:AC234" si="57">IF(AA218="","-",AA218)</f>
        <v>-</v>
      </c>
      <c r="AB234" s="23" t="str">
        <f t="shared" si="57"/>
        <v>-</v>
      </c>
      <c r="AC234" s="23" t="str">
        <f t="shared" si="57"/>
        <v>-</v>
      </c>
      <c r="AD234" s="23" t="s">
        <v>80</v>
      </c>
      <c r="AE234" s="23">
        <f>SUM(AE218:AE233)</f>
        <v>0</v>
      </c>
      <c r="AF234" s="25">
        <f>SUM(AF218:AF233)</f>
        <v>0</v>
      </c>
      <c r="AG234" s="23" t="s">
        <v>80</v>
      </c>
      <c r="AH234" s="23" t="s">
        <v>80</v>
      </c>
    </row>
    <row r="235" spans="1:34" x14ac:dyDescent="0.25">
      <c r="A235" s="62">
        <f>COUNTA(H235:K235,L235:AH235)-7</f>
        <v>-1</v>
      </c>
      <c r="B235" s="13"/>
      <c r="C235" s="13"/>
      <c r="D235" s="13"/>
      <c r="E235" s="13">
        <f t="shared" ref="E235:E250" si="58">IF(K235="ВО",4,IF(K235="СПО",3,IF(K235="ВО (студент)",2,IF(K235="СПО (студент)",1,0))))</f>
        <v>0</v>
      </c>
      <c r="F235" s="13"/>
      <c r="G235" s="13"/>
      <c r="H235" s="88">
        <v>34</v>
      </c>
      <c r="I235" s="88"/>
      <c r="J235" s="7" t="s">
        <v>77</v>
      </c>
      <c r="K235" s="8"/>
      <c r="L235" s="19"/>
      <c r="M235" s="8"/>
      <c r="N235" s="19"/>
      <c r="O235" s="19"/>
      <c r="P235" s="19"/>
      <c r="Q235" s="8"/>
      <c r="R235" s="8"/>
      <c r="S235" s="88"/>
      <c r="T235" s="17" t="s">
        <v>80</v>
      </c>
      <c r="U235" s="17" t="s">
        <v>80</v>
      </c>
      <c r="V235" s="18" t="s">
        <v>80</v>
      </c>
      <c r="W235" s="19"/>
      <c r="X235" s="8"/>
      <c r="Y235" s="90"/>
      <c r="Z235" s="88"/>
      <c r="AA235" s="88"/>
      <c r="AB235" s="88" t="str">
        <f>IF(Y235&lt;1,"-",ROUND(YEARFRAC(Y235,#REF!,1),2))</f>
        <v>-</v>
      </c>
      <c r="AC235" s="88"/>
      <c r="AD235" s="10"/>
      <c r="AE235" s="8"/>
      <c r="AF235" s="12"/>
      <c r="AG235" s="8"/>
      <c r="AH235" s="88"/>
    </row>
    <row r="236" spans="1:34" x14ac:dyDescent="0.25">
      <c r="A236" s="62">
        <f>COUNTA(H236:K236,L236:AH236)</f>
        <v>0</v>
      </c>
      <c r="B236" s="13"/>
      <c r="C236" s="13"/>
      <c r="D236" s="13"/>
      <c r="E236" s="13">
        <f t="shared" si="58"/>
        <v>0</v>
      </c>
      <c r="F236" s="13"/>
      <c r="G236" s="13"/>
      <c r="H236" s="88"/>
      <c r="I236" s="88"/>
      <c r="J236" s="9"/>
      <c r="K236" s="8"/>
      <c r="L236" s="19"/>
      <c r="M236" s="8"/>
      <c r="N236" s="19"/>
      <c r="O236" s="19"/>
      <c r="P236" s="19"/>
      <c r="Q236" s="8"/>
      <c r="R236" s="8"/>
      <c r="S236" s="88"/>
      <c r="T236" s="8"/>
      <c r="U236" s="8"/>
      <c r="V236" s="11"/>
      <c r="W236" s="19"/>
      <c r="X236" s="8"/>
      <c r="Y236" s="90"/>
      <c r="Z236" s="88"/>
      <c r="AA236" s="88"/>
      <c r="AB236" s="88"/>
      <c r="AC236" s="88"/>
      <c r="AD236" s="10"/>
      <c r="AE236" s="8"/>
      <c r="AF236" s="12"/>
      <c r="AG236" s="8"/>
      <c r="AH236" s="88"/>
    </row>
    <row r="237" spans="1:34" x14ac:dyDescent="0.25">
      <c r="A237" s="62">
        <f>COUNTA(H237:K237,L237:AH237,J238)-4</f>
        <v>0</v>
      </c>
      <c r="B237" s="13"/>
      <c r="C237" s="13"/>
      <c r="D237" s="13"/>
      <c r="E237" s="13">
        <f t="shared" si="58"/>
        <v>0</v>
      </c>
      <c r="F237" s="13"/>
      <c r="G237" s="13"/>
      <c r="H237" s="88"/>
      <c r="I237" s="88"/>
      <c r="J237" s="7" t="s">
        <v>78</v>
      </c>
      <c r="K237" s="8"/>
      <c r="L237" s="19"/>
      <c r="M237" s="8"/>
      <c r="N237" s="19"/>
      <c r="O237" s="19"/>
      <c r="P237" s="19"/>
      <c r="Q237" s="8"/>
      <c r="R237" s="8"/>
      <c r="S237" s="88"/>
      <c r="T237" s="17" t="s">
        <v>80</v>
      </c>
      <c r="U237" s="17" t="s">
        <v>80</v>
      </c>
      <c r="V237" s="18" t="s">
        <v>80</v>
      </c>
      <c r="W237" s="19"/>
      <c r="X237" s="8"/>
      <c r="Y237" s="90"/>
      <c r="Z237" s="88"/>
      <c r="AA237" s="88"/>
      <c r="AB237" s="88"/>
      <c r="AC237" s="88"/>
      <c r="AD237" s="10"/>
      <c r="AE237" s="8"/>
      <c r="AF237" s="12"/>
      <c r="AG237" s="8"/>
      <c r="AH237" s="88"/>
    </row>
    <row r="238" spans="1:34" x14ac:dyDescent="0.25">
      <c r="A238" s="62">
        <f>COUNTA(H238:K238,L238:AH238)</f>
        <v>0</v>
      </c>
      <c r="B238" s="13"/>
      <c r="C238" s="13"/>
      <c r="D238" s="13" t="str">
        <f>IF(J238&gt;0,"совмещение","-")</f>
        <v>-</v>
      </c>
      <c r="E238" s="13">
        <f t="shared" si="58"/>
        <v>0</v>
      </c>
      <c r="F238" s="13"/>
      <c r="G238" s="13"/>
      <c r="H238" s="88"/>
      <c r="I238" s="88"/>
      <c r="J238" s="9"/>
      <c r="K238" s="8"/>
      <c r="L238" s="19"/>
      <c r="M238" s="8"/>
      <c r="N238" s="19"/>
      <c r="O238" s="19"/>
      <c r="P238" s="19"/>
      <c r="Q238" s="8"/>
      <c r="R238" s="8"/>
      <c r="S238" s="88"/>
      <c r="T238" s="8"/>
      <c r="U238" s="8"/>
      <c r="V238" s="11"/>
      <c r="W238" s="19"/>
      <c r="X238" s="8"/>
      <c r="Y238" s="90"/>
      <c r="Z238" s="88"/>
      <c r="AA238" s="88"/>
      <c r="AB238" s="88"/>
      <c r="AC238" s="88"/>
      <c r="AD238" s="10"/>
      <c r="AE238" s="8"/>
      <c r="AF238" s="12"/>
      <c r="AG238" s="8"/>
      <c r="AH238" s="88"/>
    </row>
    <row r="239" spans="1:34" x14ac:dyDescent="0.25">
      <c r="A239" s="62">
        <f>COUNTA(H239:K239,L239:AH239)</f>
        <v>0</v>
      </c>
      <c r="B239" s="13"/>
      <c r="C239" s="13"/>
      <c r="D239" s="13"/>
      <c r="E239" s="13">
        <f t="shared" si="58"/>
        <v>0</v>
      </c>
      <c r="F239" s="13"/>
      <c r="G239" s="13"/>
      <c r="H239" s="88"/>
      <c r="I239" s="88"/>
      <c r="J239" s="9"/>
      <c r="K239" s="8"/>
      <c r="L239" s="19"/>
      <c r="M239" s="8"/>
      <c r="N239" s="19"/>
      <c r="O239" s="19"/>
      <c r="P239" s="19"/>
      <c r="Q239" s="8"/>
      <c r="R239" s="8"/>
      <c r="S239" s="88"/>
      <c r="T239" s="8"/>
      <c r="U239" s="8"/>
      <c r="V239" s="11"/>
      <c r="W239" s="19"/>
      <c r="X239" s="8"/>
      <c r="Y239" s="90"/>
      <c r="Z239" s="88"/>
      <c r="AA239" s="88"/>
      <c r="AB239" s="88"/>
      <c r="AC239" s="88"/>
      <c r="AD239" s="10"/>
      <c r="AE239" s="8"/>
      <c r="AF239" s="12"/>
      <c r="AG239" s="8"/>
      <c r="AH239" s="88"/>
    </row>
    <row r="240" spans="1:34" x14ac:dyDescent="0.25">
      <c r="A240" s="62">
        <f>COUNTA(H240:K240,L240:AH240)</f>
        <v>0</v>
      </c>
      <c r="B240" s="13"/>
      <c r="C240" s="13"/>
      <c r="D240" s="13"/>
      <c r="E240" s="13">
        <f t="shared" si="58"/>
        <v>0</v>
      </c>
      <c r="F240" s="13"/>
      <c r="G240" s="13"/>
      <c r="H240" s="88"/>
      <c r="I240" s="88"/>
      <c r="J240" s="9"/>
      <c r="K240" s="8"/>
      <c r="L240" s="19"/>
      <c r="M240" s="8"/>
      <c r="N240" s="19"/>
      <c r="O240" s="19"/>
      <c r="P240" s="19"/>
      <c r="Q240" s="8"/>
      <c r="R240" s="8"/>
      <c r="S240" s="88"/>
      <c r="T240" s="8"/>
      <c r="U240" s="8"/>
      <c r="V240" s="11"/>
      <c r="W240" s="19"/>
      <c r="X240" s="8"/>
      <c r="Y240" s="90"/>
      <c r="Z240" s="88"/>
      <c r="AA240" s="88"/>
      <c r="AB240" s="88"/>
      <c r="AC240" s="88"/>
      <c r="AD240" s="10"/>
      <c r="AE240" s="8"/>
      <c r="AF240" s="12"/>
      <c r="AG240" s="8"/>
      <c r="AH240" s="88"/>
    </row>
    <row r="241" spans="1:34" x14ac:dyDescent="0.25">
      <c r="A241" s="62">
        <f>COUNTA(H241:K241,L241:AH241)</f>
        <v>0</v>
      </c>
      <c r="B241" s="13"/>
      <c r="C241" s="13"/>
      <c r="D241" s="13"/>
      <c r="E241" s="13">
        <f t="shared" si="58"/>
        <v>0</v>
      </c>
      <c r="F241" s="13"/>
      <c r="G241" s="13"/>
      <c r="H241" s="88"/>
      <c r="I241" s="88"/>
      <c r="J241" s="9"/>
      <c r="K241" s="8"/>
      <c r="L241" s="19"/>
      <c r="M241" s="8"/>
      <c r="N241" s="19"/>
      <c r="O241" s="19"/>
      <c r="P241" s="19"/>
      <c r="Q241" s="8"/>
      <c r="R241" s="8"/>
      <c r="S241" s="88"/>
      <c r="T241" s="8"/>
      <c r="U241" s="8"/>
      <c r="V241" s="11"/>
      <c r="W241" s="19"/>
      <c r="X241" s="8"/>
      <c r="Y241" s="90"/>
      <c r="Z241" s="88"/>
      <c r="AA241" s="88"/>
      <c r="AB241" s="88"/>
      <c r="AC241" s="88"/>
      <c r="AD241" s="10"/>
      <c r="AE241" s="8"/>
      <c r="AF241" s="12"/>
      <c r="AG241" s="8"/>
      <c r="AH241" s="88"/>
    </row>
    <row r="242" spans="1:34" x14ac:dyDescent="0.25">
      <c r="A242" s="62">
        <f>COUNTA(H242:K242,L242:AH242)</f>
        <v>0</v>
      </c>
      <c r="B242" s="13"/>
      <c r="C242" s="13"/>
      <c r="D242" s="13"/>
      <c r="E242" s="13">
        <f t="shared" si="58"/>
        <v>0</v>
      </c>
      <c r="F242" s="13"/>
      <c r="G242" s="13"/>
      <c r="H242" s="88"/>
      <c r="I242" s="88"/>
      <c r="J242" s="9"/>
      <c r="K242" s="8"/>
      <c r="L242" s="19"/>
      <c r="M242" s="8"/>
      <c r="N242" s="19"/>
      <c r="O242" s="19"/>
      <c r="P242" s="19"/>
      <c r="Q242" s="8"/>
      <c r="R242" s="8"/>
      <c r="S242" s="88"/>
      <c r="T242" s="8"/>
      <c r="U242" s="8"/>
      <c r="V242" s="11"/>
      <c r="W242" s="19"/>
      <c r="X242" s="8"/>
      <c r="Y242" s="90"/>
      <c r="Z242" s="88"/>
      <c r="AA242" s="88"/>
      <c r="AB242" s="88"/>
      <c r="AC242" s="88"/>
      <c r="AD242" s="10"/>
      <c r="AE242" s="8"/>
      <c r="AF242" s="12"/>
      <c r="AG242" s="8"/>
      <c r="AH242" s="88"/>
    </row>
    <row r="243" spans="1:34" x14ac:dyDescent="0.25">
      <c r="A243" s="62">
        <f>COUNTA(H243:K243,L243:AH243)</f>
        <v>0</v>
      </c>
      <c r="B243" s="13"/>
      <c r="C243" s="13"/>
      <c r="D243" s="13"/>
      <c r="E243" s="13">
        <f t="shared" si="58"/>
        <v>0</v>
      </c>
      <c r="F243" s="13"/>
      <c r="G243" s="13"/>
      <c r="H243" s="88"/>
      <c r="I243" s="88"/>
      <c r="J243" s="9"/>
      <c r="K243" s="8"/>
      <c r="L243" s="19"/>
      <c r="M243" s="8"/>
      <c r="N243" s="19"/>
      <c r="O243" s="19"/>
      <c r="P243" s="19"/>
      <c r="Q243" s="8"/>
      <c r="R243" s="8"/>
      <c r="S243" s="88"/>
      <c r="T243" s="8"/>
      <c r="U243" s="8"/>
      <c r="V243" s="11"/>
      <c r="W243" s="19"/>
      <c r="X243" s="8"/>
      <c r="Y243" s="90"/>
      <c r="Z243" s="88"/>
      <c r="AA243" s="88"/>
      <c r="AB243" s="88"/>
      <c r="AC243" s="88"/>
      <c r="AD243" s="10"/>
      <c r="AE243" s="8"/>
      <c r="AF243" s="12"/>
      <c r="AG243" s="8"/>
      <c r="AH243" s="88"/>
    </row>
    <row r="244" spans="1:34" x14ac:dyDescent="0.25">
      <c r="A244" s="62">
        <f>COUNTA(H244:K244,L244:AH244,J245)-4</f>
        <v>0</v>
      </c>
      <c r="B244" s="13"/>
      <c r="C244" s="13"/>
      <c r="D244" s="13"/>
      <c r="E244" s="13">
        <f t="shared" si="58"/>
        <v>0</v>
      </c>
      <c r="F244" s="13"/>
      <c r="G244" s="13"/>
      <c r="H244" s="88"/>
      <c r="I244" s="88"/>
      <c r="J244" s="7" t="s">
        <v>79</v>
      </c>
      <c r="K244" s="8"/>
      <c r="L244" s="19"/>
      <c r="M244" s="8"/>
      <c r="N244" s="19"/>
      <c r="O244" s="19"/>
      <c r="P244" s="19"/>
      <c r="Q244" s="8"/>
      <c r="R244" s="8"/>
      <c r="S244" s="88"/>
      <c r="T244" s="17" t="s">
        <v>80</v>
      </c>
      <c r="U244" s="17" t="s">
        <v>80</v>
      </c>
      <c r="V244" s="18" t="s">
        <v>80</v>
      </c>
      <c r="W244" s="19"/>
      <c r="X244" s="8"/>
      <c r="Y244" s="90"/>
      <c r="Z244" s="88"/>
      <c r="AA244" s="88"/>
      <c r="AB244" s="88"/>
      <c r="AC244" s="88"/>
      <c r="AD244" s="10"/>
      <c r="AE244" s="8"/>
      <c r="AF244" s="12"/>
      <c r="AG244" s="8"/>
      <c r="AH244" s="88"/>
    </row>
    <row r="245" spans="1:34" x14ac:dyDescent="0.25">
      <c r="A245" s="62">
        <f>COUNTA(H245:K245,L245:AH245)</f>
        <v>0</v>
      </c>
      <c r="B245" s="13"/>
      <c r="C245" s="13"/>
      <c r="D245" s="13" t="str">
        <f>IF(J245&gt;0,"совместительство","-")</f>
        <v>-</v>
      </c>
      <c r="E245" s="13">
        <f t="shared" si="58"/>
        <v>0</v>
      </c>
      <c r="F245" s="13"/>
      <c r="G245" s="13"/>
      <c r="H245" s="88"/>
      <c r="I245" s="88"/>
      <c r="J245" s="9"/>
      <c r="K245" s="8"/>
      <c r="L245" s="19"/>
      <c r="M245" s="8"/>
      <c r="N245" s="19"/>
      <c r="O245" s="19"/>
      <c r="P245" s="19"/>
      <c r="Q245" s="8"/>
      <c r="R245" s="8"/>
      <c r="S245" s="88"/>
      <c r="T245" s="8"/>
      <c r="U245" s="8"/>
      <c r="V245" s="11"/>
      <c r="W245" s="19"/>
      <c r="X245" s="8"/>
      <c r="Y245" s="90"/>
      <c r="Z245" s="88"/>
      <c r="AA245" s="88"/>
      <c r="AB245" s="88"/>
      <c r="AC245" s="88"/>
      <c r="AD245" s="10"/>
      <c r="AE245" s="8"/>
      <c r="AF245" s="12"/>
      <c r="AG245" s="8"/>
      <c r="AH245" s="88"/>
    </row>
    <row r="246" spans="1:34" x14ac:dyDescent="0.25">
      <c r="A246" s="62">
        <f>COUNTA(H246:K246,L246:AH246)</f>
        <v>0</v>
      </c>
      <c r="B246" s="13"/>
      <c r="C246" s="13"/>
      <c r="D246" s="13"/>
      <c r="E246" s="13">
        <f t="shared" si="58"/>
        <v>0</v>
      </c>
      <c r="F246" s="13"/>
      <c r="G246" s="13"/>
      <c r="H246" s="88"/>
      <c r="I246" s="88"/>
      <c r="J246" s="9"/>
      <c r="K246" s="8"/>
      <c r="L246" s="19"/>
      <c r="M246" s="8"/>
      <c r="N246" s="19"/>
      <c r="O246" s="19"/>
      <c r="P246" s="19"/>
      <c r="Q246" s="8"/>
      <c r="R246" s="8"/>
      <c r="S246" s="88"/>
      <c r="T246" s="8"/>
      <c r="U246" s="8"/>
      <c r="V246" s="11"/>
      <c r="W246" s="19"/>
      <c r="X246" s="8"/>
      <c r="Y246" s="90"/>
      <c r="Z246" s="88"/>
      <c r="AA246" s="88"/>
      <c r="AB246" s="88"/>
      <c r="AC246" s="88"/>
      <c r="AD246" s="10"/>
      <c r="AE246" s="8"/>
      <c r="AF246" s="12"/>
      <c r="AG246" s="8"/>
      <c r="AH246" s="88"/>
    </row>
    <row r="247" spans="1:34" x14ac:dyDescent="0.25">
      <c r="A247" s="62">
        <f>COUNTA(H247:K247,L247:AH247)</f>
        <v>0</v>
      </c>
      <c r="B247" s="13"/>
      <c r="C247" s="13"/>
      <c r="D247" s="13"/>
      <c r="E247" s="13">
        <f t="shared" si="58"/>
        <v>0</v>
      </c>
      <c r="F247" s="13"/>
      <c r="G247" s="13"/>
      <c r="H247" s="88"/>
      <c r="I247" s="88"/>
      <c r="J247" s="9"/>
      <c r="K247" s="8"/>
      <c r="L247" s="19"/>
      <c r="M247" s="8"/>
      <c r="N247" s="19"/>
      <c r="O247" s="19"/>
      <c r="P247" s="19"/>
      <c r="Q247" s="8"/>
      <c r="R247" s="8"/>
      <c r="S247" s="88"/>
      <c r="T247" s="8"/>
      <c r="U247" s="8"/>
      <c r="V247" s="11"/>
      <c r="W247" s="19"/>
      <c r="X247" s="8"/>
      <c r="Y247" s="90"/>
      <c r="Z247" s="88"/>
      <c r="AA247" s="88"/>
      <c r="AB247" s="88"/>
      <c r="AC247" s="88"/>
      <c r="AD247" s="10"/>
      <c r="AE247" s="8"/>
      <c r="AF247" s="12"/>
      <c r="AG247" s="8"/>
      <c r="AH247" s="88"/>
    </row>
    <row r="248" spans="1:34" x14ac:dyDescent="0.25">
      <c r="A248" s="62">
        <f>COUNTA(H248:K248,L248:AH248)</f>
        <v>0</v>
      </c>
      <c r="B248" s="13"/>
      <c r="C248" s="13"/>
      <c r="D248" s="13"/>
      <c r="E248" s="13">
        <f t="shared" si="58"/>
        <v>0</v>
      </c>
      <c r="F248" s="13"/>
      <c r="G248" s="13"/>
      <c r="H248" s="88"/>
      <c r="I248" s="88"/>
      <c r="J248" s="9"/>
      <c r="K248" s="8"/>
      <c r="L248" s="19"/>
      <c r="M248" s="8"/>
      <c r="N248" s="19"/>
      <c r="O248" s="19"/>
      <c r="P248" s="19"/>
      <c r="Q248" s="8"/>
      <c r="R248" s="8"/>
      <c r="S248" s="88"/>
      <c r="T248" s="8"/>
      <c r="U248" s="8"/>
      <c r="V248" s="11"/>
      <c r="W248" s="19"/>
      <c r="X248" s="8"/>
      <c r="Y248" s="90"/>
      <c r="Z248" s="88"/>
      <c r="AA248" s="88"/>
      <c r="AB248" s="88"/>
      <c r="AC248" s="88"/>
      <c r="AD248" s="10"/>
      <c r="AE248" s="8"/>
      <c r="AF248" s="12"/>
      <c r="AG248" s="8"/>
      <c r="AH248" s="88"/>
    </row>
    <row r="249" spans="1:34" x14ac:dyDescent="0.25">
      <c r="A249" s="62">
        <f>COUNTA(H249:K249,L249:AH249)</f>
        <v>0</v>
      </c>
      <c r="B249" s="13"/>
      <c r="C249" s="13"/>
      <c r="D249" s="13"/>
      <c r="E249" s="13">
        <f t="shared" si="58"/>
        <v>0</v>
      </c>
      <c r="F249" s="13"/>
      <c r="G249" s="13"/>
      <c r="H249" s="88"/>
      <c r="I249" s="88"/>
      <c r="J249" s="9"/>
      <c r="K249" s="8"/>
      <c r="L249" s="19"/>
      <c r="M249" s="8"/>
      <c r="N249" s="19"/>
      <c r="O249" s="19"/>
      <c r="P249" s="19"/>
      <c r="Q249" s="8"/>
      <c r="R249" s="8"/>
      <c r="S249" s="88"/>
      <c r="T249" s="8"/>
      <c r="U249" s="8"/>
      <c r="V249" s="11"/>
      <c r="W249" s="19"/>
      <c r="X249" s="8"/>
      <c r="Y249" s="90"/>
      <c r="Z249" s="88"/>
      <c r="AA249" s="88"/>
      <c r="AB249" s="88"/>
      <c r="AC249" s="88"/>
      <c r="AD249" s="10"/>
      <c r="AE249" s="8"/>
      <c r="AF249" s="12"/>
      <c r="AG249" s="8"/>
      <c r="AH249" s="88"/>
    </row>
    <row r="250" spans="1:34" x14ac:dyDescent="0.25">
      <c r="A250" s="62">
        <f>COUNTA(H250:K250,L250:AH250)</f>
        <v>0</v>
      </c>
      <c r="B250" s="13"/>
      <c r="C250" s="13"/>
      <c r="D250" s="13"/>
      <c r="E250" s="13">
        <f t="shared" si="58"/>
        <v>0</v>
      </c>
      <c r="F250" s="13"/>
      <c r="G250" s="13"/>
      <c r="H250" s="88"/>
      <c r="I250" s="88"/>
      <c r="J250" s="9"/>
      <c r="K250" s="8"/>
      <c r="L250" s="19"/>
      <c r="M250" s="8"/>
      <c r="N250" s="19"/>
      <c r="O250" s="19"/>
      <c r="P250" s="19"/>
      <c r="Q250" s="8"/>
      <c r="R250" s="8"/>
      <c r="S250" s="88"/>
      <c r="T250" s="8"/>
      <c r="U250" s="8"/>
      <c r="V250" s="11"/>
      <c r="W250" s="19"/>
      <c r="X250" s="8"/>
      <c r="Y250" s="90"/>
      <c r="Z250" s="88"/>
      <c r="AA250" s="88"/>
      <c r="AB250" s="88"/>
      <c r="AC250" s="88"/>
      <c r="AD250" s="10"/>
      <c r="AE250" s="8"/>
      <c r="AF250" s="12"/>
      <c r="AG250" s="8"/>
      <c r="AH250" s="88"/>
    </row>
    <row r="251" spans="1:34" s="26" customFormat="1" ht="11.25" customHeight="1" x14ac:dyDescent="0.25">
      <c r="A251" s="21">
        <v>0</v>
      </c>
      <c r="B251" s="22"/>
      <c r="C251" s="22"/>
      <c r="D251" s="21"/>
      <c r="E251" s="23">
        <f>MAX(E235:E250)</f>
        <v>0</v>
      </c>
      <c r="F251" s="21" t="str">
        <f>RIGHT(R251,4)</f>
        <v xml:space="preserve"> - 0</v>
      </c>
      <c r="G251" s="21" t="str">
        <f>RIGHT(X251,4)</f>
        <v xml:space="preserve"> - 0</v>
      </c>
      <c r="H251" s="88"/>
      <c r="I251" s="88"/>
      <c r="J251" s="23" t="s">
        <v>85</v>
      </c>
      <c r="K251" s="23" t="str">
        <f>IF(E251=4,"ВО",IF(E251=3,"СПО",IF(E251=2,"ВО (с)",IF(E251=1,"СПО (с)","-"))))</f>
        <v>-</v>
      </c>
      <c r="L251" s="23">
        <f>COUNTA(L235:L250)</f>
        <v>0</v>
      </c>
      <c r="M251" s="23" t="s">
        <v>80</v>
      </c>
      <c r="N251" s="23" t="s">
        <v>80</v>
      </c>
      <c r="O251" s="23">
        <f>COUNTA(O235:O250)</f>
        <v>0</v>
      </c>
      <c r="P251" s="23" t="s">
        <v>80</v>
      </c>
      <c r="Q251" s="23">
        <f>SUM(Q235:Q250)</f>
        <v>0</v>
      </c>
      <c r="R251" s="23" t="str">
        <f>CONCATENATE("П.Г.П. - ",MAX(R235:R250))</f>
        <v>П.Г.П. - 0</v>
      </c>
      <c r="S251" s="23">
        <f>COUNTA(S235)</f>
        <v>0</v>
      </c>
      <c r="T251" s="23">
        <f>T236</f>
        <v>0</v>
      </c>
      <c r="U251" s="23" t="s">
        <v>80</v>
      </c>
      <c r="V251" s="23" t="s">
        <v>80</v>
      </c>
      <c r="W251" s="23">
        <f>COUNTA(W235:W250)</f>
        <v>0</v>
      </c>
      <c r="X251" s="23" t="str">
        <f>CONCATENATE("П.Г.П. - ",MAX(X235:X250))</f>
        <v>П.Г.П. - 0</v>
      </c>
      <c r="Y251" s="24">
        <f>Y235</f>
        <v>0</v>
      </c>
      <c r="Z251" s="23" t="str">
        <f>IF(Z235="","-",Z235)</f>
        <v>-</v>
      </c>
      <c r="AA251" s="23" t="str">
        <f t="shared" ref="AA251:AC251" si="59">IF(AA235="","-",AA235)</f>
        <v>-</v>
      </c>
      <c r="AB251" s="23" t="str">
        <f t="shared" si="59"/>
        <v>-</v>
      </c>
      <c r="AC251" s="23" t="str">
        <f t="shared" si="59"/>
        <v>-</v>
      </c>
      <c r="AD251" s="23" t="s">
        <v>80</v>
      </c>
      <c r="AE251" s="23">
        <f>SUM(AE235:AE250)</f>
        <v>0</v>
      </c>
      <c r="AF251" s="25">
        <f>SUM(AF235:AF250)</f>
        <v>0</v>
      </c>
      <c r="AG251" s="23" t="s">
        <v>80</v>
      </c>
      <c r="AH251" s="23" t="s">
        <v>80</v>
      </c>
    </row>
    <row r="252" spans="1:34" x14ac:dyDescent="0.25">
      <c r="A252" s="62">
        <f>COUNTA(H252:K252,L252:AH252)-7</f>
        <v>-1</v>
      </c>
      <c r="B252" s="13"/>
      <c r="C252" s="13"/>
      <c r="D252" s="13"/>
      <c r="E252" s="13">
        <f t="shared" ref="E252:E267" si="60">IF(K252="ВО",4,IF(K252="СПО",3,IF(K252="ВО (студент)",2,IF(K252="СПО (студент)",1,0))))</f>
        <v>0</v>
      </c>
      <c r="F252" s="13"/>
      <c r="G252" s="13"/>
      <c r="H252" s="88">
        <v>35</v>
      </c>
      <c r="I252" s="88"/>
      <c r="J252" s="7" t="s">
        <v>77</v>
      </c>
      <c r="K252" s="8"/>
      <c r="L252" s="19"/>
      <c r="M252" s="8"/>
      <c r="N252" s="19"/>
      <c r="O252" s="19"/>
      <c r="P252" s="19"/>
      <c r="Q252" s="8"/>
      <c r="R252" s="8"/>
      <c r="S252" s="88"/>
      <c r="T252" s="17" t="s">
        <v>80</v>
      </c>
      <c r="U252" s="17" t="s">
        <v>80</v>
      </c>
      <c r="V252" s="18" t="s">
        <v>80</v>
      </c>
      <c r="W252" s="19"/>
      <c r="X252" s="8"/>
      <c r="Y252" s="90"/>
      <c r="Z252" s="88"/>
      <c r="AA252" s="88"/>
      <c r="AB252" s="88" t="str">
        <f>IF(Y252&lt;1,"-",ROUND(YEARFRAC(Y252,#REF!,1),2))</f>
        <v>-</v>
      </c>
      <c r="AC252" s="88"/>
      <c r="AD252" s="10"/>
      <c r="AE252" s="8"/>
      <c r="AF252" s="12"/>
      <c r="AG252" s="8"/>
      <c r="AH252" s="88"/>
    </row>
    <row r="253" spans="1:34" x14ac:dyDescent="0.25">
      <c r="A253" s="62">
        <f>COUNTA(H253:K253,L253:AH253)</f>
        <v>0</v>
      </c>
      <c r="B253" s="13"/>
      <c r="C253" s="13"/>
      <c r="D253" s="13"/>
      <c r="E253" s="13">
        <f t="shared" si="60"/>
        <v>0</v>
      </c>
      <c r="F253" s="13"/>
      <c r="G253" s="13"/>
      <c r="H253" s="88"/>
      <c r="I253" s="88"/>
      <c r="J253" s="9"/>
      <c r="K253" s="8"/>
      <c r="L253" s="19"/>
      <c r="M253" s="8"/>
      <c r="N253" s="19"/>
      <c r="O253" s="19"/>
      <c r="P253" s="19"/>
      <c r="Q253" s="8"/>
      <c r="R253" s="8"/>
      <c r="S253" s="88"/>
      <c r="T253" s="8"/>
      <c r="U253" s="8"/>
      <c r="V253" s="11"/>
      <c r="W253" s="19"/>
      <c r="X253" s="8"/>
      <c r="Y253" s="90"/>
      <c r="Z253" s="88"/>
      <c r="AA253" s="88"/>
      <c r="AB253" s="88"/>
      <c r="AC253" s="88"/>
      <c r="AD253" s="10"/>
      <c r="AE253" s="8"/>
      <c r="AF253" s="12"/>
      <c r="AG253" s="8"/>
      <c r="AH253" s="88"/>
    </row>
    <row r="254" spans="1:34" x14ac:dyDescent="0.25">
      <c r="A254" s="62">
        <f>COUNTA(H254:K254,L254:AH254,J255)-4</f>
        <v>0</v>
      </c>
      <c r="B254" s="13"/>
      <c r="C254" s="13"/>
      <c r="D254" s="13"/>
      <c r="E254" s="13">
        <f t="shared" si="60"/>
        <v>0</v>
      </c>
      <c r="F254" s="13"/>
      <c r="G254" s="13"/>
      <c r="H254" s="88"/>
      <c r="I254" s="88"/>
      <c r="J254" s="7" t="s">
        <v>78</v>
      </c>
      <c r="K254" s="8"/>
      <c r="L254" s="19"/>
      <c r="M254" s="8"/>
      <c r="N254" s="19"/>
      <c r="O254" s="19"/>
      <c r="P254" s="19"/>
      <c r="Q254" s="8"/>
      <c r="R254" s="8"/>
      <c r="S254" s="88"/>
      <c r="T254" s="17" t="s">
        <v>80</v>
      </c>
      <c r="U254" s="17" t="s">
        <v>80</v>
      </c>
      <c r="V254" s="18" t="s">
        <v>80</v>
      </c>
      <c r="W254" s="19"/>
      <c r="X254" s="8"/>
      <c r="Y254" s="90"/>
      <c r="Z254" s="88"/>
      <c r="AA254" s="88"/>
      <c r="AB254" s="88"/>
      <c r="AC254" s="88"/>
      <c r="AD254" s="10"/>
      <c r="AE254" s="8"/>
      <c r="AF254" s="12"/>
      <c r="AG254" s="8"/>
      <c r="AH254" s="88"/>
    </row>
    <row r="255" spans="1:34" x14ac:dyDescent="0.25">
      <c r="A255" s="62">
        <f>COUNTA(H255:K255,L255:AH255)</f>
        <v>0</v>
      </c>
      <c r="B255" s="13"/>
      <c r="C255" s="13"/>
      <c r="D255" s="13" t="str">
        <f>IF(J255&gt;0,"совмещение","-")</f>
        <v>-</v>
      </c>
      <c r="E255" s="13">
        <f t="shared" si="60"/>
        <v>0</v>
      </c>
      <c r="F255" s="13"/>
      <c r="G255" s="13"/>
      <c r="H255" s="88"/>
      <c r="I255" s="88"/>
      <c r="J255" s="9"/>
      <c r="K255" s="8"/>
      <c r="L255" s="19"/>
      <c r="M255" s="8"/>
      <c r="N255" s="19"/>
      <c r="O255" s="19"/>
      <c r="P255" s="19"/>
      <c r="Q255" s="8"/>
      <c r="R255" s="8"/>
      <c r="S255" s="88"/>
      <c r="T255" s="8"/>
      <c r="U255" s="8"/>
      <c r="V255" s="11"/>
      <c r="W255" s="19"/>
      <c r="X255" s="8"/>
      <c r="Y255" s="90"/>
      <c r="Z255" s="88"/>
      <c r="AA255" s="88"/>
      <c r="AB255" s="88"/>
      <c r="AC255" s="88"/>
      <c r="AD255" s="10"/>
      <c r="AE255" s="8"/>
      <c r="AF255" s="12"/>
      <c r="AG255" s="8"/>
      <c r="AH255" s="88"/>
    </row>
    <row r="256" spans="1:34" x14ac:dyDescent="0.25">
      <c r="A256" s="62">
        <f>COUNTA(H256:K256,L256:AH256)</f>
        <v>0</v>
      </c>
      <c r="B256" s="13"/>
      <c r="C256" s="13"/>
      <c r="D256" s="13"/>
      <c r="E256" s="13">
        <f t="shared" si="60"/>
        <v>0</v>
      </c>
      <c r="F256" s="13"/>
      <c r="G256" s="13"/>
      <c r="H256" s="88"/>
      <c r="I256" s="88"/>
      <c r="J256" s="9"/>
      <c r="K256" s="8"/>
      <c r="L256" s="19"/>
      <c r="M256" s="8"/>
      <c r="N256" s="19"/>
      <c r="O256" s="19"/>
      <c r="P256" s="19"/>
      <c r="Q256" s="8"/>
      <c r="R256" s="8"/>
      <c r="S256" s="88"/>
      <c r="T256" s="8"/>
      <c r="U256" s="8"/>
      <c r="V256" s="11"/>
      <c r="W256" s="19"/>
      <c r="X256" s="8"/>
      <c r="Y256" s="90"/>
      <c r="Z256" s="88"/>
      <c r="AA256" s="88"/>
      <c r="AB256" s="88"/>
      <c r="AC256" s="88"/>
      <c r="AD256" s="10"/>
      <c r="AE256" s="8"/>
      <c r="AF256" s="12"/>
      <c r="AG256" s="8"/>
      <c r="AH256" s="88"/>
    </row>
    <row r="257" spans="1:34" x14ac:dyDescent="0.25">
      <c r="A257" s="62">
        <f>COUNTA(H257:K257,L257:AH257)</f>
        <v>0</v>
      </c>
      <c r="B257" s="13"/>
      <c r="C257" s="13"/>
      <c r="D257" s="13"/>
      <c r="E257" s="13">
        <f t="shared" si="60"/>
        <v>0</v>
      </c>
      <c r="F257" s="13"/>
      <c r="G257" s="13"/>
      <c r="H257" s="88"/>
      <c r="I257" s="88"/>
      <c r="J257" s="9"/>
      <c r="K257" s="8"/>
      <c r="L257" s="19"/>
      <c r="M257" s="8"/>
      <c r="N257" s="19"/>
      <c r="O257" s="19"/>
      <c r="P257" s="19"/>
      <c r="Q257" s="8"/>
      <c r="R257" s="8"/>
      <c r="S257" s="88"/>
      <c r="T257" s="8"/>
      <c r="U257" s="8"/>
      <c r="V257" s="11"/>
      <c r="W257" s="19"/>
      <c r="X257" s="8"/>
      <c r="Y257" s="90"/>
      <c r="Z257" s="88"/>
      <c r="AA257" s="88"/>
      <c r="AB257" s="88"/>
      <c r="AC257" s="88"/>
      <c r="AD257" s="10"/>
      <c r="AE257" s="8"/>
      <c r="AF257" s="12"/>
      <c r="AG257" s="8"/>
      <c r="AH257" s="88"/>
    </row>
    <row r="258" spans="1:34" x14ac:dyDescent="0.25">
      <c r="A258" s="62">
        <f>COUNTA(H258:K258,L258:AH258)</f>
        <v>0</v>
      </c>
      <c r="B258" s="13"/>
      <c r="C258" s="13"/>
      <c r="D258" s="13"/>
      <c r="E258" s="13">
        <f t="shared" si="60"/>
        <v>0</v>
      </c>
      <c r="F258" s="13"/>
      <c r="G258" s="13"/>
      <c r="H258" s="88"/>
      <c r="I258" s="88"/>
      <c r="J258" s="9"/>
      <c r="K258" s="8"/>
      <c r="L258" s="19"/>
      <c r="M258" s="8"/>
      <c r="N258" s="19"/>
      <c r="O258" s="19"/>
      <c r="P258" s="19"/>
      <c r="Q258" s="8"/>
      <c r="R258" s="8"/>
      <c r="S258" s="88"/>
      <c r="T258" s="8"/>
      <c r="U258" s="8"/>
      <c r="V258" s="11"/>
      <c r="W258" s="19"/>
      <c r="X258" s="8"/>
      <c r="Y258" s="90"/>
      <c r="Z258" s="88"/>
      <c r="AA258" s="88"/>
      <c r="AB258" s="88"/>
      <c r="AC258" s="88"/>
      <c r="AD258" s="10"/>
      <c r="AE258" s="8"/>
      <c r="AF258" s="12"/>
      <c r="AG258" s="8"/>
      <c r="AH258" s="88"/>
    </row>
    <row r="259" spans="1:34" x14ac:dyDescent="0.25">
      <c r="A259" s="62">
        <f>COUNTA(H259:K259,L259:AH259)</f>
        <v>0</v>
      </c>
      <c r="B259" s="13"/>
      <c r="C259" s="13"/>
      <c r="D259" s="13"/>
      <c r="E259" s="13">
        <f t="shared" si="60"/>
        <v>0</v>
      </c>
      <c r="F259" s="13"/>
      <c r="G259" s="13"/>
      <c r="H259" s="88"/>
      <c r="I259" s="88"/>
      <c r="J259" s="9"/>
      <c r="K259" s="8"/>
      <c r="L259" s="19"/>
      <c r="M259" s="8"/>
      <c r="N259" s="19"/>
      <c r="O259" s="19"/>
      <c r="P259" s="19"/>
      <c r="Q259" s="8"/>
      <c r="R259" s="8"/>
      <c r="S259" s="88"/>
      <c r="T259" s="8"/>
      <c r="U259" s="8"/>
      <c r="V259" s="11"/>
      <c r="W259" s="19"/>
      <c r="X259" s="8"/>
      <c r="Y259" s="90"/>
      <c r="Z259" s="88"/>
      <c r="AA259" s="88"/>
      <c r="AB259" s="88"/>
      <c r="AC259" s="88"/>
      <c r="AD259" s="10"/>
      <c r="AE259" s="8"/>
      <c r="AF259" s="12"/>
      <c r="AG259" s="8"/>
      <c r="AH259" s="88"/>
    </row>
    <row r="260" spans="1:34" x14ac:dyDescent="0.25">
      <c r="A260" s="62">
        <f>COUNTA(H260:K260,L260:AH260)</f>
        <v>0</v>
      </c>
      <c r="B260" s="13"/>
      <c r="C260" s="13"/>
      <c r="D260" s="13"/>
      <c r="E260" s="13">
        <f t="shared" si="60"/>
        <v>0</v>
      </c>
      <c r="F260" s="13"/>
      <c r="G260" s="13"/>
      <c r="H260" s="88"/>
      <c r="I260" s="88"/>
      <c r="J260" s="9"/>
      <c r="K260" s="8"/>
      <c r="L260" s="19"/>
      <c r="M260" s="8"/>
      <c r="N260" s="19"/>
      <c r="O260" s="19"/>
      <c r="P260" s="19"/>
      <c r="Q260" s="8"/>
      <c r="R260" s="8"/>
      <c r="S260" s="88"/>
      <c r="T260" s="8"/>
      <c r="U260" s="8"/>
      <c r="V260" s="11"/>
      <c r="W260" s="19"/>
      <c r="X260" s="8"/>
      <c r="Y260" s="90"/>
      <c r="Z260" s="88"/>
      <c r="AA260" s="88"/>
      <c r="AB260" s="88"/>
      <c r="AC260" s="88"/>
      <c r="AD260" s="10"/>
      <c r="AE260" s="8"/>
      <c r="AF260" s="12"/>
      <c r="AG260" s="8"/>
      <c r="AH260" s="88"/>
    </row>
    <row r="261" spans="1:34" x14ac:dyDescent="0.25">
      <c r="A261" s="62">
        <f>COUNTA(H261:K261,L261:AH261,J262)-4</f>
        <v>0</v>
      </c>
      <c r="B261" s="13"/>
      <c r="C261" s="13"/>
      <c r="D261" s="13"/>
      <c r="E261" s="13">
        <f t="shared" si="60"/>
        <v>0</v>
      </c>
      <c r="F261" s="13"/>
      <c r="G261" s="13"/>
      <c r="H261" s="88"/>
      <c r="I261" s="88"/>
      <c r="J261" s="7" t="s">
        <v>79</v>
      </c>
      <c r="K261" s="8"/>
      <c r="L261" s="19"/>
      <c r="M261" s="8"/>
      <c r="N261" s="19"/>
      <c r="O261" s="19"/>
      <c r="P261" s="19"/>
      <c r="Q261" s="8"/>
      <c r="R261" s="8"/>
      <c r="S261" s="88"/>
      <c r="T261" s="17" t="s">
        <v>80</v>
      </c>
      <c r="U261" s="17" t="s">
        <v>80</v>
      </c>
      <c r="V261" s="18" t="s">
        <v>80</v>
      </c>
      <c r="W261" s="19"/>
      <c r="X261" s="8"/>
      <c r="Y261" s="90"/>
      <c r="Z261" s="88"/>
      <c r="AA261" s="88"/>
      <c r="AB261" s="88"/>
      <c r="AC261" s="88"/>
      <c r="AD261" s="10"/>
      <c r="AE261" s="8"/>
      <c r="AF261" s="12"/>
      <c r="AG261" s="8"/>
      <c r="AH261" s="88"/>
    </row>
    <row r="262" spans="1:34" x14ac:dyDescent="0.25">
      <c r="A262" s="62">
        <f>COUNTA(H262:K262,L262:AH262)</f>
        <v>0</v>
      </c>
      <c r="B262" s="13"/>
      <c r="C262" s="13"/>
      <c r="D262" s="13" t="str">
        <f>IF(J262&gt;0,"совместительство","-")</f>
        <v>-</v>
      </c>
      <c r="E262" s="13">
        <f t="shared" si="60"/>
        <v>0</v>
      </c>
      <c r="F262" s="13"/>
      <c r="G262" s="13"/>
      <c r="H262" s="88"/>
      <c r="I262" s="88"/>
      <c r="J262" s="9"/>
      <c r="K262" s="8"/>
      <c r="L262" s="19"/>
      <c r="M262" s="8"/>
      <c r="N262" s="19"/>
      <c r="O262" s="19"/>
      <c r="P262" s="19"/>
      <c r="Q262" s="8"/>
      <c r="R262" s="8"/>
      <c r="S262" s="88"/>
      <c r="T262" s="8"/>
      <c r="U262" s="8"/>
      <c r="V262" s="11"/>
      <c r="W262" s="19"/>
      <c r="X262" s="8"/>
      <c r="Y262" s="90"/>
      <c r="Z262" s="88"/>
      <c r="AA262" s="88"/>
      <c r="AB262" s="88"/>
      <c r="AC262" s="88"/>
      <c r="AD262" s="10"/>
      <c r="AE262" s="8"/>
      <c r="AF262" s="12"/>
      <c r="AG262" s="8"/>
      <c r="AH262" s="88"/>
    </row>
    <row r="263" spans="1:34" x14ac:dyDescent="0.25">
      <c r="A263" s="62">
        <f>COUNTA(H263:K263,L263:AH263)</f>
        <v>0</v>
      </c>
      <c r="B263" s="13"/>
      <c r="C263" s="13"/>
      <c r="D263" s="13"/>
      <c r="E263" s="13">
        <f t="shared" si="60"/>
        <v>0</v>
      </c>
      <c r="F263" s="13"/>
      <c r="G263" s="13"/>
      <c r="H263" s="88"/>
      <c r="I263" s="88"/>
      <c r="J263" s="9"/>
      <c r="K263" s="8"/>
      <c r="L263" s="19"/>
      <c r="M263" s="8"/>
      <c r="N263" s="19"/>
      <c r="O263" s="19"/>
      <c r="P263" s="19"/>
      <c r="Q263" s="8"/>
      <c r="R263" s="8"/>
      <c r="S263" s="88"/>
      <c r="T263" s="8"/>
      <c r="U263" s="8"/>
      <c r="V263" s="11"/>
      <c r="W263" s="19"/>
      <c r="X263" s="8"/>
      <c r="Y263" s="90"/>
      <c r="Z263" s="88"/>
      <c r="AA263" s="88"/>
      <c r="AB263" s="88"/>
      <c r="AC263" s="88"/>
      <c r="AD263" s="10"/>
      <c r="AE263" s="8"/>
      <c r="AF263" s="12"/>
      <c r="AG263" s="8"/>
      <c r="AH263" s="88"/>
    </row>
    <row r="264" spans="1:34" x14ac:dyDescent="0.25">
      <c r="A264" s="62">
        <f>COUNTA(H264:K264,L264:AH264)</f>
        <v>0</v>
      </c>
      <c r="B264" s="13"/>
      <c r="C264" s="13"/>
      <c r="D264" s="13"/>
      <c r="E264" s="13">
        <f t="shared" si="60"/>
        <v>0</v>
      </c>
      <c r="F264" s="13"/>
      <c r="G264" s="13"/>
      <c r="H264" s="88"/>
      <c r="I264" s="88"/>
      <c r="J264" s="9"/>
      <c r="K264" s="8"/>
      <c r="L264" s="19"/>
      <c r="M264" s="8"/>
      <c r="N264" s="19"/>
      <c r="O264" s="19"/>
      <c r="P264" s="19"/>
      <c r="Q264" s="8"/>
      <c r="R264" s="8"/>
      <c r="S264" s="88"/>
      <c r="T264" s="8"/>
      <c r="U264" s="8"/>
      <c r="V264" s="11"/>
      <c r="W264" s="19"/>
      <c r="X264" s="8"/>
      <c r="Y264" s="90"/>
      <c r="Z264" s="88"/>
      <c r="AA264" s="88"/>
      <c r="AB264" s="88"/>
      <c r="AC264" s="88"/>
      <c r="AD264" s="10"/>
      <c r="AE264" s="8"/>
      <c r="AF264" s="12"/>
      <c r="AG264" s="8"/>
      <c r="AH264" s="88"/>
    </row>
    <row r="265" spans="1:34" x14ac:dyDescent="0.25">
      <c r="A265" s="62">
        <f>COUNTA(H265:K265,L265:AH265)</f>
        <v>0</v>
      </c>
      <c r="B265" s="13"/>
      <c r="C265" s="13"/>
      <c r="D265" s="13"/>
      <c r="E265" s="13">
        <f t="shared" si="60"/>
        <v>0</v>
      </c>
      <c r="F265" s="13"/>
      <c r="G265" s="13"/>
      <c r="H265" s="88"/>
      <c r="I265" s="88"/>
      <c r="J265" s="9"/>
      <c r="K265" s="8"/>
      <c r="L265" s="19"/>
      <c r="M265" s="8"/>
      <c r="N265" s="19"/>
      <c r="O265" s="19"/>
      <c r="P265" s="19"/>
      <c r="Q265" s="8"/>
      <c r="R265" s="8"/>
      <c r="S265" s="88"/>
      <c r="T265" s="8"/>
      <c r="U265" s="8"/>
      <c r="V265" s="11"/>
      <c r="W265" s="19"/>
      <c r="X265" s="8"/>
      <c r="Y265" s="90"/>
      <c r="Z265" s="88"/>
      <c r="AA265" s="88"/>
      <c r="AB265" s="88"/>
      <c r="AC265" s="88"/>
      <c r="AD265" s="10"/>
      <c r="AE265" s="8"/>
      <c r="AF265" s="12"/>
      <c r="AG265" s="8"/>
      <c r="AH265" s="88"/>
    </row>
    <row r="266" spans="1:34" x14ac:dyDescent="0.25">
      <c r="A266" s="62">
        <f>COUNTA(H266:K266,L266:AH266)</f>
        <v>0</v>
      </c>
      <c r="B266" s="13"/>
      <c r="C266" s="13"/>
      <c r="D266" s="13"/>
      <c r="E266" s="13">
        <f t="shared" si="60"/>
        <v>0</v>
      </c>
      <c r="F266" s="13"/>
      <c r="G266" s="13"/>
      <c r="H266" s="88"/>
      <c r="I266" s="88"/>
      <c r="J266" s="9"/>
      <c r="K266" s="8"/>
      <c r="L266" s="19"/>
      <c r="M266" s="8"/>
      <c r="N266" s="19"/>
      <c r="O266" s="19"/>
      <c r="P266" s="19"/>
      <c r="Q266" s="8"/>
      <c r="R266" s="8"/>
      <c r="S266" s="88"/>
      <c r="T266" s="8"/>
      <c r="U266" s="8"/>
      <c r="V266" s="11"/>
      <c r="W266" s="19"/>
      <c r="X266" s="8"/>
      <c r="Y266" s="90"/>
      <c r="Z266" s="88"/>
      <c r="AA266" s="88"/>
      <c r="AB266" s="88"/>
      <c r="AC266" s="88"/>
      <c r="AD266" s="10"/>
      <c r="AE266" s="8"/>
      <c r="AF266" s="12"/>
      <c r="AG266" s="8"/>
      <c r="AH266" s="88"/>
    </row>
    <row r="267" spans="1:34" x14ac:dyDescent="0.25">
      <c r="A267" s="62">
        <f>COUNTA(H267:K267,L267:AH267)</f>
        <v>0</v>
      </c>
      <c r="B267" s="13"/>
      <c r="C267" s="13"/>
      <c r="D267" s="13"/>
      <c r="E267" s="13">
        <f t="shared" si="60"/>
        <v>0</v>
      </c>
      <c r="F267" s="13"/>
      <c r="G267" s="13"/>
      <c r="H267" s="88"/>
      <c r="I267" s="88"/>
      <c r="J267" s="9"/>
      <c r="K267" s="8"/>
      <c r="L267" s="19"/>
      <c r="M267" s="8"/>
      <c r="N267" s="19"/>
      <c r="O267" s="19"/>
      <c r="P267" s="19"/>
      <c r="Q267" s="8"/>
      <c r="R267" s="8"/>
      <c r="S267" s="88"/>
      <c r="T267" s="8"/>
      <c r="U267" s="8"/>
      <c r="V267" s="11"/>
      <c r="W267" s="19"/>
      <c r="X267" s="8"/>
      <c r="Y267" s="90"/>
      <c r="Z267" s="88"/>
      <c r="AA267" s="88"/>
      <c r="AB267" s="88"/>
      <c r="AC267" s="88"/>
      <c r="AD267" s="10"/>
      <c r="AE267" s="8"/>
      <c r="AF267" s="12"/>
      <c r="AG267" s="8"/>
      <c r="AH267" s="88"/>
    </row>
    <row r="268" spans="1:34" s="26" customFormat="1" ht="11.25" customHeight="1" x14ac:dyDescent="0.25">
      <c r="A268" s="21">
        <v>0</v>
      </c>
      <c r="B268" s="22"/>
      <c r="C268" s="22"/>
      <c r="D268" s="21"/>
      <c r="E268" s="23">
        <f>MAX(E252:E267)</f>
        <v>0</v>
      </c>
      <c r="F268" s="21" t="str">
        <f>RIGHT(R268,4)</f>
        <v xml:space="preserve"> - 0</v>
      </c>
      <c r="G268" s="21" t="str">
        <f>RIGHT(X268,4)</f>
        <v xml:space="preserve"> - 0</v>
      </c>
      <c r="H268" s="88"/>
      <c r="I268" s="88"/>
      <c r="J268" s="23" t="s">
        <v>85</v>
      </c>
      <c r="K268" s="23" t="str">
        <f>IF(E268=4,"ВО",IF(E268=3,"СПО",IF(E268=2,"ВО (с)",IF(E268=1,"СПО (с)","-"))))</f>
        <v>-</v>
      </c>
      <c r="L268" s="23">
        <f>COUNTA(L252:L267)</f>
        <v>0</v>
      </c>
      <c r="M268" s="23" t="s">
        <v>80</v>
      </c>
      <c r="N268" s="23" t="s">
        <v>80</v>
      </c>
      <c r="O268" s="23">
        <f>COUNTA(O252:O267)</f>
        <v>0</v>
      </c>
      <c r="P268" s="23" t="s">
        <v>80</v>
      </c>
      <c r="Q268" s="23">
        <f>SUM(Q252:Q267)</f>
        <v>0</v>
      </c>
      <c r="R268" s="23" t="str">
        <f>CONCATENATE("П.Г.П. - ",MAX(R252:R267))</f>
        <v>П.Г.П. - 0</v>
      </c>
      <c r="S268" s="23">
        <f>COUNTA(S252)</f>
        <v>0</v>
      </c>
      <c r="T268" s="23">
        <f>T253</f>
        <v>0</v>
      </c>
      <c r="U268" s="23" t="s">
        <v>80</v>
      </c>
      <c r="V268" s="23" t="s">
        <v>80</v>
      </c>
      <c r="W268" s="23">
        <f>COUNTA(W252:W267)</f>
        <v>0</v>
      </c>
      <c r="X268" s="23" t="str">
        <f>CONCATENATE("П.Г.П. - ",MAX(X252:X267))</f>
        <v>П.Г.П. - 0</v>
      </c>
      <c r="Y268" s="24">
        <f>Y252</f>
        <v>0</v>
      </c>
      <c r="Z268" s="23" t="str">
        <f>IF(Z252="","-",Z252)</f>
        <v>-</v>
      </c>
      <c r="AA268" s="23" t="str">
        <f t="shared" ref="AA268:AC268" si="61">IF(AA252="","-",AA252)</f>
        <v>-</v>
      </c>
      <c r="AB268" s="23" t="str">
        <f t="shared" si="61"/>
        <v>-</v>
      </c>
      <c r="AC268" s="23" t="str">
        <f t="shared" si="61"/>
        <v>-</v>
      </c>
      <c r="AD268" s="23" t="s">
        <v>80</v>
      </c>
      <c r="AE268" s="23">
        <f>SUM(AE252:AE267)</f>
        <v>0</v>
      </c>
      <c r="AF268" s="25">
        <f>SUM(AF252:AF267)</f>
        <v>0</v>
      </c>
      <c r="AG268" s="23" t="s">
        <v>80</v>
      </c>
      <c r="AH268" s="23" t="s">
        <v>80</v>
      </c>
    </row>
    <row r="269" spans="1:34" x14ac:dyDescent="0.25">
      <c r="A269" s="62">
        <f>COUNTA(H269:K269,L269:AH269)-7</f>
        <v>-1</v>
      </c>
      <c r="B269" s="13"/>
      <c r="C269" s="13"/>
      <c r="D269" s="13"/>
      <c r="E269" s="13">
        <f t="shared" ref="E269:E284" si="62">IF(K269="ВО",4,IF(K269="СПО",3,IF(K269="ВО (студент)",2,IF(K269="СПО (студент)",1,0))))</f>
        <v>0</v>
      </c>
      <c r="F269" s="13"/>
      <c r="G269" s="13"/>
      <c r="H269" s="88">
        <v>36</v>
      </c>
      <c r="I269" s="88"/>
      <c r="J269" s="7" t="s">
        <v>77</v>
      </c>
      <c r="K269" s="8"/>
      <c r="L269" s="19"/>
      <c r="M269" s="8"/>
      <c r="N269" s="19"/>
      <c r="O269" s="19"/>
      <c r="P269" s="19"/>
      <c r="Q269" s="8"/>
      <c r="R269" s="8"/>
      <c r="S269" s="88"/>
      <c r="T269" s="17" t="s">
        <v>80</v>
      </c>
      <c r="U269" s="17" t="s">
        <v>80</v>
      </c>
      <c r="V269" s="18" t="s">
        <v>80</v>
      </c>
      <c r="W269" s="19"/>
      <c r="X269" s="8"/>
      <c r="Y269" s="90"/>
      <c r="Z269" s="88"/>
      <c r="AA269" s="88"/>
      <c r="AB269" s="88" t="str">
        <f>IF(Y269&lt;1,"-",ROUND(YEARFRAC(Y269,#REF!,1),2))</f>
        <v>-</v>
      </c>
      <c r="AC269" s="88"/>
      <c r="AD269" s="10"/>
      <c r="AE269" s="8"/>
      <c r="AF269" s="12"/>
      <c r="AG269" s="8"/>
      <c r="AH269" s="88"/>
    </row>
    <row r="270" spans="1:34" x14ac:dyDescent="0.25">
      <c r="A270" s="62">
        <f>COUNTA(H270:K270,L270:AH270)</f>
        <v>0</v>
      </c>
      <c r="B270" s="13"/>
      <c r="C270" s="13"/>
      <c r="D270" s="13"/>
      <c r="E270" s="13">
        <f t="shared" si="62"/>
        <v>0</v>
      </c>
      <c r="F270" s="13"/>
      <c r="G270" s="13"/>
      <c r="H270" s="88"/>
      <c r="I270" s="88"/>
      <c r="J270" s="9"/>
      <c r="K270" s="8"/>
      <c r="L270" s="19"/>
      <c r="M270" s="8"/>
      <c r="N270" s="19"/>
      <c r="O270" s="19"/>
      <c r="P270" s="19"/>
      <c r="Q270" s="8"/>
      <c r="R270" s="8"/>
      <c r="S270" s="88"/>
      <c r="T270" s="8"/>
      <c r="U270" s="8"/>
      <c r="V270" s="11"/>
      <c r="W270" s="19"/>
      <c r="X270" s="8"/>
      <c r="Y270" s="90"/>
      <c r="Z270" s="88"/>
      <c r="AA270" s="88"/>
      <c r="AB270" s="88"/>
      <c r="AC270" s="88"/>
      <c r="AD270" s="10"/>
      <c r="AE270" s="8"/>
      <c r="AF270" s="12"/>
      <c r="AG270" s="8"/>
      <c r="AH270" s="88"/>
    </row>
    <row r="271" spans="1:34" x14ac:dyDescent="0.25">
      <c r="A271" s="62">
        <f>COUNTA(H271:K271,L271:AH271,J272)-4</f>
        <v>0</v>
      </c>
      <c r="B271" s="13"/>
      <c r="C271" s="13"/>
      <c r="D271" s="13"/>
      <c r="E271" s="13">
        <f t="shared" si="62"/>
        <v>0</v>
      </c>
      <c r="F271" s="13"/>
      <c r="G271" s="13"/>
      <c r="H271" s="88"/>
      <c r="I271" s="88"/>
      <c r="J271" s="7" t="s">
        <v>78</v>
      </c>
      <c r="K271" s="8"/>
      <c r="L271" s="19"/>
      <c r="M271" s="8"/>
      <c r="N271" s="19"/>
      <c r="O271" s="19"/>
      <c r="P271" s="19"/>
      <c r="Q271" s="8"/>
      <c r="R271" s="8"/>
      <c r="S271" s="88"/>
      <c r="T271" s="17" t="s">
        <v>80</v>
      </c>
      <c r="U271" s="17" t="s">
        <v>80</v>
      </c>
      <c r="V271" s="18" t="s">
        <v>80</v>
      </c>
      <c r="W271" s="19"/>
      <c r="X271" s="8"/>
      <c r="Y271" s="90"/>
      <c r="Z271" s="88"/>
      <c r="AA271" s="88"/>
      <c r="AB271" s="88"/>
      <c r="AC271" s="88"/>
      <c r="AD271" s="10"/>
      <c r="AE271" s="8"/>
      <c r="AF271" s="12"/>
      <c r="AG271" s="8"/>
      <c r="AH271" s="88"/>
    </row>
    <row r="272" spans="1:34" x14ac:dyDescent="0.25">
      <c r="A272" s="62">
        <f>COUNTA(H272:K272,L272:AH272)</f>
        <v>0</v>
      </c>
      <c r="B272" s="13"/>
      <c r="C272" s="13"/>
      <c r="D272" s="13" t="str">
        <f>IF(J272&gt;0,"совмещение","-")</f>
        <v>-</v>
      </c>
      <c r="E272" s="13">
        <f t="shared" si="62"/>
        <v>0</v>
      </c>
      <c r="F272" s="13"/>
      <c r="G272" s="13"/>
      <c r="H272" s="88"/>
      <c r="I272" s="88"/>
      <c r="J272" s="9"/>
      <c r="K272" s="8"/>
      <c r="L272" s="19"/>
      <c r="M272" s="8"/>
      <c r="N272" s="19"/>
      <c r="O272" s="19"/>
      <c r="P272" s="19"/>
      <c r="Q272" s="8"/>
      <c r="R272" s="8"/>
      <c r="S272" s="88"/>
      <c r="T272" s="8"/>
      <c r="U272" s="8"/>
      <c r="V272" s="11"/>
      <c r="W272" s="19"/>
      <c r="X272" s="8"/>
      <c r="Y272" s="90"/>
      <c r="Z272" s="88"/>
      <c r="AA272" s="88"/>
      <c r="AB272" s="88"/>
      <c r="AC272" s="88"/>
      <c r="AD272" s="10"/>
      <c r="AE272" s="8"/>
      <c r="AF272" s="12"/>
      <c r="AG272" s="8"/>
      <c r="AH272" s="88"/>
    </row>
    <row r="273" spans="1:34" x14ac:dyDescent="0.25">
      <c r="A273" s="62">
        <f>COUNTA(H273:K273,L273:AH273)</f>
        <v>0</v>
      </c>
      <c r="B273" s="13"/>
      <c r="C273" s="13"/>
      <c r="D273" s="13"/>
      <c r="E273" s="13">
        <f t="shared" si="62"/>
        <v>0</v>
      </c>
      <c r="F273" s="13"/>
      <c r="G273" s="13"/>
      <c r="H273" s="88"/>
      <c r="I273" s="88"/>
      <c r="J273" s="9"/>
      <c r="K273" s="8"/>
      <c r="L273" s="19"/>
      <c r="M273" s="8"/>
      <c r="N273" s="19"/>
      <c r="O273" s="19"/>
      <c r="P273" s="19"/>
      <c r="Q273" s="8"/>
      <c r="R273" s="8"/>
      <c r="S273" s="88"/>
      <c r="T273" s="8"/>
      <c r="U273" s="8"/>
      <c r="V273" s="11"/>
      <c r="W273" s="19"/>
      <c r="X273" s="8"/>
      <c r="Y273" s="90"/>
      <c r="Z273" s="88"/>
      <c r="AA273" s="88"/>
      <c r="AB273" s="88"/>
      <c r="AC273" s="88"/>
      <c r="AD273" s="10"/>
      <c r="AE273" s="8"/>
      <c r="AF273" s="12"/>
      <c r="AG273" s="8"/>
      <c r="AH273" s="88"/>
    </row>
    <row r="274" spans="1:34" x14ac:dyDescent="0.25">
      <c r="A274" s="62">
        <f>COUNTA(H274:K274,L274:AH274)</f>
        <v>0</v>
      </c>
      <c r="B274" s="13"/>
      <c r="C274" s="13"/>
      <c r="D274" s="13"/>
      <c r="E274" s="13">
        <f t="shared" si="62"/>
        <v>0</v>
      </c>
      <c r="F274" s="13"/>
      <c r="G274" s="13"/>
      <c r="H274" s="88"/>
      <c r="I274" s="88"/>
      <c r="J274" s="9"/>
      <c r="K274" s="8"/>
      <c r="L274" s="19"/>
      <c r="M274" s="8"/>
      <c r="N274" s="19"/>
      <c r="O274" s="19"/>
      <c r="P274" s="19"/>
      <c r="Q274" s="8"/>
      <c r="R274" s="8"/>
      <c r="S274" s="88"/>
      <c r="T274" s="8"/>
      <c r="U274" s="8"/>
      <c r="V274" s="11"/>
      <c r="W274" s="19"/>
      <c r="X274" s="8"/>
      <c r="Y274" s="90"/>
      <c r="Z274" s="88"/>
      <c r="AA274" s="88"/>
      <c r="AB274" s="88"/>
      <c r="AC274" s="88"/>
      <c r="AD274" s="10"/>
      <c r="AE274" s="8"/>
      <c r="AF274" s="12"/>
      <c r="AG274" s="8"/>
      <c r="AH274" s="88"/>
    </row>
    <row r="275" spans="1:34" x14ac:dyDescent="0.25">
      <c r="A275" s="62">
        <f>COUNTA(H275:K275,L275:AH275)</f>
        <v>0</v>
      </c>
      <c r="B275" s="13"/>
      <c r="C275" s="13"/>
      <c r="D275" s="13"/>
      <c r="E275" s="13">
        <f t="shared" si="62"/>
        <v>0</v>
      </c>
      <c r="F275" s="13"/>
      <c r="G275" s="13"/>
      <c r="H275" s="88"/>
      <c r="I275" s="88"/>
      <c r="J275" s="9"/>
      <c r="K275" s="8"/>
      <c r="L275" s="19"/>
      <c r="M275" s="8"/>
      <c r="N275" s="19"/>
      <c r="O275" s="19"/>
      <c r="P275" s="19"/>
      <c r="Q275" s="8"/>
      <c r="R275" s="8"/>
      <c r="S275" s="88"/>
      <c r="T275" s="8"/>
      <c r="U275" s="8"/>
      <c r="V275" s="11"/>
      <c r="W275" s="19"/>
      <c r="X275" s="8"/>
      <c r="Y275" s="90"/>
      <c r="Z275" s="88"/>
      <c r="AA275" s="88"/>
      <c r="AB275" s="88"/>
      <c r="AC275" s="88"/>
      <c r="AD275" s="10"/>
      <c r="AE275" s="8"/>
      <c r="AF275" s="12"/>
      <c r="AG275" s="8"/>
      <c r="AH275" s="88"/>
    </row>
    <row r="276" spans="1:34" x14ac:dyDescent="0.25">
      <c r="A276" s="62">
        <f>COUNTA(H276:K276,L276:AH276)</f>
        <v>0</v>
      </c>
      <c r="B276" s="13"/>
      <c r="C276" s="13"/>
      <c r="D276" s="13"/>
      <c r="E276" s="13">
        <f t="shared" si="62"/>
        <v>0</v>
      </c>
      <c r="F276" s="13"/>
      <c r="G276" s="13"/>
      <c r="H276" s="88"/>
      <c r="I276" s="88"/>
      <c r="J276" s="9"/>
      <c r="K276" s="8"/>
      <c r="L276" s="19"/>
      <c r="M276" s="8"/>
      <c r="N276" s="19"/>
      <c r="O276" s="19"/>
      <c r="P276" s="19"/>
      <c r="Q276" s="8"/>
      <c r="R276" s="8"/>
      <c r="S276" s="88"/>
      <c r="T276" s="8"/>
      <c r="U276" s="8"/>
      <c r="V276" s="11"/>
      <c r="W276" s="19"/>
      <c r="X276" s="8"/>
      <c r="Y276" s="90"/>
      <c r="Z276" s="88"/>
      <c r="AA276" s="88"/>
      <c r="AB276" s="88"/>
      <c r="AC276" s="88"/>
      <c r="AD276" s="10"/>
      <c r="AE276" s="8"/>
      <c r="AF276" s="12"/>
      <c r="AG276" s="8"/>
      <c r="AH276" s="88"/>
    </row>
    <row r="277" spans="1:34" x14ac:dyDescent="0.25">
      <c r="A277" s="62">
        <f>COUNTA(H277:K277,L277:AH277)</f>
        <v>0</v>
      </c>
      <c r="B277" s="13"/>
      <c r="C277" s="13"/>
      <c r="D277" s="13"/>
      <c r="E277" s="13">
        <f t="shared" si="62"/>
        <v>0</v>
      </c>
      <c r="F277" s="13"/>
      <c r="G277" s="13"/>
      <c r="H277" s="88"/>
      <c r="I277" s="88"/>
      <c r="J277" s="9"/>
      <c r="K277" s="8"/>
      <c r="L277" s="19"/>
      <c r="M277" s="8"/>
      <c r="N277" s="19"/>
      <c r="O277" s="19"/>
      <c r="P277" s="19"/>
      <c r="Q277" s="8"/>
      <c r="R277" s="8"/>
      <c r="S277" s="88"/>
      <c r="T277" s="8"/>
      <c r="U277" s="8"/>
      <c r="V277" s="11"/>
      <c r="W277" s="19"/>
      <c r="X277" s="8"/>
      <c r="Y277" s="90"/>
      <c r="Z277" s="88"/>
      <c r="AA277" s="88"/>
      <c r="AB277" s="88"/>
      <c r="AC277" s="88"/>
      <c r="AD277" s="10"/>
      <c r="AE277" s="8"/>
      <c r="AF277" s="12"/>
      <c r="AG277" s="8"/>
      <c r="AH277" s="88"/>
    </row>
    <row r="278" spans="1:34" x14ac:dyDescent="0.25">
      <c r="A278" s="62">
        <f>COUNTA(H278:K278,L278:AH278,J279)-4</f>
        <v>0</v>
      </c>
      <c r="B278" s="13"/>
      <c r="C278" s="13"/>
      <c r="D278" s="13"/>
      <c r="E278" s="13">
        <f t="shared" si="62"/>
        <v>0</v>
      </c>
      <c r="F278" s="13"/>
      <c r="G278" s="13"/>
      <c r="H278" s="88"/>
      <c r="I278" s="88"/>
      <c r="J278" s="7" t="s">
        <v>79</v>
      </c>
      <c r="K278" s="8"/>
      <c r="L278" s="19"/>
      <c r="M278" s="8"/>
      <c r="N278" s="19"/>
      <c r="O278" s="19"/>
      <c r="P278" s="19"/>
      <c r="Q278" s="8"/>
      <c r="R278" s="8"/>
      <c r="S278" s="88"/>
      <c r="T278" s="17" t="s">
        <v>80</v>
      </c>
      <c r="U278" s="17" t="s">
        <v>80</v>
      </c>
      <c r="V278" s="18" t="s">
        <v>80</v>
      </c>
      <c r="W278" s="19"/>
      <c r="X278" s="8"/>
      <c r="Y278" s="90"/>
      <c r="Z278" s="88"/>
      <c r="AA278" s="88"/>
      <c r="AB278" s="88"/>
      <c r="AC278" s="88"/>
      <c r="AD278" s="10"/>
      <c r="AE278" s="8"/>
      <c r="AF278" s="12"/>
      <c r="AG278" s="8"/>
      <c r="AH278" s="88"/>
    </row>
    <row r="279" spans="1:34" x14ac:dyDescent="0.25">
      <c r="A279" s="62">
        <f>COUNTA(H279:K279,L279:AH279)</f>
        <v>0</v>
      </c>
      <c r="B279" s="13"/>
      <c r="C279" s="13"/>
      <c r="D279" s="13" t="str">
        <f>IF(J279&gt;0,"совместительство","-")</f>
        <v>-</v>
      </c>
      <c r="E279" s="13">
        <f t="shared" si="62"/>
        <v>0</v>
      </c>
      <c r="F279" s="13"/>
      <c r="G279" s="13"/>
      <c r="H279" s="88"/>
      <c r="I279" s="88"/>
      <c r="J279" s="9"/>
      <c r="K279" s="8"/>
      <c r="L279" s="19"/>
      <c r="M279" s="8"/>
      <c r="N279" s="19"/>
      <c r="O279" s="19"/>
      <c r="P279" s="19"/>
      <c r="Q279" s="8"/>
      <c r="R279" s="8"/>
      <c r="S279" s="88"/>
      <c r="T279" s="8"/>
      <c r="U279" s="8"/>
      <c r="V279" s="11"/>
      <c r="W279" s="19"/>
      <c r="X279" s="8"/>
      <c r="Y279" s="90"/>
      <c r="Z279" s="88"/>
      <c r="AA279" s="88"/>
      <c r="AB279" s="88"/>
      <c r="AC279" s="88"/>
      <c r="AD279" s="10"/>
      <c r="AE279" s="8"/>
      <c r="AF279" s="12"/>
      <c r="AG279" s="8"/>
      <c r="AH279" s="88"/>
    </row>
    <row r="280" spans="1:34" x14ac:dyDescent="0.25">
      <c r="A280" s="62">
        <f>COUNTA(H280:K280,L280:AH280)</f>
        <v>0</v>
      </c>
      <c r="B280" s="13"/>
      <c r="C280" s="13"/>
      <c r="D280" s="13"/>
      <c r="E280" s="13">
        <f t="shared" si="62"/>
        <v>0</v>
      </c>
      <c r="F280" s="13"/>
      <c r="G280" s="13"/>
      <c r="H280" s="88"/>
      <c r="I280" s="88"/>
      <c r="J280" s="9"/>
      <c r="K280" s="8"/>
      <c r="L280" s="19"/>
      <c r="M280" s="8"/>
      <c r="N280" s="19"/>
      <c r="O280" s="19"/>
      <c r="P280" s="19"/>
      <c r="Q280" s="8"/>
      <c r="R280" s="8"/>
      <c r="S280" s="88"/>
      <c r="T280" s="8"/>
      <c r="U280" s="8"/>
      <c r="V280" s="11"/>
      <c r="W280" s="19"/>
      <c r="X280" s="8"/>
      <c r="Y280" s="90"/>
      <c r="Z280" s="88"/>
      <c r="AA280" s="88"/>
      <c r="AB280" s="88"/>
      <c r="AC280" s="88"/>
      <c r="AD280" s="10"/>
      <c r="AE280" s="8"/>
      <c r="AF280" s="12"/>
      <c r="AG280" s="8"/>
      <c r="AH280" s="88"/>
    </row>
    <row r="281" spans="1:34" x14ac:dyDescent="0.25">
      <c r="A281" s="62">
        <f>COUNTA(H281:K281,L281:AH281)</f>
        <v>0</v>
      </c>
      <c r="B281" s="13"/>
      <c r="C281" s="13"/>
      <c r="D281" s="13"/>
      <c r="E281" s="13">
        <f t="shared" si="62"/>
        <v>0</v>
      </c>
      <c r="F281" s="13"/>
      <c r="G281" s="13"/>
      <c r="H281" s="88"/>
      <c r="I281" s="88"/>
      <c r="J281" s="9"/>
      <c r="K281" s="8"/>
      <c r="L281" s="19"/>
      <c r="M281" s="8"/>
      <c r="N281" s="19"/>
      <c r="O281" s="19"/>
      <c r="P281" s="19"/>
      <c r="Q281" s="8"/>
      <c r="R281" s="8"/>
      <c r="S281" s="88"/>
      <c r="T281" s="8"/>
      <c r="U281" s="8"/>
      <c r="V281" s="11"/>
      <c r="W281" s="19"/>
      <c r="X281" s="8"/>
      <c r="Y281" s="90"/>
      <c r="Z281" s="88"/>
      <c r="AA281" s="88"/>
      <c r="AB281" s="88"/>
      <c r="AC281" s="88"/>
      <c r="AD281" s="10"/>
      <c r="AE281" s="8"/>
      <c r="AF281" s="12"/>
      <c r="AG281" s="8"/>
      <c r="AH281" s="88"/>
    </row>
    <row r="282" spans="1:34" x14ac:dyDescent="0.25">
      <c r="A282" s="62">
        <f>COUNTA(H282:K282,L282:AH282)</f>
        <v>0</v>
      </c>
      <c r="B282" s="13"/>
      <c r="C282" s="13"/>
      <c r="D282" s="13"/>
      <c r="E282" s="13">
        <f t="shared" si="62"/>
        <v>0</v>
      </c>
      <c r="F282" s="13"/>
      <c r="G282" s="13"/>
      <c r="H282" s="88"/>
      <c r="I282" s="88"/>
      <c r="J282" s="9"/>
      <c r="K282" s="8"/>
      <c r="L282" s="19"/>
      <c r="M282" s="8"/>
      <c r="N282" s="19"/>
      <c r="O282" s="19"/>
      <c r="P282" s="19"/>
      <c r="Q282" s="8"/>
      <c r="R282" s="8"/>
      <c r="S282" s="88"/>
      <c r="T282" s="8"/>
      <c r="U282" s="8"/>
      <c r="V282" s="11"/>
      <c r="W282" s="19"/>
      <c r="X282" s="8"/>
      <c r="Y282" s="90"/>
      <c r="Z282" s="88"/>
      <c r="AA282" s="88"/>
      <c r="AB282" s="88"/>
      <c r="AC282" s="88"/>
      <c r="AD282" s="10"/>
      <c r="AE282" s="8"/>
      <c r="AF282" s="12"/>
      <c r="AG282" s="8"/>
      <c r="AH282" s="88"/>
    </row>
    <row r="283" spans="1:34" x14ac:dyDescent="0.25">
      <c r="A283" s="62">
        <f>COUNTA(H283:K283,L283:AH283)</f>
        <v>0</v>
      </c>
      <c r="B283" s="13"/>
      <c r="C283" s="13"/>
      <c r="D283" s="13"/>
      <c r="E283" s="13">
        <f t="shared" si="62"/>
        <v>0</v>
      </c>
      <c r="F283" s="13"/>
      <c r="G283" s="13"/>
      <c r="H283" s="88"/>
      <c r="I283" s="88"/>
      <c r="J283" s="9"/>
      <c r="K283" s="8"/>
      <c r="L283" s="19"/>
      <c r="M283" s="8"/>
      <c r="N283" s="19"/>
      <c r="O283" s="19"/>
      <c r="P283" s="19"/>
      <c r="Q283" s="8"/>
      <c r="R283" s="8"/>
      <c r="S283" s="88"/>
      <c r="T283" s="8"/>
      <c r="U283" s="8"/>
      <c r="V283" s="11"/>
      <c r="W283" s="19"/>
      <c r="X283" s="8"/>
      <c r="Y283" s="90"/>
      <c r="Z283" s="88"/>
      <c r="AA283" s="88"/>
      <c r="AB283" s="88"/>
      <c r="AC283" s="88"/>
      <c r="AD283" s="10"/>
      <c r="AE283" s="8"/>
      <c r="AF283" s="12"/>
      <c r="AG283" s="8"/>
      <c r="AH283" s="88"/>
    </row>
    <row r="284" spans="1:34" x14ac:dyDescent="0.25">
      <c r="A284" s="62">
        <f>COUNTA(H284:K284,L284:AH284)</f>
        <v>0</v>
      </c>
      <c r="B284" s="13"/>
      <c r="C284" s="13"/>
      <c r="D284" s="13"/>
      <c r="E284" s="13">
        <f t="shared" si="62"/>
        <v>0</v>
      </c>
      <c r="F284" s="13"/>
      <c r="G284" s="13"/>
      <c r="H284" s="88"/>
      <c r="I284" s="88"/>
      <c r="J284" s="9"/>
      <c r="K284" s="8"/>
      <c r="L284" s="19"/>
      <c r="M284" s="8"/>
      <c r="N284" s="19"/>
      <c r="O284" s="19"/>
      <c r="P284" s="19"/>
      <c r="Q284" s="8"/>
      <c r="R284" s="8"/>
      <c r="S284" s="88"/>
      <c r="T284" s="8"/>
      <c r="U284" s="8"/>
      <c r="V284" s="11"/>
      <c r="W284" s="19"/>
      <c r="X284" s="8"/>
      <c r="Y284" s="90"/>
      <c r="Z284" s="88"/>
      <c r="AA284" s="88"/>
      <c r="AB284" s="88"/>
      <c r="AC284" s="88"/>
      <c r="AD284" s="10"/>
      <c r="AE284" s="8"/>
      <c r="AF284" s="12"/>
      <c r="AG284" s="8"/>
      <c r="AH284" s="88"/>
    </row>
    <row r="285" spans="1:34" s="26" customFormat="1" ht="11.25" customHeight="1" x14ac:dyDescent="0.25">
      <c r="A285" s="21">
        <v>0</v>
      </c>
      <c r="B285" s="22"/>
      <c r="C285" s="22"/>
      <c r="D285" s="21"/>
      <c r="E285" s="23">
        <f>MAX(E269:E284)</f>
        <v>0</v>
      </c>
      <c r="F285" s="21" t="str">
        <f>RIGHT(R285,4)</f>
        <v xml:space="preserve"> - 0</v>
      </c>
      <c r="G285" s="21" t="str">
        <f>RIGHT(X285,4)</f>
        <v xml:space="preserve"> - 0</v>
      </c>
      <c r="H285" s="88"/>
      <c r="I285" s="88"/>
      <c r="J285" s="23" t="s">
        <v>85</v>
      </c>
      <c r="K285" s="23" t="str">
        <f>IF(E285=4,"ВО",IF(E285=3,"СПО",IF(E285=2,"ВО (с)",IF(E285=1,"СПО (с)","-"))))</f>
        <v>-</v>
      </c>
      <c r="L285" s="23">
        <f>COUNTA(L269:L284)</f>
        <v>0</v>
      </c>
      <c r="M285" s="23" t="s">
        <v>80</v>
      </c>
      <c r="N285" s="23" t="s">
        <v>80</v>
      </c>
      <c r="O285" s="23">
        <f>COUNTA(O269:O284)</f>
        <v>0</v>
      </c>
      <c r="P285" s="23" t="s">
        <v>80</v>
      </c>
      <c r="Q285" s="23">
        <f>SUM(Q269:Q284)</f>
        <v>0</v>
      </c>
      <c r="R285" s="23" t="str">
        <f>CONCATENATE("П.Г.П. - ",MAX(R269:R284))</f>
        <v>П.Г.П. - 0</v>
      </c>
      <c r="S285" s="23">
        <f>COUNTA(S269)</f>
        <v>0</v>
      </c>
      <c r="T285" s="23">
        <f>T270</f>
        <v>0</v>
      </c>
      <c r="U285" s="23" t="s">
        <v>80</v>
      </c>
      <c r="V285" s="23" t="s">
        <v>80</v>
      </c>
      <c r="W285" s="23">
        <f>COUNTA(W269:W284)</f>
        <v>0</v>
      </c>
      <c r="X285" s="23" t="str">
        <f>CONCATENATE("П.Г.П. - ",MAX(X269:X284))</f>
        <v>П.Г.П. - 0</v>
      </c>
      <c r="Y285" s="24">
        <f>Y269</f>
        <v>0</v>
      </c>
      <c r="Z285" s="23" t="str">
        <f>IF(Z269="","-",Z269)</f>
        <v>-</v>
      </c>
      <c r="AA285" s="23" t="str">
        <f t="shared" ref="AA285:AC285" si="63">IF(AA269="","-",AA269)</f>
        <v>-</v>
      </c>
      <c r="AB285" s="23" t="str">
        <f t="shared" si="63"/>
        <v>-</v>
      </c>
      <c r="AC285" s="23" t="str">
        <f t="shared" si="63"/>
        <v>-</v>
      </c>
      <c r="AD285" s="23" t="s">
        <v>80</v>
      </c>
      <c r="AE285" s="23">
        <f>SUM(AE269:AE284)</f>
        <v>0</v>
      </c>
      <c r="AF285" s="25">
        <f>SUM(AF269:AF284)</f>
        <v>0</v>
      </c>
      <c r="AG285" s="23" t="s">
        <v>80</v>
      </c>
      <c r="AH285" s="23" t="s">
        <v>80</v>
      </c>
    </row>
    <row r="286" spans="1:34" x14ac:dyDescent="0.25">
      <c r="A286" s="62">
        <f>COUNTA(H286:K286,L286:AH286)-7</f>
        <v>-1</v>
      </c>
      <c r="B286" s="13"/>
      <c r="C286" s="13"/>
      <c r="D286" s="13"/>
      <c r="E286" s="13">
        <f t="shared" ref="E286:E301" si="64">IF(K286="ВО",4,IF(K286="СПО",3,IF(K286="ВО (студент)",2,IF(K286="СПО (студент)",1,0))))</f>
        <v>0</v>
      </c>
      <c r="F286" s="13"/>
      <c r="G286" s="13"/>
      <c r="H286" s="88">
        <v>37</v>
      </c>
      <c r="I286" s="88"/>
      <c r="J286" s="7" t="s">
        <v>77</v>
      </c>
      <c r="K286" s="8"/>
      <c r="L286" s="19"/>
      <c r="M286" s="8"/>
      <c r="N286" s="19"/>
      <c r="O286" s="19"/>
      <c r="P286" s="19"/>
      <c r="Q286" s="8"/>
      <c r="R286" s="8"/>
      <c r="S286" s="88"/>
      <c r="T286" s="17" t="s">
        <v>80</v>
      </c>
      <c r="U286" s="17" t="s">
        <v>80</v>
      </c>
      <c r="V286" s="18" t="s">
        <v>80</v>
      </c>
      <c r="W286" s="19"/>
      <c r="X286" s="8"/>
      <c r="Y286" s="90"/>
      <c r="Z286" s="88"/>
      <c r="AA286" s="88"/>
      <c r="AB286" s="88" t="str">
        <f>IF(Y286&lt;1,"-",ROUND(YEARFRAC(Y286,#REF!,1),2))</f>
        <v>-</v>
      </c>
      <c r="AC286" s="88"/>
      <c r="AD286" s="10"/>
      <c r="AE286" s="8"/>
      <c r="AF286" s="12"/>
      <c r="AG286" s="8"/>
      <c r="AH286" s="88"/>
    </row>
    <row r="287" spans="1:34" x14ac:dyDescent="0.25">
      <c r="A287" s="62">
        <f>COUNTA(H287:K287,L287:AH287)</f>
        <v>0</v>
      </c>
      <c r="B287" s="13"/>
      <c r="C287" s="13"/>
      <c r="D287" s="13"/>
      <c r="E287" s="13">
        <f t="shared" si="64"/>
        <v>0</v>
      </c>
      <c r="F287" s="13"/>
      <c r="G287" s="13"/>
      <c r="H287" s="88"/>
      <c r="I287" s="88"/>
      <c r="J287" s="9"/>
      <c r="K287" s="8"/>
      <c r="L287" s="19"/>
      <c r="M287" s="8"/>
      <c r="N287" s="19"/>
      <c r="O287" s="19"/>
      <c r="P287" s="19"/>
      <c r="Q287" s="8"/>
      <c r="R287" s="8"/>
      <c r="S287" s="88"/>
      <c r="T287" s="8"/>
      <c r="U287" s="8"/>
      <c r="V287" s="11"/>
      <c r="W287" s="19"/>
      <c r="X287" s="8"/>
      <c r="Y287" s="90"/>
      <c r="Z287" s="88"/>
      <c r="AA287" s="88"/>
      <c r="AB287" s="88"/>
      <c r="AC287" s="88"/>
      <c r="AD287" s="10"/>
      <c r="AE287" s="8"/>
      <c r="AF287" s="12"/>
      <c r="AG287" s="8"/>
      <c r="AH287" s="88"/>
    </row>
    <row r="288" spans="1:34" x14ac:dyDescent="0.25">
      <c r="A288" s="62">
        <f>COUNTA(H288:K288,L288:AH288,J289)-4</f>
        <v>0</v>
      </c>
      <c r="B288" s="13"/>
      <c r="C288" s="13"/>
      <c r="D288" s="13"/>
      <c r="E288" s="13">
        <f t="shared" si="64"/>
        <v>0</v>
      </c>
      <c r="F288" s="13"/>
      <c r="G288" s="13"/>
      <c r="H288" s="88"/>
      <c r="I288" s="88"/>
      <c r="J288" s="7" t="s">
        <v>78</v>
      </c>
      <c r="K288" s="8"/>
      <c r="L288" s="19"/>
      <c r="M288" s="8"/>
      <c r="N288" s="19"/>
      <c r="O288" s="19"/>
      <c r="P288" s="19"/>
      <c r="Q288" s="8"/>
      <c r="R288" s="8"/>
      <c r="S288" s="88"/>
      <c r="T288" s="17" t="s">
        <v>80</v>
      </c>
      <c r="U288" s="17" t="s">
        <v>80</v>
      </c>
      <c r="V288" s="18" t="s">
        <v>80</v>
      </c>
      <c r="W288" s="19"/>
      <c r="X288" s="8"/>
      <c r="Y288" s="90"/>
      <c r="Z288" s="88"/>
      <c r="AA288" s="88"/>
      <c r="AB288" s="88"/>
      <c r="AC288" s="88"/>
      <c r="AD288" s="10"/>
      <c r="AE288" s="8"/>
      <c r="AF288" s="12"/>
      <c r="AG288" s="8"/>
      <c r="AH288" s="88"/>
    </row>
    <row r="289" spans="1:34" x14ac:dyDescent="0.25">
      <c r="A289" s="62">
        <f>COUNTA(H289:K289,L289:AH289)</f>
        <v>0</v>
      </c>
      <c r="B289" s="13"/>
      <c r="C289" s="13"/>
      <c r="D289" s="13" t="str">
        <f>IF(J289&gt;0,"совмещение","-")</f>
        <v>-</v>
      </c>
      <c r="E289" s="13">
        <f t="shared" si="64"/>
        <v>0</v>
      </c>
      <c r="F289" s="13"/>
      <c r="G289" s="13"/>
      <c r="H289" s="88"/>
      <c r="I289" s="88"/>
      <c r="J289" s="9"/>
      <c r="K289" s="8"/>
      <c r="L289" s="19"/>
      <c r="M289" s="8"/>
      <c r="N289" s="19"/>
      <c r="O289" s="19"/>
      <c r="P289" s="19"/>
      <c r="Q289" s="8"/>
      <c r="R289" s="8"/>
      <c r="S289" s="88"/>
      <c r="T289" s="8"/>
      <c r="U289" s="8"/>
      <c r="V289" s="11"/>
      <c r="W289" s="19"/>
      <c r="X289" s="8"/>
      <c r="Y289" s="90"/>
      <c r="Z289" s="88"/>
      <c r="AA289" s="88"/>
      <c r="AB289" s="88"/>
      <c r="AC289" s="88"/>
      <c r="AD289" s="10"/>
      <c r="AE289" s="8"/>
      <c r="AF289" s="12"/>
      <c r="AG289" s="8"/>
      <c r="AH289" s="88"/>
    </row>
    <row r="290" spans="1:34" x14ac:dyDescent="0.25">
      <c r="A290" s="62">
        <f>COUNTA(H290:K290,L290:AH290)</f>
        <v>0</v>
      </c>
      <c r="B290" s="13"/>
      <c r="C290" s="13"/>
      <c r="D290" s="13"/>
      <c r="E290" s="13">
        <f t="shared" si="64"/>
        <v>0</v>
      </c>
      <c r="F290" s="13"/>
      <c r="G290" s="13"/>
      <c r="H290" s="88"/>
      <c r="I290" s="88"/>
      <c r="J290" s="9"/>
      <c r="K290" s="8"/>
      <c r="L290" s="19"/>
      <c r="M290" s="8"/>
      <c r="N290" s="19"/>
      <c r="O290" s="19"/>
      <c r="P290" s="19"/>
      <c r="Q290" s="8"/>
      <c r="R290" s="8"/>
      <c r="S290" s="88"/>
      <c r="T290" s="8"/>
      <c r="U290" s="8"/>
      <c r="V290" s="11"/>
      <c r="W290" s="19"/>
      <c r="X290" s="8"/>
      <c r="Y290" s="90"/>
      <c r="Z290" s="88"/>
      <c r="AA290" s="88"/>
      <c r="AB290" s="88"/>
      <c r="AC290" s="88"/>
      <c r="AD290" s="10"/>
      <c r="AE290" s="8"/>
      <c r="AF290" s="12"/>
      <c r="AG290" s="8"/>
      <c r="AH290" s="88"/>
    </row>
    <row r="291" spans="1:34" x14ac:dyDescent="0.25">
      <c r="A291" s="62">
        <f>COUNTA(H291:K291,L291:AH291)</f>
        <v>0</v>
      </c>
      <c r="B291" s="13"/>
      <c r="C291" s="13"/>
      <c r="D291" s="13"/>
      <c r="E291" s="13">
        <f t="shared" si="64"/>
        <v>0</v>
      </c>
      <c r="F291" s="13"/>
      <c r="G291" s="13"/>
      <c r="H291" s="88"/>
      <c r="I291" s="88"/>
      <c r="J291" s="9"/>
      <c r="K291" s="8"/>
      <c r="L291" s="19"/>
      <c r="M291" s="8"/>
      <c r="N291" s="19"/>
      <c r="O291" s="19"/>
      <c r="P291" s="19"/>
      <c r="Q291" s="8"/>
      <c r="R291" s="8"/>
      <c r="S291" s="88"/>
      <c r="T291" s="8"/>
      <c r="U291" s="8"/>
      <c r="V291" s="11"/>
      <c r="W291" s="19"/>
      <c r="X291" s="8"/>
      <c r="Y291" s="90"/>
      <c r="Z291" s="88"/>
      <c r="AA291" s="88"/>
      <c r="AB291" s="88"/>
      <c r="AC291" s="88"/>
      <c r="AD291" s="10"/>
      <c r="AE291" s="8"/>
      <c r="AF291" s="12"/>
      <c r="AG291" s="8"/>
      <c r="AH291" s="88"/>
    </row>
    <row r="292" spans="1:34" x14ac:dyDescent="0.25">
      <c r="A292" s="62">
        <f>COUNTA(H292:K292,L292:AH292)</f>
        <v>0</v>
      </c>
      <c r="B292" s="13"/>
      <c r="C292" s="13"/>
      <c r="D292" s="13"/>
      <c r="E292" s="13">
        <f t="shared" si="64"/>
        <v>0</v>
      </c>
      <c r="F292" s="13"/>
      <c r="G292" s="13"/>
      <c r="H292" s="88"/>
      <c r="I292" s="88"/>
      <c r="J292" s="9"/>
      <c r="K292" s="8"/>
      <c r="L292" s="19"/>
      <c r="M292" s="8"/>
      <c r="N292" s="19"/>
      <c r="O292" s="19"/>
      <c r="P292" s="19"/>
      <c r="Q292" s="8"/>
      <c r="R292" s="8"/>
      <c r="S292" s="88"/>
      <c r="T292" s="8"/>
      <c r="U292" s="8"/>
      <c r="V292" s="11"/>
      <c r="W292" s="19"/>
      <c r="X292" s="8"/>
      <c r="Y292" s="90"/>
      <c r="Z292" s="88"/>
      <c r="AA292" s="88"/>
      <c r="AB292" s="88"/>
      <c r="AC292" s="88"/>
      <c r="AD292" s="10"/>
      <c r="AE292" s="8"/>
      <c r="AF292" s="12"/>
      <c r="AG292" s="8"/>
      <c r="AH292" s="88"/>
    </row>
    <row r="293" spans="1:34" x14ac:dyDescent="0.25">
      <c r="A293" s="62">
        <f>COUNTA(H293:K293,L293:AH293)</f>
        <v>0</v>
      </c>
      <c r="B293" s="13"/>
      <c r="C293" s="13"/>
      <c r="D293" s="13"/>
      <c r="E293" s="13">
        <f t="shared" si="64"/>
        <v>0</v>
      </c>
      <c r="F293" s="13"/>
      <c r="G293" s="13"/>
      <c r="H293" s="88"/>
      <c r="I293" s="88"/>
      <c r="J293" s="9"/>
      <c r="K293" s="8"/>
      <c r="L293" s="19"/>
      <c r="M293" s="8"/>
      <c r="N293" s="19"/>
      <c r="O293" s="19"/>
      <c r="P293" s="19"/>
      <c r="Q293" s="8"/>
      <c r="R293" s="8"/>
      <c r="S293" s="88"/>
      <c r="T293" s="8"/>
      <c r="U293" s="8"/>
      <c r="V293" s="11"/>
      <c r="W293" s="19"/>
      <c r="X293" s="8"/>
      <c r="Y293" s="90"/>
      <c r="Z293" s="88"/>
      <c r="AA293" s="88"/>
      <c r="AB293" s="88"/>
      <c r="AC293" s="88"/>
      <c r="AD293" s="10"/>
      <c r="AE293" s="8"/>
      <c r="AF293" s="12"/>
      <c r="AG293" s="8"/>
      <c r="AH293" s="88"/>
    </row>
    <row r="294" spans="1:34" x14ac:dyDescent="0.25">
      <c r="A294" s="62">
        <f>COUNTA(H294:K294,L294:AH294)</f>
        <v>0</v>
      </c>
      <c r="B294" s="13"/>
      <c r="C294" s="13"/>
      <c r="D294" s="13"/>
      <c r="E294" s="13">
        <f t="shared" si="64"/>
        <v>0</v>
      </c>
      <c r="F294" s="13"/>
      <c r="G294" s="13"/>
      <c r="H294" s="88"/>
      <c r="I294" s="88"/>
      <c r="J294" s="9"/>
      <c r="K294" s="8"/>
      <c r="L294" s="19"/>
      <c r="M294" s="8"/>
      <c r="N294" s="19"/>
      <c r="O294" s="19"/>
      <c r="P294" s="19"/>
      <c r="Q294" s="8"/>
      <c r="R294" s="8"/>
      <c r="S294" s="88"/>
      <c r="T294" s="8"/>
      <c r="U294" s="8"/>
      <c r="V294" s="11"/>
      <c r="W294" s="19"/>
      <c r="X294" s="8"/>
      <c r="Y294" s="90"/>
      <c r="Z294" s="88"/>
      <c r="AA294" s="88"/>
      <c r="AB294" s="88"/>
      <c r="AC294" s="88"/>
      <c r="AD294" s="10"/>
      <c r="AE294" s="8"/>
      <c r="AF294" s="12"/>
      <c r="AG294" s="8"/>
      <c r="AH294" s="88"/>
    </row>
    <row r="295" spans="1:34" x14ac:dyDescent="0.25">
      <c r="A295" s="62">
        <f>COUNTA(H295:K295,L295:AH295,J296)-4</f>
        <v>0</v>
      </c>
      <c r="B295" s="13"/>
      <c r="C295" s="13"/>
      <c r="D295" s="13"/>
      <c r="E295" s="13">
        <f t="shared" si="64"/>
        <v>0</v>
      </c>
      <c r="F295" s="13"/>
      <c r="G295" s="13"/>
      <c r="H295" s="88"/>
      <c r="I295" s="88"/>
      <c r="J295" s="7" t="s">
        <v>79</v>
      </c>
      <c r="K295" s="8"/>
      <c r="L295" s="19"/>
      <c r="M295" s="8"/>
      <c r="N295" s="19"/>
      <c r="O295" s="19"/>
      <c r="P295" s="19"/>
      <c r="Q295" s="8"/>
      <c r="R295" s="8"/>
      <c r="S295" s="88"/>
      <c r="T295" s="17" t="s">
        <v>80</v>
      </c>
      <c r="U295" s="17" t="s">
        <v>80</v>
      </c>
      <c r="V295" s="18" t="s">
        <v>80</v>
      </c>
      <c r="W295" s="19"/>
      <c r="X295" s="8"/>
      <c r="Y295" s="90"/>
      <c r="Z295" s="88"/>
      <c r="AA295" s="88"/>
      <c r="AB295" s="88"/>
      <c r="AC295" s="88"/>
      <c r="AD295" s="10"/>
      <c r="AE295" s="8"/>
      <c r="AF295" s="12"/>
      <c r="AG295" s="8"/>
      <c r="AH295" s="88"/>
    </row>
    <row r="296" spans="1:34" x14ac:dyDescent="0.25">
      <c r="A296" s="62">
        <f>COUNTA(H296:K296,L296:AH296)</f>
        <v>0</v>
      </c>
      <c r="B296" s="13"/>
      <c r="C296" s="13"/>
      <c r="D296" s="13" t="str">
        <f>IF(J296&gt;0,"совместительство","-")</f>
        <v>-</v>
      </c>
      <c r="E296" s="13">
        <f t="shared" si="64"/>
        <v>0</v>
      </c>
      <c r="F296" s="13"/>
      <c r="G296" s="13"/>
      <c r="H296" s="88"/>
      <c r="I296" s="88"/>
      <c r="J296" s="9"/>
      <c r="K296" s="8"/>
      <c r="L296" s="19"/>
      <c r="M296" s="8"/>
      <c r="N296" s="19"/>
      <c r="O296" s="19"/>
      <c r="P296" s="19"/>
      <c r="Q296" s="8"/>
      <c r="R296" s="8"/>
      <c r="S296" s="88"/>
      <c r="T296" s="8"/>
      <c r="U296" s="8"/>
      <c r="V296" s="11"/>
      <c r="W296" s="19"/>
      <c r="X296" s="8"/>
      <c r="Y296" s="90"/>
      <c r="Z296" s="88"/>
      <c r="AA296" s="88"/>
      <c r="AB296" s="88"/>
      <c r="AC296" s="88"/>
      <c r="AD296" s="10"/>
      <c r="AE296" s="8"/>
      <c r="AF296" s="12"/>
      <c r="AG296" s="8"/>
      <c r="AH296" s="88"/>
    </row>
    <row r="297" spans="1:34" x14ac:dyDescent="0.25">
      <c r="A297" s="62">
        <f>COUNTA(H297:K297,L297:AH297)</f>
        <v>0</v>
      </c>
      <c r="B297" s="13"/>
      <c r="C297" s="13"/>
      <c r="D297" s="13"/>
      <c r="E297" s="13">
        <f t="shared" si="64"/>
        <v>0</v>
      </c>
      <c r="F297" s="13"/>
      <c r="G297" s="13"/>
      <c r="H297" s="88"/>
      <c r="I297" s="88"/>
      <c r="J297" s="9"/>
      <c r="K297" s="8"/>
      <c r="L297" s="19"/>
      <c r="M297" s="8"/>
      <c r="N297" s="19"/>
      <c r="O297" s="19"/>
      <c r="P297" s="19"/>
      <c r="Q297" s="8"/>
      <c r="R297" s="8"/>
      <c r="S297" s="88"/>
      <c r="T297" s="8"/>
      <c r="U297" s="8"/>
      <c r="V297" s="11"/>
      <c r="W297" s="19"/>
      <c r="X297" s="8"/>
      <c r="Y297" s="90"/>
      <c r="Z297" s="88"/>
      <c r="AA297" s="88"/>
      <c r="AB297" s="88"/>
      <c r="AC297" s="88"/>
      <c r="AD297" s="10"/>
      <c r="AE297" s="8"/>
      <c r="AF297" s="12"/>
      <c r="AG297" s="8"/>
      <c r="AH297" s="88"/>
    </row>
    <row r="298" spans="1:34" x14ac:dyDescent="0.25">
      <c r="A298" s="62">
        <f>COUNTA(H298:K298,L298:AH298)</f>
        <v>0</v>
      </c>
      <c r="B298" s="13"/>
      <c r="C298" s="13"/>
      <c r="D298" s="13"/>
      <c r="E298" s="13">
        <f t="shared" si="64"/>
        <v>0</v>
      </c>
      <c r="F298" s="13"/>
      <c r="G298" s="13"/>
      <c r="H298" s="88"/>
      <c r="I298" s="88"/>
      <c r="J298" s="9"/>
      <c r="K298" s="8"/>
      <c r="L298" s="19"/>
      <c r="M298" s="8"/>
      <c r="N298" s="19"/>
      <c r="O298" s="19"/>
      <c r="P298" s="19"/>
      <c r="Q298" s="8"/>
      <c r="R298" s="8"/>
      <c r="S298" s="88"/>
      <c r="T298" s="8"/>
      <c r="U298" s="8"/>
      <c r="V298" s="11"/>
      <c r="W298" s="19"/>
      <c r="X298" s="8"/>
      <c r="Y298" s="90"/>
      <c r="Z298" s="88"/>
      <c r="AA298" s="88"/>
      <c r="AB298" s="88"/>
      <c r="AC298" s="88"/>
      <c r="AD298" s="10"/>
      <c r="AE298" s="8"/>
      <c r="AF298" s="12"/>
      <c r="AG298" s="8"/>
      <c r="AH298" s="88"/>
    </row>
    <row r="299" spans="1:34" x14ac:dyDescent="0.25">
      <c r="A299" s="62">
        <f>COUNTA(H299:K299,L299:AH299)</f>
        <v>0</v>
      </c>
      <c r="B299" s="13"/>
      <c r="C299" s="13"/>
      <c r="D299" s="13"/>
      <c r="E299" s="13">
        <f t="shared" si="64"/>
        <v>0</v>
      </c>
      <c r="F299" s="13"/>
      <c r="G299" s="13"/>
      <c r="H299" s="88"/>
      <c r="I299" s="88"/>
      <c r="J299" s="9"/>
      <c r="K299" s="8"/>
      <c r="L299" s="19"/>
      <c r="M299" s="8"/>
      <c r="N299" s="19"/>
      <c r="O299" s="19"/>
      <c r="P299" s="19"/>
      <c r="Q299" s="8"/>
      <c r="R299" s="8"/>
      <c r="S299" s="88"/>
      <c r="T299" s="8"/>
      <c r="U299" s="8"/>
      <c r="V299" s="11"/>
      <c r="W299" s="19"/>
      <c r="X299" s="8"/>
      <c r="Y299" s="90"/>
      <c r="Z299" s="88"/>
      <c r="AA299" s="88"/>
      <c r="AB299" s="88"/>
      <c r="AC299" s="88"/>
      <c r="AD299" s="10"/>
      <c r="AE299" s="8"/>
      <c r="AF299" s="12"/>
      <c r="AG299" s="8"/>
      <c r="AH299" s="88"/>
    </row>
    <row r="300" spans="1:34" x14ac:dyDescent="0.25">
      <c r="A300" s="62">
        <f>COUNTA(H300:K300,L300:AH300)</f>
        <v>0</v>
      </c>
      <c r="B300" s="13"/>
      <c r="C300" s="13"/>
      <c r="D300" s="13"/>
      <c r="E300" s="13">
        <f t="shared" si="64"/>
        <v>0</v>
      </c>
      <c r="F300" s="13"/>
      <c r="G300" s="13"/>
      <c r="H300" s="88"/>
      <c r="I300" s="88"/>
      <c r="J300" s="9"/>
      <c r="K300" s="8"/>
      <c r="L300" s="19"/>
      <c r="M300" s="8"/>
      <c r="N300" s="19"/>
      <c r="O300" s="19"/>
      <c r="P300" s="19"/>
      <c r="Q300" s="8"/>
      <c r="R300" s="8"/>
      <c r="S300" s="88"/>
      <c r="T300" s="8"/>
      <c r="U300" s="8"/>
      <c r="V300" s="11"/>
      <c r="W300" s="19"/>
      <c r="X300" s="8"/>
      <c r="Y300" s="90"/>
      <c r="Z300" s="88"/>
      <c r="AA300" s="88"/>
      <c r="AB300" s="88"/>
      <c r="AC300" s="88"/>
      <c r="AD300" s="10"/>
      <c r="AE300" s="8"/>
      <c r="AF300" s="12"/>
      <c r="AG300" s="8"/>
      <c r="AH300" s="88"/>
    </row>
    <row r="301" spans="1:34" x14ac:dyDescent="0.25">
      <c r="A301" s="62">
        <f>COUNTA(H301:K301,L301:AH301)</f>
        <v>0</v>
      </c>
      <c r="B301" s="13"/>
      <c r="C301" s="13"/>
      <c r="D301" s="13"/>
      <c r="E301" s="13">
        <f t="shared" si="64"/>
        <v>0</v>
      </c>
      <c r="F301" s="13"/>
      <c r="G301" s="13"/>
      <c r="H301" s="88"/>
      <c r="I301" s="88"/>
      <c r="J301" s="9"/>
      <c r="K301" s="8"/>
      <c r="L301" s="19"/>
      <c r="M301" s="8"/>
      <c r="N301" s="19"/>
      <c r="O301" s="19"/>
      <c r="P301" s="19"/>
      <c r="Q301" s="8"/>
      <c r="R301" s="8"/>
      <c r="S301" s="88"/>
      <c r="T301" s="8"/>
      <c r="U301" s="8"/>
      <c r="V301" s="11"/>
      <c r="W301" s="19"/>
      <c r="X301" s="8"/>
      <c r="Y301" s="90"/>
      <c r="Z301" s="88"/>
      <c r="AA301" s="88"/>
      <c r="AB301" s="88"/>
      <c r="AC301" s="88"/>
      <c r="AD301" s="10"/>
      <c r="AE301" s="8"/>
      <c r="AF301" s="12"/>
      <c r="AG301" s="8"/>
      <c r="AH301" s="88"/>
    </row>
    <row r="302" spans="1:34" s="26" customFormat="1" ht="11.25" customHeight="1" x14ac:dyDescent="0.25">
      <c r="A302" s="21">
        <v>0</v>
      </c>
      <c r="B302" s="22"/>
      <c r="C302" s="22"/>
      <c r="D302" s="21"/>
      <c r="E302" s="23">
        <f>MAX(E286:E301)</f>
        <v>0</v>
      </c>
      <c r="F302" s="21" t="str">
        <f>RIGHT(R302,4)</f>
        <v xml:space="preserve"> - 0</v>
      </c>
      <c r="G302" s="21" t="str">
        <f>RIGHT(X302,4)</f>
        <v xml:space="preserve"> - 0</v>
      </c>
      <c r="H302" s="88"/>
      <c r="I302" s="88"/>
      <c r="J302" s="23" t="s">
        <v>85</v>
      </c>
      <c r="K302" s="23" t="str">
        <f>IF(E302=4,"ВО",IF(E302=3,"СПО",IF(E302=2,"ВО (с)",IF(E302=1,"СПО (с)","-"))))</f>
        <v>-</v>
      </c>
      <c r="L302" s="23">
        <f>COUNTA(L286:L301)</f>
        <v>0</v>
      </c>
      <c r="M302" s="23" t="s">
        <v>80</v>
      </c>
      <c r="N302" s="23" t="s">
        <v>80</v>
      </c>
      <c r="O302" s="23">
        <f>COUNTA(O286:O301)</f>
        <v>0</v>
      </c>
      <c r="P302" s="23" t="s">
        <v>80</v>
      </c>
      <c r="Q302" s="23">
        <f>SUM(Q286:Q301)</f>
        <v>0</v>
      </c>
      <c r="R302" s="23" t="str">
        <f>CONCATENATE("П.Г.П. - ",MAX(R286:R301))</f>
        <v>П.Г.П. - 0</v>
      </c>
      <c r="S302" s="23">
        <f>COUNTA(S286)</f>
        <v>0</v>
      </c>
      <c r="T302" s="23">
        <f>T287</f>
        <v>0</v>
      </c>
      <c r="U302" s="23" t="s">
        <v>80</v>
      </c>
      <c r="V302" s="23" t="s">
        <v>80</v>
      </c>
      <c r="W302" s="23">
        <f>COUNTA(W286:W301)</f>
        <v>0</v>
      </c>
      <c r="X302" s="23" t="str">
        <f>CONCATENATE("П.Г.П. - ",MAX(X286:X301))</f>
        <v>П.Г.П. - 0</v>
      </c>
      <c r="Y302" s="24">
        <f>Y286</f>
        <v>0</v>
      </c>
      <c r="Z302" s="23" t="str">
        <f>IF(Z286="","-",Z286)</f>
        <v>-</v>
      </c>
      <c r="AA302" s="23" t="str">
        <f t="shared" ref="AA302:AC302" si="65">IF(AA286="","-",AA286)</f>
        <v>-</v>
      </c>
      <c r="AB302" s="23" t="str">
        <f t="shared" si="65"/>
        <v>-</v>
      </c>
      <c r="AC302" s="23" t="str">
        <f t="shared" si="65"/>
        <v>-</v>
      </c>
      <c r="AD302" s="23" t="s">
        <v>80</v>
      </c>
      <c r="AE302" s="23">
        <f>SUM(AE286:AE301)</f>
        <v>0</v>
      </c>
      <c r="AF302" s="25">
        <f>SUM(AF286:AF301)</f>
        <v>0</v>
      </c>
      <c r="AG302" s="23" t="s">
        <v>80</v>
      </c>
      <c r="AH302" s="23" t="s">
        <v>80</v>
      </c>
    </row>
    <row r="303" spans="1:34" x14ac:dyDescent="0.25">
      <c r="A303" s="62">
        <f>COUNTA(H303:K303,L303:AH303)-7</f>
        <v>-1</v>
      </c>
      <c r="B303" s="13"/>
      <c r="C303" s="13"/>
      <c r="D303" s="13"/>
      <c r="E303" s="13">
        <f t="shared" ref="E303:E318" si="66">IF(K303="ВО",4,IF(K303="СПО",3,IF(K303="ВО (студент)",2,IF(K303="СПО (студент)",1,0))))</f>
        <v>0</v>
      </c>
      <c r="F303" s="13"/>
      <c r="G303" s="13"/>
      <c r="H303" s="88">
        <v>38</v>
      </c>
      <c r="I303" s="88"/>
      <c r="J303" s="7" t="s">
        <v>77</v>
      </c>
      <c r="K303" s="8"/>
      <c r="L303" s="19"/>
      <c r="M303" s="8"/>
      <c r="N303" s="19"/>
      <c r="O303" s="19"/>
      <c r="P303" s="19"/>
      <c r="Q303" s="8"/>
      <c r="R303" s="8"/>
      <c r="S303" s="88"/>
      <c r="T303" s="17" t="s">
        <v>80</v>
      </c>
      <c r="U303" s="17" t="s">
        <v>80</v>
      </c>
      <c r="V303" s="18" t="s">
        <v>80</v>
      </c>
      <c r="W303" s="19"/>
      <c r="X303" s="8"/>
      <c r="Y303" s="90"/>
      <c r="Z303" s="88"/>
      <c r="AA303" s="88"/>
      <c r="AB303" s="88" t="str">
        <f>IF(Y303&lt;1,"-",ROUND(YEARFRAC(Y303,#REF!,1),2))</f>
        <v>-</v>
      </c>
      <c r="AC303" s="88"/>
      <c r="AD303" s="10"/>
      <c r="AE303" s="8"/>
      <c r="AF303" s="12"/>
      <c r="AG303" s="8"/>
      <c r="AH303" s="88"/>
    </row>
    <row r="304" spans="1:34" x14ac:dyDescent="0.25">
      <c r="A304" s="62">
        <f>COUNTA(H304:K304,L304:AH304)</f>
        <v>0</v>
      </c>
      <c r="B304" s="13"/>
      <c r="C304" s="13"/>
      <c r="D304" s="13"/>
      <c r="E304" s="13">
        <f t="shared" si="66"/>
        <v>0</v>
      </c>
      <c r="F304" s="13"/>
      <c r="G304" s="13"/>
      <c r="H304" s="88"/>
      <c r="I304" s="88"/>
      <c r="J304" s="9"/>
      <c r="K304" s="8"/>
      <c r="L304" s="19"/>
      <c r="M304" s="8"/>
      <c r="N304" s="19"/>
      <c r="O304" s="19"/>
      <c r="P304" s="19"/>
      <c r="Q304" s="8"/>
      <c r="R304" s="8"/>
      <c r="S304" s="88"/>
      <c r="T304" s="8"/>
      <c r="U304" s="8"/>
      <c r="V304" s="11"/>
      <c r="W304" s="19"/>
      <c r="X304" s="8"/>
      <c r="Y304" s="90"/>
      <c r="Z304" s="88"/>
      <c r="AA304" s="88"/>
      <c r="AB304" s="88"/>
      <c r="AC304" s="88"/>
      <c r="AD304" s="10"/>
      <c r="AE304" s="8"/>
      <c r="AF304" s="12"/>
      <c r="AG304" s="8"/>
      <c r="AH304" s="88"/>
    </row>
    <row r="305" spans="1:34" x14ac:dyDescent="0.25">
      <c r="A305" s="62">
        <f>COUNTA(H305:K305,L305:AH305,J306)-4</f>
        <v>0</v>
      </c>
      <c r="B305" s="13"/>
      <c r="C305" s="13"/>
      <c r="D305" s="13"/>
      <c r="E305" s="13">
        <f t="shared" si="66"/>
        <v>0</v>
      </c>
      <c r="F305" s="13"/>
      <c r="G305" s="13"/>
      <c r="H305" s="88"/>
      <c r="I305" s="88"/>
      <c r="J305" s="7" t="s">
        <v>78</v>
      </c>
      <c r="K305" s="8"/>
      <c r="L305" s="19"/>
      <c r="M305" s="8"/>
      <c r="N305" s="19"/>
      <c r="O305" s="19"/>
      <c r="P305" s="19"/>
      <c r="Q305" s="8"/>
      <c r="R305" s="8"/>
      <c r="S305" s="88"/>
      <c r="T305" s="17" t="s">
        <v>80</v>
      </c>
      <c r="U305" s="17" t="s">
        <v>80</v>
      </c>
      <c r="V305" s="18" t="s">
        <v>80</v>
      </c>
      <c r="W305" s="19"/>
      <c r="X305" s="8"/>
      <c r="Y305" s="90"/>
      <c r="Z305" s="88"/>
      <c r="AA305" s="88"/>
      <c r="AB305" s="88"/>
      <c r="AC305" s="88"/>
      <c r="AD305" s="10"/>
      <c r="AE305" s="8"/>
      <c r="AF305" s="12"/>
      <c r="AG305" s="8"/>
      <c r="AH305" s="88"/>
    </row>
    <row r="306" spans="1:34" x14ac:dyDescent="0.25">
      <c r="A306" s="62">
        <f>COUNTA(H306:K306,L306:AH306)</f>
        <v>0</v>
      </c>
      <c r="B306" s="13"/>
      <c r="C306" s="13"/>
      <c r="D306" s="13" t="str">
        <f>IF(J306&gt;0,"совмещение","-")</f>
        <v>-</v>
      </c>
      <c r="E306" s="13">
        <f t="shared" si="66"/>
        <v>0</v>
      </c>
      <c r="F306" s="13"/>
      <c r="G306" s="13"/>
      <c r="H306" s="88"/>
      <c r="I306" s="88"/>
      <c r="J306" s="9"/>
      <c r="K306" s="8"/>
      <c r="L306" s="19"/>
      <c r="M306" s="8"/>
      <c r="N306" s="19"/>
      <c r="O306" s="19"/>
      <c r="P306" s="19"/>
      <c r="Q306" s="8"/>
      <c r="R306" s="8"/>
      <c r="S306" s="88"/>
      <c r="T306" s="8"/>
      <c r="U306" s="8"/>
      <c r="V306" s="11"/>
      <c r="W306" s="19"/>
      <c r="X306" s="8"/>
      <c r="Y306" s="90"/>
      <c r="Z306" s="88"/>
      <c r="AA306" s="88"/>
      <c r="AB306" s="88"/>
      <c r="AC306" s="88"/>
      <c r="AD306" s="10"/>
      <c r="AE306" s="8"/>
      <c r="AF306" s="12"/>
      <c r="AG306" s="8"/>
      <c r="AH306" s="88"/>
    </row>
    <row r="307" spans="1:34" x14ac:dyDescent="0.25">
      <c r="A307" s="62">
        <f>COUNTA(H307:K307,L307:AH307)</f>
        <v>0</v>
      </c>
      <c r="B307" s="13"/>
      <c r="C307" s="13"/>
      <c r="D307" s="13"/>
      <c r="E307" s="13">
        <f t="shared" si="66"/>
        <v>0</v>
      </c>
      <c r="F307" s="13"/>
      <c r="G307" s="13"/>
      <c r="H307" s="88"/>
      <c r="I307" s="88"/>
      <c r="J307" s="9"/>
      <c r="K307" s="8"/>
      <c r="L307" s="19"/>
      <c r="M307" s="8"/>
      <c r="N307" s="19"/>
      <c r="O307" s="19"/>
      <c r="P307" s="19"/>
      <c r="Q307" s="8"/>
      <c r="R307" s="8"/>
      <c r="S307" s="88"/>
      <c r="T307" s="8"/>
      <c r="U307" s="8"/>
      <c r="V307" s="11"/>
      <c r="W307" s="19"/>
      <c r="X307" s="8"/>
      <c r="Y307" s="90"/>
      <c r="Z307" s="88"/>
      <c r="AA307" s="88"/>
      <c r="AB307" s="88"/>
      <c r="AC307" s="88"/>
      <c r="AD307" s="10"/>
      <c r="AE307" s="8"/>
      <c r="AF307" s="12"/>
      <c r="AG307" s="8"/>
      <c r="AH307" s="88"/>
    </row>
    <row r="308" spans="1:34" x14ac:dyDescent="0.25">
      <c r="A308" s="62">
        <f>COUNTA(H308:K308,L308:AH308)</f>
        <v>0</v>
      </c>
      <c r="B308" s="13"/>
      <c r="C308" s="13"/>
      <c r="D308" s="13"/>
      <c r="E308" s="13">
        <f t="shared" si="66"/>
        <v>0</v>
      </c>
      <c r="F308" s="13"/>
      <c r="G308" s="13"/>
      <c r="H308" s="88"/>
      <c r="I308" s="88"/>
      <c r="J308" s="9"/>
      <c r="K308" s="8"/>
      <c r="L308" s="19"/>
      <c r="M308" s="8"/>
      <c r="N308" s="19"/>
      <c r="O308" s="19"/>
      <c r="P308" s="19"/>
      <c r="Q308" s="8"/>
      <c r="R308" s="8"/>
      <c r="S308" s="88"/>
      <c r="T308" s="8"/>
      <c r="U308" s="8"/>
      <c r="V308" s="11"/>
      <c r="W308" s="19"/>
      <c r="X308" s="8"/>
      <c r="Y308" s="90"/>
      <c r="Z308" s="88"/>
      <c r="AA308" s="88"/>
      <c r="AB308" s="88"/>
      <c r="AC308" s="88"/>
      <c r="AD308" s="10"/>
      <c r="AE308" s="8"/>
      <c r="AF308" s="12"/>
      <c r="AG308" s="8"/>
      <c r="AH308" s="88"/>
    </row>
    <row r="309" spans="1:34" x14ac:dyDescent="0.25">
      <c r="A309" s="62">
        <f>COUNTA(H309:K309,L309:AH309)</f>
        <v>0</v>
      </c>
      <c r="B309" s="13"/>
      <c r="C309" s="13"/>
      <c r="D309" s="13"/>
      <c r="E309" s="13">
        <f t="shared" si="66"/>
        <v>0</v>
      </c>
      <c r="F309" s="13"/>
      <c r="G309" s="13"/>
      <c r="H309" s="88"/>
      <c r="I309" s="88"/>
      <c r="J309" s="9"/>
      <c r="K309" s="8"/>
      <c r="L309" s="19"/>
      <c r="M309" s="8"/>
      <c r="N309" s="19"/>
      <c r="O309" s="19"/>
      <c r="P309" s="19"/>
      <c r="Q309" s="8"/>
      <c r="R309" s="8"/>
      <c r="S309" s="88"/>
      <c r="T309" s="8"/>
      <c r="U309" s="8"/>
      <c r="V309" s="11"/>
      <c r="W309" s="19"/>
      <c r="X309" s="8"/>
      <c r="Y309" s="90"/>
      <c r="Z309" s="88"/>
      <c r="AA309" s="88"/>
      <c r="AB309" s="88"/>
      <c r="AC309" s="88"/>
      <c r="AD309" s="10"/>
      <c r="AE309" s="8"/>
      <c r="AF309" s="12"/>
      <c r="AG309" s="8"/>
      <c r="AH309" s="88"/>
    </row>
    <row r="310" spans="1:34" x14ac:dyDescent="0.25">
      <c r="A310" s="62">
        <f>COUNTA(H310:K310,L310:AH310)</f>
        <v>0</v>
      </c>
      <c r="B310" s="13"/>
      <c r="C310" s="13"/>
      <c r="D310" s="13"/>
      <c r="E310" s="13">
        <f t="shared" si="66"/>
        <v>0</v>
      </c>
      <c r="F310" s="13"/>
      <c r="G310" s="13"/>
      <c r="H310" s="88"/>
      <c r="I310" s="88"/>
      <c r="J310" s="9"/>
      <c r="K310" s="8"/>
      <c r="L310" s="19"/>
      <c r="M310" s="8"/>
      <c r="N310" s="19"/>
      <c r="O310" s="19"/>
      <c r="P310" s="19"/>
      <c r="Q310" s="8"/>
      <c r="R310" s="8"/>
      <c r="S310" s="88"/>
      <c r="T310" s="8"/>
      <c r="U310" s="8"/>
      <c r="V310" s="11"/>
      <c r="W310" s="19"/>
      <c r="X310" s="8"/>
      <c r="Y310" s="90"/>
      <c r="Z310" s="88"/>
      <c r="AA310" s="88"/>
      <c r="AB310" s="88"/>
      <c r="AC310" s="88"/>
      <c r="AD310" s="10"/>
      <c r="AE310" s="8"/>
      <c r="AF310" s="12"/>
      <c r="AG310" s="8"/>
      <c r="AH310" s="88"/>
    </row>
    <row r="311" spans="1:34" x14ac:dyDescent="0.25">
      <c r="A311" s="62">
        <f>COUNTA(H311:K311,L311:AH311)</f>
        <v>0</v>
      </c>
      <c r="B311" s="13"/>
      <c r="C311" s="13"/>
      <c r="D311" s="13"/>
      <c r="E311" s="13">
        <f t="shared" si="66"/>
        <v>0</v>
      </c>
      <c r="F311" s="13"/>
      <c r="G311" s="13"/>
      <c r="H311" s="88"/>
      <c r="I311" s="88"/>
      <c r="J311" s="9"/>
      <c r="K311" s="8"/>
      <c r="L311" s="19"/>
      <c r="M311" s="8"/>
      <c r="N311" s="19"/>
      <c r="O311" s="19"/>
      <c r="P311" s="19"/>
      <c r="Q311" s="8"/>
      <c r="R311" s="8"/>
      <c r="S311" s="88"/>
      <c r="T311" s="8"/>
      <c r="U311" s="8"/>
      <c r="V311" s="11"/>
      <c r="W311" s="19"/>
      <c r="X311" s="8"/>
      <c r="Y311" s="90"/>
      <c r="Z311" s="88"/>
      <c r="AA311" s="88"/>
      <c r="AB311" s="88"/>
      <c r="AC311" s="88"/>
      <c r="AD311" s="10"/>
      <c r="AE311" s="8"/>
      <c r="AF311" s="12"/>
      <c r="AG311" s="8"/>
      <c r="AH311" s="88"/>
    </row>
    <row r="312" spans="1:34" x14ac:dyDescent="0.25">
      <c r="A312" s="62">
        <f>COUNTA(H312:K312,L312:AH312,J313)-4</f>
        <v>0</v>
      </c>
      <c r="B312" s="13"/>
      <c r="C312" s="13"/>
      <c r="D312" s="13"/>
      <c r="E312" s="13">
        <f t="shared" si="66"/>
        <v>0</v>
      </c>
      <c r="F312" s="13"/>
      <c r="G312" s="13"/>
      <c r="H312" s="88"/>
      <c r="I312" s="88"/>
      <c r="J312" s="7" t="s">
        <v>79</v>
      </c>
      <c r="K312" s="8"/>
      <c r="L312" s="19"/>
      <c r="M312" s="8"/>
      <c r="N312" s="19"/>
      <c r="O312" s="19"/>
      <c r="P312" s="19"/>
      <c r="Q312" s="8"/>
      <c r="R312" s="8"/>
      <c r="S312" s="88"/>
      <c r="T312" s="17" t="s">
        <v>80</v>
      </c>
      <c r="U312" s="17" t="s">
        <v>80</v>
      </c>
      <c r="V312" s="18" t="s">
        <v>80</v>
      </c>
      <c r="W312" s="19"/>
      <c r="X312" s="8"/>
      <c r="Y312" s="90"/>
      <c r="Z312" s="88"/>
      <c r="AA312" s="88"/>
      <c r="AB312" s="88"/>
      <c r="AC312" s="88"/>
      <c r="AD312" s="10"/>
      <c r="AE312" s="8"/>
      <c r="AF312" s="12"/>
      <c r="AG312" s="8"/>
      <c r="AH312" s="88"/>
    </row>
    <row r="313" spans="1:34" x14ac:dyDescent="0.25">
      <c r="A313" s="62">
        <f>COUNTA(H313:K313,L313:AH313)</f>
        <v>0</v>
      </c>
      <c r="B313" s="13"/>
      <c r="C313" s="13"/>
      <c r="D313" s="13" t="str">
        <f>IF(J313&gt;0,"совместительство","-")</f>
        <v>-</v>
      </c>
      <c r="E313" s="13">
        <f t="shared" si="66"/>
        <v>0</v>
      </c>
      <c r="F313" s="13"/>
      <c r="G313" s="13"/>
      <c r="H313" s="88"/>
      <c r="I313" s="88"/>
      <c r="J313" s="9"/>
      <c r="K313" s="8"/>
      <c r="L313" s="19"/>
      <c r="M313" s="8"/>
      <c r="N313" s="19"/>
      <c r="O313" s="19"/>
      <c r="P313" s="19"/>
      <c r="Q313" s="8"/>
      <c r="R313" s="8"/>
      <c r="S313" s="88"/>
      <c r="T313" s="8"/>
      <c r="U313" s="8"/>
      <c r="V313" s="11"/>
      <c r="W313" s="19"/>
      <c r="X313" s="8"/>
      <c r="Y313" s="90"/>
      <c r="Z313" s="88"/>
      <c r="AA313" s="88"/>
      <c r="AB313" s="88"/>
      <c r="AC313" s="88"/>
      <c r="AD313" s="10"/>
      <c r="AE313" s="8"/>
      <c r="AF313" s="12"/>
      <c r="AG313" s="8"/>
      <c r="AH313" s="88"/>
    </row>
    <row r="314" spans="1:34" x14ac:dyDescent="0.25">
      <c r="A314" s="62">
        <f>COUNTA(H314:K314,L314:AH314)</f>
        <v>0</v>
      </c>
      <c r="B314" s="13"/>
      <c r="C314" s="13"/>
      <c r="D314" s="13"/>
      <c r="E314" s="13">
        <f t="shared" si="66"/>
        <v>0</v>
      </c>
      <c r="F314" s="13"/>
      <c r="G314" s="13"/>
      <c r="H314" s="88"/>
      <c r="I314" s="88"/>
      <c r="J314" s="9"/>
      <c r="K314" s="8"/>
      <c r="L314" s="19"/>
      <c r="M314" s="8"/>
      <c r="N314" s="19"/>
      <c r="O314" s="19"/>
      <c r="P314" s="19"/>
      <c r="Q314" s="8"/>
      <c r="R314" s="8"/>
      <c r="S314" s="88"/>
      <c r="T314" s="8"/>
      <c r="U314" s="8"/>
      <c r="V314" s="11"/>
      <c r="W314" s="19"/>
      <c r="X314" s="8"/>
      <c r="Y314" s="90"/>
      <c r="Z314" s="88"/>
      <c r="AA314" s="88"/>
      <c r="AB314" s="88"/>
      <c r="AC314" s="88"/>
      <c r="AD314" s="10"/>
      <c r="AE314" s="8"/>
      <c r="AF314" s="12"/>
      <c r="AG314" s="8"/>
      <c r="AH314" s="88"/>
    </row>
    <row r="315" spans="1:34" x14ac:dyDescent="0.25">
      <c r="A315" s="62">
        <f>COUNTA(H315:K315,L315:AH315)</f>
        <v>0</v>
      </c>
      <c r="B315" s="13"/>
      <c r="C315" s="13"/>
      <c r="D315" s="13"/>
      <c r="E315" s="13">
        <f t="shared" si="66"/>
        <v>0</v>
      </c>
      <c r="F315" s="13"/>
      <c r="G315" s="13"/>
      <c r="H315" s="88"/>
      <c r="I315" s="88"/>
      <c r="J315" s="9"/>
      <c r="K315" s="8"/>
      <c r="L315" s="19"/>
      <c r="M315" s="8"/>
      <c r="N315" s="19"/>
      <c r="O315" s="19"/>
      <c r="P315" s="19"/>
      <c r="Q315" s="8"/>
      <c r="R315" s="8"/>
      <c r="S315" s="88"/>
      <c r="T315" s="8"/>
      <c r="U315" s="8"/>
      <c r="V315" s="11"/>
      <c r="W315" s="19"/>
      <c r="X315" s="8"/>
      <c r="Y315" s="90"/>
      <c r="Z315" s="88"/>
      <c r="AA315" s="88"/>
      <c r="AB315" s="88"/>
      <c r="AC315" s="88"/>
      <c r="AD315" s="10"/>
      <c r="AE315" s="8"/>
      <c r="AF315" s="12"/>
      <c r="AG315" s="8"/>
      <c r="AH315" s="88"/>
    </row>
    <row r="316" spans="1:34" x14ac:dyDescent="0.25">
      <c r="A316" s="62">
        <f>COUNTA(H316:K316,L316:AH316)</f>
        <v>0</v>
      </c>
      <c r="B316" s="13"/>
      <c r="C316" s="13"/>
      <c r="D316" s="13"/>
      <c r="E316" s="13">
        <f t="shared" si="66"/>
        <v>0</v>
      </c>
      <c r="F316" s="13"/>
      <c r="G316" s="13"/>
      <c r="H316" s="88"/>
      <c r="I316" s="88"/>
      <c r="J316" s="9"/>
      <c r="K316" s="8"/>
      <c r="L316" s="19"/>
      <c r="M316" s="8"/>
      <c r="N316" s="19"/>
      <c r="O316" s="19"/>
      <c r="P316" s="19"/>
      <c r="Q316" s="8"/>
      <c r="R316" s="8"/>
      <c r="S316" s="88"/>
      <c r="T316" s="8"/>
      <c r="U316" s="8"/>
      <c r="V316" s="11"/>
      <c r="W316" s="19"/>
      <c r="X316" s="8"/>
      <c r="Y316" s="90"/>
      <c r="Z316" s="88"/>
      <c r="AA316" s="88"/>
      <c r="AB316" s="88"/>
      <c r="AC316" s="88"/>
      <c r="AD316" s="10"/>
      <c r="AE316" s="8"/>
      <c r="AF316" s="12"/>
      <c r="AG316" s="8"/>
      <c r="AH316" s="88"/>
    </row>
    <row r="317" spans="1:34" x14ac:dyDescent="0.25">
      <c r="A317" s="62">
        <f>COUNTA(H317:K317,L317:AH317)</f>
        <v>0</v>
      </c>
      <c r="B317" s="13"/>
      <c r="C317" s="13"/>
      <c r="D317" s="13"/>
      <c r="E317" s="13">
        <f t="shared" si="66"/>
        <v>0</v>
      </c>
      <c r="F317" s="13"/>
      <c r="G317" s="13"/>
      <c r="H317" s="88"/>
      <c r="I317" s="88"/>
      <c r="J317" s="9"/>
      <c r="K317" s="8"/>
      <c r="L317" s="19"/>
      <c r="M317" s="8"/>
      <c r="N317" s="19"/>
      <c r="O317" s="19"/>
      <c r="P317" s="19"/>
      <c r="Q317" s="8"/>
      <c r="R317" s="8"/>
      <c r="S317" s="88"/>
      <c r="T317" s="8"/>
      <c r="U317" s="8"/>
      <c r="V317" s="11"/>
      <c r="W317" s="19"/>
      <c r="X317" s="8"/>
      <c r="Y317" s="90"/>
      <c r="Z317" s="88"/>
      <c r="AA317" s="88"/>
      <c r="AB317" s="88"/>
      <c r="AC317" s="88"/>
      <c r="AD317" s="10"/>
      <c r="AE317" s="8"/>
      <c r="AF317" s="12"/>
      <c r="AG317" s="8"/>
      <c r="AH317" s="88"/>
    </row>
    <row r="318" spans="1:34" x14ac:dyDescent="0.25">
      <c r="A318" s="62">
        <f>COUNTA(H318:K318,L318:AH318)</f>
        <v>0</v>
      </c>
      <c r="B318" s="13"/>
      <c r="C318" s="13"/>
      <c r="D318" s="13"/>
      <c r="E318" s="13">
        <f t="shared" si="66"/>
        <v>0</v>
      </c>
      <c r="F318" s="13"/>
      <c r="G318" s="13"/>
      <c r="H318" s="88"/>
      <c r="I318" s="88"/>
      <c r="J318" s="9"/>
      <c r="K318" s="8"/>
      <c r="L318" s="19"/>
      <c r="M318" s="8"/>
      <c r="N318" s="19"/>
      <c r="O318" s="19"/>
      <c r="P318" s="19"/>
      <c r="Q318" s="8"/>
      <c r="R318" s="8"/>
      <c r="S318" s="88"/>
      <c r="T318" s="8"/>
      <c r="U318" s="8"/>
      <c r="V318" s="11"/>
      <c r="W318" s="19"/>
      <c r="X318" s="8"/>
      <c r="Y318" s="90"/>
      <c r="Z318" s="88"/>
      <c r="AA318" s="88"/>
      <c r="AB318" s="88"/>
      <c r="AC318" s="88"/>
      <c r="AD318" s="10"/>
      <c r="AE318" s="8"/>
      <c r="AF318" s="12"/>
      <c r="AG318" s="8"/>
      <c r="AH318" s="88"/>
    </row>
    <row r="319" spans="1:34" s="26" customFormat="1" ht="11.25" customHeight="1" x14ac:dyDescent="0.25">
      <c r="A319" s="21">
        <v>0</v>
      </c>
      <c r="B319" s="22"/>
      <c r="C319" s="22"/>
      <c r="D319" s="21"/>
      <c r="E319" s="23">
        <f>MAX(E303:E318)</f>
        <v>0</v>
      </c>
      <c r="F319" s="21" t="str">
        <f>RIGHT(R319,4)</f>
        <v xml:space="preserve"> - 0</v>
      </c>
      <c r="G319" s="21" t="str">
        <f>RIGHT(X319,4)</f>
        <v xml:space="preserve"> - 0</v>
      </c>
      <c r="H319" s="88"/>
      <c r="I319" s="88"/>
      <c r="J319" s="23" t="s">
        <v>85</v>
      </c>
      <c r="K319" s="23" t="str">
        <f>IF(E319=4,"ВО",IF(E319=3,"СПО",IF(E319=2,"ВО (с)",IF(E319=1,"СПО (с)","-"))))</f>
        <v>-</v>
      </c>
      <c r="L319" s="23">
        <f>COUNTA(L303:L318)</f>
        <v>0</v>
      </c>
      <c r="M319" s="23" t="s">
        <v>80</v>
      </c>
      <c r="N319" s="23" t="s">
        <v>80</v>
      </c>
      <c r="O319" s="23">
        <f>COUNTA(O303:O318)</f>
        <v>0</v>
      </c>
      <c r="P319" s="23" t="s">
        <v>80</v>
      </c>
      <c r="Q319" s="23">
        <f>SUM(Q303:Q318)</f>
        <v>0</v>
      </c>
      <c r="R319" s="23" t="str">
        <f>CONCATENATE("П.Г.П. - ",MAX(R303:R318))</f>
        <v>П.Г.П. - 0</v>
      </c>
      <c r="S319" s="23">
        <f>COUNTA(S303)</f>
        <v>0</v>
      </c>
      <c r="T319" s="23">
        <f>T304</f>
        <v>0</v>
      </c>
      <c r="U319" s="23" t="s">
        <v>80</v>
      </c>
      <c r="V319" s="23" t="s">
        <v>80</v>
      </c>
      <c r="W319" s="23">
        <f>COUNTA(W303:W318)</f>
        <v>0</v>
      </c>
      <c r="X319" s="23" t="str">
        <f>CONCATENATE("П.Г.П. - ",MAX(X303:X318))</f>
        <v>П.Г.П. - 0</v>
      </c>
      <c r="Y319" s="24">
        <f>Y303</f>
        <v>0</v>
      </c>
      <c r="Z319" s="23" t="str">
        <f>IF(Z303="","-",Z303)</f>
        <v>-</v>
      </c>
      <c r="AA319" s="23" t="str">
        <f t="shared" ref="AA319:AC319" si="67">IF(AA303="","-",AA303)</f>
        <v>-</v>
      </c>
      <c r="AB319" s="23" t="str">
        <f t="shared" si="67"/>
        <v>-</v>
      </c>
      <c r="AC319" s="23" t="str">
        <f t="shared" si="67"/>
        <v>-</v>
      </c>
      <c r="AD319" s="23" t="s">
        <v>80</v>
      </c>
      <c r="AE319" s="23">
        <f>SUM(AE303:AE318)</f>
        <v>0</v>
      </c>
      <c r="AF319" s="25">
        <f>SUM(AF303:AF318)</f>
        <v>0</v>
      </c>
      <c r="AG319" s="23" t="s">
        <v>80</v>
      </c>
      <c r="AH319" s="23" t="s">
        <v>80</v>
      </c>
    </row>
    <row r="320" spans="1:34" x14ac:dyDescent="0.25">
      <c r="A320" s="62">
        <f>COUNTA(H320:K320,L320:AH320)-7</f>
        <v>-1</v>
      </c>
      <c r="B320" s="13"/>
      <c r="C320" s="13"/>
      <c r="D320" s="13"/>
      <c r="E320" s="13">
        <f t="shared" ref="E320:E335" si="68">IF(K320="ВО",4,IF(K320="СПО",3,IF(K320="ВО (студент)",2,IF(K320="СПО (студент)",1,0))))</f>
        <v>0</v>
      </c>
      <c r="F320" s="13"/>
      <c r="G320" s="13"/>
      <c r="H320" s="88">
        <v>39</v>
      </c>
      <c r="I320" s="88"/>
      <c r="J320" s="7" t="s">
        <v>77</v>
      </c>
      <c r="K320" s="8"/>
      <c r="L320" s="19"/>
      <c r="M320" s="8"/>
      <c r="N320" s="19"/>
      <c r="O320" s="19"/>
      <c r="P320" s="19"/>
      <c r="Q320" s="8"/>
      <c r="R320" s="8"/>
      <c r="S320" s="88"/>
      <c r="T320" s="17" t="s">
        <v>80</v>
      </c>
      <c r="U320" s="17" t="s">
        <v>80</v>
      </c>
      <c r="V320" s="18" t="s">
        <v>80</v>
      </c>
      <c r="W320" s="19"/>
      <c r="X320" s="8"/>
      <c r="Y320" s="90"/>
      <c r="Z320" s="88"/>
      <c r="AA320" s="88"/>
      <c r="AB320" s="88" t="str">
        <f>IF(Y320&lt;1,"-",ROUND(YEARFRAC(Y320,#REF!,1),2))</f>
        <v>-</v>
      </c>
      <c r="AC320" s="88"/>
      <c r="AD320" s="10"/>
      <c r="AE320" s="8"/>
      <c r="AF320" s="12"/>
      <c r="AG320" s="8"/>
      <c r="AH320" s="88"/>
    </row>
    <row r="321" spans="1:34" x14ac:dyDescent="0.25">
      <c r="A321" s="62">
        <f>COUNTA(H321:K321,L321:AH321)</f>
        <v>0</v>
      </c>
      <c r="B321" s="13"/>
      <c r="C321" s="13"/>
      <c r="D321" s="13"/>
      <c r="E321" s="13">
        <f t="shared" si="68"/>
        <v>0</v>
      </c>
      <c r="F321" s="13"/>
      <c r="G321" s="13"/>
      <c r="H321" s="88"/>
      <c r="I321" s="88"/>
      <c r="J321" s="9"/>
      <c r="K321" s="8"/>
      <c r="L321" s="19"/>
      <c r="M321" s="8"/>
      <c r="N321" s="19"/>
      <c r="O321" s="19"/>
      <c r="P321" s="19"/>
      <c r="Q321" s="8"/>
      <c r="R321" s="8"/>
      <c r="S321" s="88"/>
      <c r="T321" s="8"/>
      <c r="U321" s="8"/>
      <c r="V321" s="11"/>
      <c r="W321" s="19"/>
      <c r="X321" s="8"/>
      <c r="Y321" s="90"/>
      <c r="Z321" s="88"/>
      <c r="AA321" s="88"/>
      <c r="AB321" s="88"/>
      <c r="AC321" s="88"/>
      <c r="AD321" s="10"/>
      <c r="AE321" s="8"/>
      <c r="AF321" s="12"/>
      <c r="AG321" s="8"/>
      <c r="AH321" s="88"/>
    </row>
    <row r="322" spans="1:34" x14ac:dyDescent="0.25">
      <c r="A322" s="62">
        <f>COUNTA(H322:K322,L322:AH322,J323)-4</f>
        <v>0</v>
      </c>
      <c r="B322" s="13"/>
      <c r="C322" s="13"/>
      <c r="D322" s="13"/>
      <c r="E322" s="13">
        <f t="shared" si="68"/>
        <v>0</v>
      </c>
      <c r="F322" s="13"/>
      <c r="G322" s="13"/>
      <c r="H322" s="88"/>
      <c r="I322" s="88"/>
      <c r="J322" s="7" t="s">
        <v>78</v>
      </c>
      <c r="K322" s="8"/>
      <c r="L322" s="19"/>
      <c r="M322" s="8"/>
      <c r="N322" s="19"/>
      <c r="O322" s="19"/>
      <c r="P322" s="19"/>
      <c r="Q322" s="8"/>
      <c r="R322" s="8"/>
      <c r="S322" s="88"/>
      <c r="T322" s="17" t="s">
        <v>80</v>
      </c>
      <c r="U322" s="17" t="s">
        <v>80</v>
      </c>
      <c r="V322" s="18" t="s">
        <v>80</v>
      </c>
      <c r="W322" s="19"/>
      <c r="X322" s="8"/>
      <c r="Y322" s="90"/>
      <c r="Z322" s="88"/>
      <c r="AA322" s="88"/>
      <c r="AB322" s="88"/>
      <c r="AC322" s="88"/>
      <c r="AD322" s="10"/>
      <c r="AE322" s="8"/>
      <c r="AF322" s="12"/>
      <c r="AG322" s="8"/>
      <c r="AH322" s="88"/>
    </row>
    <row r="323" spans="1:34" x14ac:dyDescent="0.25">
      <c r="A323" s="62">
        <f>COUNTA(H323:K323,L323:AH323)</f>
        <v>0</v>
      </c>
      <c r="B323" s="13"/>
      <c r="C323" s="13"/>
      <c r="D323" s="13" t="str">
        <f>IF(J323&gt;0,"совмещение","-")</f>
        <v>-</v>
      </c>
      <c r="E323" s="13">
        <f t="shared" si="68"/>
        <v>0</v>
      </c>
      <c r="F323" s="13"/>
      <c r="G323" s="13"/>
      <c r="H323" s="88"/>
      <c r="I323" s="88"/>
      <c r="J323" s="9"/>
      <c r="K323" s="8"/>
      <c r="L323" s="19"/>
      <c r="M323" s="8"/>
      <c r="N323" s="19"/>
      <c r="O323" s="19"/>
      <c r="P323" s="19"/>
      <c r="Q323" s="8"/>
      <c r="R323" s="8"/>
      <c r="S323" s="88"/>
      <c r="T323" s="8"/>
      <c r="U323" s="8"/>
      <c r="V323" s="11"/>
      <c r="W323" s="19"/>
      <c r="X323" s="8"/>
      <c r="Y323" s="90"/>
      <c r="Z323" s="88"/>
      <c r="AA323" s="88"/>
      <c r="AB323" s="88"/>
      <c r="AC323" s="88"/>
      <c r="AD323" s="10"/>
      <c r="AE323" s="8"/>
      <c r="AF323" s="12"/>
      <c r="AG323" s="8"/>
      <c r="AH323" s="88"/>
    </row>
    <row r="324" spans="1:34" x14ac:dyDescent="0.25">
      <c r="A324" s="62">
        <f>COUNTA(H324:K324,L324:AH324)</f>
        <v>0</v>
      </c>
      <c r="B324" s="13"/>
      <c r="C324" s="13"/>
      <c r="D324" s="13"/>
      <c r="E324" s="13">
        <f t="shared" si="68"/>
        <v>0</v>
      </c>
      <c r="F324" s="13"/>
      <c r="G324" s="13"/>
      <c r="H324" s="88"/>
      <c r="I324" s="88"/>
      <c r="J324" s="9"/>
      <c r="K324" s="8"/>
      <c r="L324" s="19"/>
      <c r="M324" s="8"/>
      <c r="N324" s="19"/>
      <c r="O324" s="19"/>
      <c r="P324" s="19"/>
      <c r="Q324" s="8"/>
      <c r="R324" s="8"/>
      <c r="S324" s="88"/>
      <c r="T324" s="8"/>
      <c r="U324" s="8"/>
      <c r="V324" s="11"/>
      <c r="W324" s="19"/>
      <c r="X324" s="8"/>
      <c r="Y324" s="90"/>
      <c r="Z324" s="88"/>
      <c r="AA324" s="88"/>
      <c r="AB324" s="88"/>
      <c r="AC324" s="88"/>
      <c r="AD324" s="10"/>
      <c r="AE324" s="8"/>
      <c r="AF324" s="12"/>
      <c r="AG324" s="8"/>
      <c r="AH324" s="88"/>
    </row>
    <row r="325" spans="1:34" x14ac:dyDescent="0.25">
      <c r="A325" s="62">
        <f>COUNTA(H325:K325,L325:AH325)</f>
        <v>0</v>
      </c>
      <c r="B325" s="13"/>
      <c r="C325" s="13"/>
      <c r="D325" s="13"/>
      <c r="E325" s="13">
        <f t="shared" si="68"/>
        <v>0</v>
      </c>
      <c r="F325" s="13"/>
      <c r="G325" s="13"/>
      <c r="H325" s="88"/>
      <c r="I325" s="88"/>
      <c r="J325" s="9"/>
      <c r="K325" s="8"/>
      <c r="L325" s="19"/>
      <c r="M325" s="8"/>
      <c r="N325" s="19"/>
      <c r="O325" s="19"/>
      <c r="P325" s="19"/>
      <c r="Q325" s="8"/>
      <c r="R325" s="8"/>
      <c r="S325" s="88"/>
      <c r="T325" s="8"/>
      <c r="U325" s="8"/>
      <c r="V325" s="11"/>
      <c r="W325" s="19"/>
      <c r="X325" s="8"/>
      <c r="Y325" s="90"/>
      <c r="Z325" s="88"/>
      <c r="AA325" s="88"/>
      <c r="AB325" s="88"/>
      <c r="AC325" s="88"/>
      <c r="AD325" s="10"/>
      <c r="AE325" s="8"/>
      <c r="AF325" s="12"/>
      <c r="AG325" s="8"/>
      <c r="AH325" s="88"/>
    </row>
    <row r="326" spans="1:34" x14ac:dyDescent="0.25">
      <c r="A326" s="62">
        <f>COUNTA(H326:K326,L326:AH326)</f>
        <v>0</v>
      </c>
      <c r="B326" s="13"/>
      <c r="C326" s="13"/>
      <c r="D326" s="13"/>
      <c r="E326" s="13">
        <f t="shared" si="68"/>
        <v>0</v>
      </c>
      <c r="F326" s="13"/>
      <c r="G326" s="13"/>
      <c r="H326" s="88"/>
      <c r="I326" s="88"/>
      <c r="J326" s="9"/>
      <c r="K326" s="8"/>
      <c r="L326" s="19"/>
      <c r="M326" s="8"/>
      <c r="N326" s="19"/>
      <c r="O326" s="19"/>
      <c r="P326" s="19"/>
      <c r="Q326" s="8"/>
      <c r="R326" s="8"/>
      <c r="S326" s="88"/>
      <c r="T326" s="8"/>
      <c r="U326" s="8"/>
      <c r="V326" s="11"/>
      <c r="W326" s="19"/>
      <c r="X326" s="8"/>
      <c r="Y326" s="90"/>
      <c r="Z326" s="88"/>
      <c r="AA326" s="88"/>
      <c r="AB326" s="88"/>
      <c r="AC326" s="88"/>
      <c r="AD326" s="10"/>
      <c r="AE326" s="8"/>
      <c r="AF326" s="12"/>
      <c r="AG326" s="8"/>
      <c r="AH326" s="88"/>
    </row>
    <row r="327" spans="1:34" x14ac:dyDescent="0.25">
      <c r="A327" s="62">
        <f>COUNTA(H327:K327,L327:AH327)</f>
        <v>0</v>
      </c>
      <c r="B327" s="13"/>
      <c r="C327" s="13"/>
      <c r="D327" s="13"/>
      <c r="E327" s="13">
        <f t="shared" si="68"/>
        <v>0</v>
      </c>
      <c r="F327" s="13"/>
      <c r="G327" s="13"/>
      <c r="H327" s="88"/>
      <c r="I327" s="88"/>
      <c r="J327" s="9"/>
      <c r="K327" s="8"/>
      <c r="L327" s="19"/>
      <c r="M327" s="8"/>
      <c r="N327" s="19"/>
      <c r="O327" s="19"/>
      <c r="P327" s="19"/>
      <c r="Q327" s="8"/>
      <c r="R327" s="8"/>
      <c r="S327" s="88"/>
      <c r="T327" s="8"/>
      <c r="U327" s="8"/>
      <c r="V327" s="11"/>
      <c r="W327" s="19"/>
      <c r="X327" s="8"/>
      <c r="Y327" s="90"/>
      <c r="Z327" s="88"/>
      <c r="AA327" s="88"/>
      <c r="AB327" s="88"/>
      <c r="AC327" s="88"/>
      <c r="AD327" s="10"/>
      <c r="AE327" s="8"/>
      <c r="AF327" s="12"/>
      <c r="AG327" s="8"/>
      <c r="AH327" s="88"/>
    </row>
    <row r="328" spans="1:34" x14ac:dyDescent="0.25">
      <c r="A328" s="62">
        <f>COUNTA(H328:K328,L328:AH328)</f>
        <v>0</v>
      </c>
      <c r="B328" s="13"/>
      <c r="C328" s="13"/>
      <c r="D328" s="13"/>
      <c r="E328" s="13">
        <f t="shared" si="68"/>
        <v>0</v>
      </c>
      <c r="F328" s="13"/>
      <c r="G328" s="13"/>
      <c r="H328" s="88"/>
      <c r="I328" s="88"/>
      <c r="J328" s="9"/>
      <c r="K328" s="8"/>
      <c r="L328" s="19"/>
      <c r="M328" s="8"/>
      <c r="N328" s="19"/>
      <c r="O328" s="19"/>
      <c r="P328" s="19"/>
      <c r="Q328" s="8"/>
      <c r="R328" s="8"/>
      <c r="S328" s="88"/>
      <c r="T328" s="8"/>
      <c r="U328" s="8"/>
      <c r="V328" s="11"/>
      <c r="W328" s="19"/>
      <c r="X328" s="8"/>
      <c r="Y328" s="90"/>
      <c r="Z328" s="88"/>
      <c r="AA328" s="88"/>
      <c r="AB328" s="88"/>
      <c r="AC328" s="88"/>
      <c r="AD328" s="10"/>
      <c r="AE328" s="8"/>
      <c r="AF328" s="12"/>
      <c r="AG328" s="8"/>
      <c r="AH328" s="88"/>
    </row>
    <row r="329" spans="1:34" x14ac:dyDescent="0.25">
      <c r="A329" s="62">
        <f>COUNTA(H329:K329,L329:AH329,J330)-4</f>
        <v>0</v>
      </c>
      <c r="B329" s="13"/>
      <c r="C329" s="13"/>
      <c r="D329" s="13"/>
      <c r="E329" s="13">
        <f t="shared" si="68"/>
        <v>0</v>
      </c>
      <c r="F329" s="13"/>
      <c r="G329" s="13"/>
      <c r="H329" s="88"/>
      <c r="I329" s="88"/>
      <c r="J329" s="7" t="s">
        <v>79</v>
      </c>
      <c r="K329" s="8"/>
      <c r="L329" s="19"/>
      <c r="M329" s="8"/>
      <c r="N329" s="19"/>
      <c r="O329" s="19"/>
      <c r="P329" s="19"/>
      <c r="Q329" s="8"/>
      <c r="R329" s="8"/>
      <c r="S329" s="88"/>
      <c r="T329" s="17" t="s">
        <v>80</v>
      </c>
      <c r="U329" s="17" t="s">
        <v>80</v>
      </c>
      <c r="V329" s="18" t="s">
        <v>80</v>
      </c>
      <c r="W329" s="19"/>
      <c r="X329" s="8"/>
      <c r="Y329" s="90"/>
      <c r="Z329" s="88"/>
      <c r="AA329" s="88"/>
      <c r="AB329" s="88"/>
      <c r="AC329" s="88"/>
      <c r="AD329" s="10"/>
      <c r="AE329" s="8"/>
      <c r="AF329" s="12"/>
      <c r="AG329" s="8"/>
      <c r="AH329" s="88"/>
    </row>
    <row r="330" spans="1:34" x14ac:dyDescent="0.25">
      <c r="A330" s="62">
        <f>COUNTA(H330:K330,L330:AH330)</f>
        <v>0</v>
      </c>
      <c r="B330" s="13"/>
      <c r="C330" s="13"/>
      <c r="D330" s="13" t="str">
        <f>IF(J330&gt;0,"совместительство","-")</f>
        <v>-</v>
      </c>
      <c r="E330" s="13">
        <f t="shared" si="68"/>
        <v>0</v>
      </c>
      <c r="F330" s="13"/>
      <c r="G330" s="13"/>
      <c r="H330" s="88"/>
      <c r="I330" s="88"/>
      <c r="J330" s="9"/>
      <c r="K330" s="8"/>
      <c r="L330" s="19"/>
      <c r="M330" s="8"/>
      <c r="N330" s="19"/>
      <c r="O330" s="19"/>
      <c r="P330" s="19"/>
      <c r="Q330" s="8"/>
      <c r="R330" s="8"/>
      <c r="S330" s="88"/>
      <c r="T330" s="8"/>
      <c r="U330" s="8"/>
      <c r="V330" s="11"/>
      <c r="W330" s="19"/>
      <c r="X330" s="8"/>
      <c r="Y330" s="90"/>
      <c r="Z330" s="88"/>
      <c r="AA330" s="88"/>
      <c r="AB330" s="88"/>
      <c r="AC330" s="88"/>
      <c r="AD330" s="10"/>
      <c r="AE330" s="8"/>
      <c r="AF330" s="12"/>
      <c r="AG330" s="8"/>
      <c r="AH330" s="88"/>
    </row>
    <row r="331" spans="1:34" x14ac:dyDescent="0.25">
      <c r="A331" s="62">
        <f>COUNTA(H331:K331,L331:AH331)</f>
        <v>0</v>
      </c>
      <c r="B331" s="13"/>
      <c r="C331" s="13"/>
      <c r="D331" s="13"/>
      <c r="E331" s="13">
        <f t="shared" si="68"/>
        <v>0</v>
      </c>
      <c r="F331" s="13"/>
      <c r="G331" s="13"/>
      <c r="H331" s="88"/>
      <c r="I331" s="88"/>
      <c r="J331" s="9"/>
      <c r="K331" s="8"/>
      <c r="L331" s="19"/>
      <c r="M331" s="8"/>
      <c r="N331" s="19"/>
      <c r="O331" s="19"/>
      <c r="P331" s="19"/>
      <c r="Q331" s="8"/>
      <c r="R331" s="8"/>
      <c r="S331" s="88"/>
      <c r="T331" s="8"/>
      <c r="U331" s="8"/>
      <c r="V331" s="11"/>
      <c r="W331" s="19"/>
      <c r="X331" s="8"/>
      <c r="Y331" s="90"/>
      <c r="Z331" s="88"/>
      <c r="AA331" s="88"/>
      <c r="AB331" s="88"/>
      <c r="AC331" s="88"/>
      <c r="AD331" s="10"/>
      <c r="AE331" s="8"/>
      <c r="AF331" s="12"/>
      <c r="AG331" s="8"/>
      <c r="AH331" s="88"/>
    </row>
    <row r="332" spans="1:34" x14ac:dyDescent="0.25">
      <c r="A332" s="62">
        <f>COUNTA(H332:K332,L332:AH332)</f>
        <v>0</v>
      </c>
      <c r="B332" s="13"/>
      <c r="C332" s="13"/>
      <c r="D332" s="13"/>
      <c r="E332" s="13">
        <f t="shared" si="68"/>
        <v>0</v>
      </c>
      <c r="F332" s="13"/>
      <c r="G332" s="13"/>
      <c r="H332" s="88"/>
      <c r="I332" s="88"/>
      <c r="J332" s="9"/>
      <c r="K332" s="8"/>
      <c r="L332" s="19"/>
      <c r="M332" s="8"/>
      <c r="N332" s="19"/>
      <c r="O332" s="19"/>
      <c r="P332" s="19"/>
      <c r="Q332" s="8"/>
      <c r="R332" s="8"/>
      <c r="S332" s="88"/>
      <c r="T332" s="8"/>
      <c r="U332" s="8"/>
      <c r="V332" s="11"/>
      <c r="W332" s="19"/>
      <c r="X332" s="8"/>
      <c r="Y332" s="90"/>
      <c r="Z332" s="88"/>
      <c r="AA332" s="88"/>
      <c r="AB332" s="88"/>
      <c r="AC332" s="88"/>
      <c r="AD332" s="10"/>
      <c r="AE332" s="8"/>
      <c r="AF332" s="12"/>
      <c r="AG332" s="8"/>
      <c r="AH332" s="88"/>
    </row>
    <row r="333" spans="1:34" x14ac:dyDescent="0.25">
      <c r="A333" s="62">
        <f>COUNTA(H333:K333,L333:AH333)</f>
        <v>0</v>
      </c>
      <c r="B333" s="13"/>
      <c r="C333" s="13"/>
      <c r="D333" s="13"/>
      <c r="E333" s="13">
        <f t="shared" si="68"/>
        <v>0</v>
      </c>
      <c r="F333" s="13"/>
      <c r="G333" s="13"/>
      <c r="H333" s="88"/>
      <c r="I333" s="88"/>
      <c r="J333" s="9"/>
      <c r="K333" s="8"/>
      <c r="L333" s="19"/>
      <c r="M333" s="8"/>
      <c r="N333" s="19"/>
      <c r="O333" s="19"/>
      <c r="P333" s="19"/>
      <c r="Q333" s="8"/>
      <c r="R333" s="8"/>
      <c r="S333" s="88"/>
      <c r="T333" s="8"/>
      <c r="U333" s="8"/>
      <c r="V333" s="11"/>
      <c r="W333" s="19"/>
      <c r="X333" s="8"/>
      <c r="Y333" s="90"/>
      <c r="Z333" s="88"/>
      <c r="AA333" s="88"/>
      <c r="AB333" s="88"/>
      <c r="AC333" s="88"/>
      <c r="AD333" s="10"/>
      <c r="AE333" s="8"/>
      <c r="AF333" s="12"/>
      <c r="AG333" s="8"/>
      <c r="AH333" s="88"/>
    </row>
    <row r="334" spans="1:34" x14ac:dyDescent="0.25">
      <c r="A334" s="62">
        <f>COUNTA(H334:K334,L334:AH334)</f>
        <v>0</v>
      </c>
      <c r="B334" s="13"/>
      <c r="C334" s="13"/>
      <c r="D334" s="13"/>
      <c r="E334" s="13">
        <f t="shared" si="68"/>
        <v>0</v>
      </c>
      <c r="F334" s="13"/>
      <c r="G334" s="13"/>
      <c r="H334" s="88"/>
      <c r="I334" s="88"/>
      <c r="J334" s="9"/>
      <c r="K334" s="8"/>
      <c r="L334" s="19"/>
      <c r="M334" s="8"/>
      <c r="N334" s="19"/>
      <c r="O334" s="19"/>
      <c r="P334" s="19"/>
      <c r="Q334" s="8"/>
      <c r="R334" s="8"/>
      <c r="S334" s="88"/>
      <c r="T334" s="8"/>
      <c r="U334" s="8"/>
      <c r="V334" s="11"/>
      <c r="W334" s="19"/>
      <c r="X334" s="8"/>
      <c r="Y334" s="90"/>
      <c r="Z334" s="88"/>
      <c r="AA334" s="88"/>
      <c r="AB334" s="88"/>
      <c r="AC334" s="88"/>
      <c r="AD334" s="10"/>
      <c r="AE334" s="8"/>
      <c r="AF334" s="12"/>
      <c r="AG334" s="8"/>
      <c r="AH334" s="88"/>
    </row>
    <row r="335" spans="1:34" x14ac:dyDescent="0.25">
      <c r="A335" s="62">
        <f>COUNTA(H335:K335,L335:AH335)</f>
        <v>0</v>
      </c>
      <c r="B335" s="13"/>
      <c r="C335" s="13"/>
      <c r="D335" s="13"/>
      <c r="E335" s="13">
        <f t="shared" si="68"/>
        <v>0</v>
      </c>
      <c r="F335" s="13"/>
      <c r="G335" s="13"/>
      <c r="H335" s="88"/>
      <c r="I335" s="88"/>
      <c r="J335" s="9"/>
      <c r="K335" s="8"/>
      <c r="L335" s="19"/>
      <c r="M335" s="8"/>
      <c r="N335" s="19"/>
      <c r="O335" s="19"/>
      <c r="P335" s="19"/>
      <c r="Q335" s="8"/>
      <c r="R335" s="8"/>
      <c r="S335" s="88"/>
      <c r="T335" s="8"/>
      <c r="U335" s="8"/>
      <c r="V335" s="11"/>
      <c r="W335" s="19"/>
      <c r="X335" s="8"/>
      <c r="Y335" s="90"/>
      <c r="Z335" s="88"/>
      <c r="AA335" s="88"/>
      <c r="AB335" s="88"/>
      <c r="AC335" s="88"/>
      <c r="AD335" s="10"/>
      <c r="AE335" s="8"/>
      <c r="AF335" s="12"/>
      <c r="AG335" s="8"/>
      <c r="AH335" s="88"/>
    </row>
    <row r="336" spans="1:34" s="26" customFormat="1" ht="11.25" customHeight="1" x14ac:dyDescent="0.25">
      <c r="A336" s="21">
        <v>0</v>
      </c>
      <c r="B336" s="22"/>
      <c r="C336" s="22"/>
      <c r="D336" s="21"/>
      <c r="E336" s="23">
        <f>MAX(E320:E335)</f>
        <v>0</v>
      </c>
      <c r="F336" s="21" t="str">
        <f>RIGHT(R336,4)</f>
        <v xml:space="preserve"> - 0</v>
      </c>
      <c r="G336" s="21" t="str">
        <f>RIGHT(X336,4)</f>
        <v xml:space="preserve"> - 0</v>
      </c>
      <c r="H336" s="88"/>
      <c r="I336" s="88"/>
      <c r="J336" s="23" t="s">
        <v>85</v>
      </c>
      <c r="K336" s="23" t="str">
        <f>IF(E336=4,"ВО",IF(E336=3,"СПО",IF(E336=2,"ВО (с)",IF(E336=1,"СПО (с)","-"))))</f>
        <v>-</v>
      </c>
      <c r="L336" s="23">
        <f>COUNTA(L320:L335)</f>
        <v>0</v>
      </c>
      <c r="M336" s="23" t="s">
        <v>80</v>
      </c>
      <c r="N336" s="23" t="s">
        <v>80</v>
      </c>
      <c r="O336" s="23">
        <f>COUNTA(O320:O335)</f>
        <v>0</v>
      </c>
      <c r="P336" s="23" t="s">
        <v>80</v>
      </c>
      <c r="Q336" s="23">
        <f>SUM(Q320:Q335)</f>
        <v>0</v>
      </c>
      <c r="R336" s="23" t="str">
        <f>CONCATENATE("П.Г.П. - ",MAX(R320:R335))</f>
        <v>П.Г.П. - 0</v>
      </c>
      <c r="S336" s="23">
        <f>COUNTA(S320)</f>
        <v>0</v>
      </c>
      <c r="T336" s="23">
        <f>T321</f>
        <v>0</v>
      </c>
      <c r="U336" s="23" t="s">
        <v>80</v>
      </c>
      <c r="V336" s="23" t="s">
        <v>80</v>
      </c>
      <c r="W336" s="23">
        <f>COUNTA(W320:W335)</f>
        <v>0</v>
      </c>
      <c r="X336" s="23" t="str">
        <f>CONCATENATE("П.Г.П. - ",MAX(X320:X335))</f>
        <v>П.Г.П. - 0</v>
      </c>
      <c r="Y336" s="24">
        <f>Y320</f>
        <v>0</v>
      </c>
      <c r="Z336" s="23" t="str">
        <f>IF(Z320="","-",Z320)</f>
        <v>-</v>
      </c>
      <c r="AA336" s="23" t="str">
        <f t="shared" ref="AA336:AC336" si="69">IF(AA320="","-",AA320)</f>
        <v>-</v>
      </c>
      <c r="AB336" s="23" t="str">
        <f t="shared" si="69"/>
        <v>-</v>
      </c>
      <c r="AC336" s="23" t="str">
        <f t="shared" si="69"/>
        <v>-</v>
      </c>
      <c r="AD336" s="23" t="s">
        <v>80</v>
      </c>
      <c r="AE336" s="23">
        <f>SUM(AE320:AE335)</f>
        <v>0</v>
      </c>
      <c r="AF336" s="25">
        <f>SUM(AF320:AF335)</f>
        <v>0</v>
      </c>
      <c r="AG336" s="23" t="s">
        <v>80</v>
      </c>
      <c r="AH336" s="23" t="s">
        <v>80</v>
      </c>
    </row>
    <row r="337" spans="1:34" x14ac:dyDescent="0.25">
      <c r="A337" s="62">
        <f>COUNTA(H337:K337,L337:AH337)-7</f>
        <v>-1</v>
      </c>
      <c r="B337" s="13"/>
      <c r="C337" s="13"/>
      <c r="D337" s="13"/>
      <c r="E337" s="13">
        <f t="shared" ref="E337:E352" si="70">IF(K337="ВО",4,IF(K337="СПО",3,IF(K337="ВО (студент)",2,IF(K337="СПО (студент)",1,0))))</f>
        <v>0</v>
      </c>
      <c r="F337" s="13"/>
      <c r="G337" s="13"/>
      <c r="H337" s="88">
        <v>40</v>
      </c>
      <c r="I337" s="88"/>
      <c r="J337" s="7" t="s">
        <v>77</v>
      </c>
      <c r="K337" s="8"/>
      <c r="L337" s="19"/>
      <c r="M337" s="8"/>
      <c r="N337" s="19"/>
      <c r="O337" s="19"/>
      <c r="P337" s="19"/>
      <c r="Q337" s="8"/>
      <c r="R337" s="8"/>
      <c r="S337" s="88"/>
      <c r="T337" s="17" t="s">
        <v>80</v>
      </c>
      <c r="U337" s="17" t="s">
        <v>80</v>
      </c>
      <c r="V337" s="18" t="s">
        <v>80</v>
      </c>
      <c r="W337" s="19"/>
      <c r="X337" s="8"/>
      <c r="Y337" s="90"/>
      <c r="Z337" s="88"/>
      <c r="AA337" s="88"/>
      <c r="AB337" s="88" t="str">
        <f>IF(Y337&lt;1,"-",ROUND(YEARFRAC(Y337,#REF!,1),2))</f>
        <v>-</v>
      </c>
      <c r="AC337" s="88"/>
      <c r="AD337" s="10"/>
      <c r="AE337" s="8"/>
      <c r="AF337" s="12"/>
      <c r="AG337" s="8"/>
      <c r="AH337" s="88"/>
    </row>
    <row r="338" spans="1:34" x14ac:dyDescent="0.25">
      <c r="A338" s="62">
        <f>COUNTA(H338:K338,L338:AH338)</f>
        <v>0</v>
      </c>
      <c r="B338" s="13"/>
      <c r="C338" s="13"/>
      <c r="D338" s="13"/>
      <c r="E338" s="13">
        <f t="shared" si="70"/>
        <v>0</v>
      </c>
      <c r="F338" s="13"/>
      <c r="G338" s="13"/>
      <c r="H338" s="88"/>
      <c r="I338" s="88"/>
      <c r="J338" s="9"/>
      <c r="K338" s="8"/>
      <c r="L338" s="19"/>
      <c r="M338" s="8"/>
      <c r="N338" s="19"/>
      <c r="O338" s="19"/>
      <c r="P338" s="19"/>
      <c r="Q338" s="8"/>
      <c r="R338" s="8"/>
      <c r="S338" s="88"/>
      <c r="T338" s="8"/>
      <c r="U338" s="8"/>
      <c r="V338" s="11"/>
      <c r="W338" s="19"/>
      <c r="X338" s="8"/>
      <c r="Y338" s="90"/>
      <c r="Z338" s="88"/>
      <c r="AA338" s="88"/>
      <c r="AB338" s="88"/>
      <c r="AC338" s="88"/>
      <c r="AD338" s="10"/>
      <c r="AE338" s="8"/>
      <c r="AF338" s="12"/>
      <c r="AG338" s="8"/>
      <c r="AH338" s="88"/>
    </row>
    <row r="339" spans="1:34" x14ac:dyDescent="0.25">
      <c r="A339" s="62">
        <f>COUNTA(H339:K339,L339:AH339,J340)-4</f>
        <v>0</v>
      </c>
      <c r="B339" s="13"/>
      <c r="C339" s="13"/>
      <c r="D339" s="13"/>
      <c r="E339" s="13">
        <f t="shared" si="70"/>
        <v>0</v>
      </c>
      <c r="F339" s="13"/>
      <c r="G339" s="13"/>
      <c r="H339" s="88"/>
      <c r="I339" s="88"/>
      <c r="J339" s="7" t="s">
        <v>78</v>
      </c>
      <c r="K339" s="8"/>
      <c r="L339" s="19"/>
      <c r="M339" s="8"/>
      <c r="N339" s="19"/>
      <c r="O339" s="19"/>
      <c r="P339" s="19"/>
      <c r="Q339" s="8"/>
      <c r="R339" s="8"/>
      <c r="S339" s="88"/>
      <c r="T339" s="17" t="s">
        <v>80</v>
      </c>
      <c r="U339" s="17" t="s">
        <v>80</v>
      </c>
      <c r="V339" s="18" t="s">
        <v>80</v>
      </c>
      <c r="W339" s="19"/>
      <c r="X339" s="8"/>
      <c r="Y339" s="90"/>
      <c r="Z339" s="88"/>
      <c r="AA339" s="88"/>
      <c r="AB339" s="88"/>
      <c r="AC339" s="88"/>
      <c r="AD339" s="10"/>
      <c r="AE339" s="8"/>
      <c r="AF339" s="12"/>
      <c r="AG339" s="8"/>
      <c r="AH339" s="88"/>
    </row>
    <row r="340" spans="1:34" x14ac:dyDescent="0.25">
      <c r="A340" s="62">
        <f>COUNTA(H340:K340,L340:AH340)</f>
        <v>0</v>
      </c>
      <c r="B340" s="13"/>
      <c r="C340" s="13"/>
      <c r="D340" s="13" t="str">
        <f>IF(J340&gt;0,"совмещение","-")</f>
        <v>-</v>
      </c>
      <c r="E340" s="13">
        <f t="shared" si="70"/>
        <v>0</v>
      </c>
      <c r="F340" s="13"/>
      <c r="G340" s="13"/>
      <c r="H340" s="88"/>
      <c r="I340" s="88"/>
      <c r="J340" s="9"/>
      <c r="K340" s="8"/>
      <c r="L340" s="19"/>
      <c r="M340" s="8"/>
      <c r="N340" s="19"/>
      <c r="O340" s="19"/>
      <c r="P340" s="19"/>
      <c r="Q340" s="8"/>
      <c r="R340" s="8"/>
      <c r="S340" s="88"/>
      <c r="T340" s="8"/>
      <c r="U340" s="8"/>
      <c r="V340" s="11"/>
      <c r="W340" s="19"/>
      <c r="X340" s="8"/>
      <c r="Y340" s="90"/>
      <c r="Z340" s="88"/>
      <c r="AA340" s="88"/>
      <c r="AB340" s="88"/>
      <c r="AC340" s="88"/>
      <c r="AD340" s="10"/>
      <c r="AE340" s="8"/>
      <c r="AF340" s="12"/>
      <c r="AG340" s="8"/>
      <c r="AH340" s="88"/>
    </row>
    <row r="341" spans="1:34" x14ac:dyDescent="0.25">
      <c r="A341" s="62">
        <f>COUNTA(H341:K341,L341:AH341)</f>
        <v>0</v>
      </c>
      <c r="B341" s="13"/>
      <c r="C341" s="13"/>
      <c r="D341" s="13"/>
      <c r="E341" s="13">
        <f t="shared" si="70"/>
        <v>0</v>
      </c>
      <c r="F341" s="13"/>
      <c r="G341" s="13"/>
      <c r="H341" s="88"/>
      <c r="I341" s="88"/>
      <c r="J341" s="9"/>
      <c r="K341" s="8"/>
      <c r="L341" s="19"/>
      <c r="M341" s="8"/>
      <c r="N341" s="19"/>
      <c r="O341" s="19"/>
      <c r="P341" s="19"/>
      <c r="Q341" s="8"/>
      <c r="R341" s="8"/>
      <c r="S341" s="88"/>
      <c r="T341" s="8"/>
      <c r="U341" s="8"/>
      <c r="V341" s="11"/>
      <c r="W341" s="19"/>
      <c r="X341" s="8"/>
      <c r="Y341" s="90"/>
      <c r="Z341" s="88"/>
      <c r="AA341" s="88"/>
      <c r="AB341" s="88"/>
      <c r="AC341" s="88"/>
      <c r="AD341" s="10"/>
      <c r="AE341" s="8"/>
      <c r="AF341" s="12"/>
      <c r="AG341" s="8"/>
      <c r="AH341" s="88"/>
    </row>
    <row r="342" spans="1:34" x14ac:dyDescent="0.25">
      <c r="A342" s="62">
        <f>COUNTA(H342:K342,L342:AH342)</f>
        <v>0</v>
      </c>
      <c r="B342" s="13"/>
      <c r="C342" s="13"/>
      <c r="D342" s="13"/>
      <c r="E342" s="13">
        <f t="shared" si="70"/>
        <v>0</v>
      </c>
      <c r="F342" s="13"/>
      <c r="G342" s="13"/>
      <c r="H342" s="88"/>
      <c r="I342" s="88"/>
      <c r="J342" s="9"/>
      <c r="K342" s="8"/>
      <c r="L342" s="19"/>
      <c r="M342" s="8"/>
      <c r="N342" s="19"/>
      <c r="O342" s="19"/>
      <c r="P342" s="19"/>
      <c r="Q342" s="8"/>
      <c r="R342" s="8"/>
      <c r="S342" s="88"/>
      <c r="T342" s="8"/>
      <c r="U342" s="8"/>
      <c r="V342" s="11"/>
      <c r="W342" s="19"/>
      <c r="X342" s="8"/>
      <c r="Y342" s="90"/>
      <c r="Z342" s="88"/>
      <c r="AA342" s="88"/>
      <c r="AB342" s="88"/>
      <c r="AC342" s="88"/>
      <c r="AD342" s="10"/>
      <c r="AE342" s="8"/>
      <c r="AF342" s="12"/>
      <c r="AG342" s="8"/>
      <c r="AH342" s="88"/>
    </row>
    <row r="343" spans="1:34" x14ac:dyDescent="0.25">
      <c r="A343" s="62">
        <f>COUNTA(H343:K343,L343:AH343)</f>
        <v>0</v>
      </c>
      <c r="B343" s="13"/>
      <c r="C343" s="13"/>
      <c r="D343" s="13"/>
      <c r="E343" s="13">
        <f t="shared" si="70"/>
        <v>0</v>
      </c>
      <c r="F343" s="13"/>
      <c r="G343" s="13"/>
      <c r="H343" s="88"/>
      <c r="I343" s="88"/>
      <c r="J343" s="9"/>
      <c r="K343" s="8"/>
      <c r="L343" s="19"/>
      <c r="M343" s="8"/>
      <c r="N343" s="19"/>
      <c r="O343" s="19"/>
      <c r="P343" s="19"/>
      <c r="Q343" s="8"/>
      <c r="R343" s="8"/>
      <c r="S343" s="88"/>
      <c r="T343" s="8"/>
      <c r="U343" s="8"/>
      <c r="V343" s="11"/>
      <c r="W343" s="19"/>
      <c r="X343" s="8"/>
      <c r="Y343" s="90"/>
      <c r="Z343" s="88"/>
      <c r="AA343" s="88"/>
      <c r="AB343" s="88"/>
      <c r="AC343" s="88"/>
      <c r="AD343" s="10"/>
      <c r="AE343" s="8"/>
      <c r="AF343" s="12"/>
      <c r="AG343" s="8"/>
      <c r="AH343" s="88"/>
    </row>
    <row r="344" spans="1:34" x14ac:dyDescent="0.25">
      <c r="A344" s="62">
        <f>COUNTA(H344:K344,L344:AH344)</f>
        <v>0</v>
      </c>
      <c r="B344" s="13"/>
      <c r="C344" s="13"/>
      <c r="D344" s="13"/>
      <c r="E344" s="13">
        <f t="shared" si="70"/>
        <v>0</v>
      </c>
      <c r="F344" s="13"/>
      <c r="G344" s="13"/>
      <c r="H344" s="88"/>
      <c r="I344" s="88"/>
      <c r="J344" s="9"/>
      <c r="K344" s="8"/>
      <c r="L344" s="19"/>
      <c r="M344" s="8"/>
      <c r="N344" s="19"/>
      <c r="O344" s="19"/>
      <c r="P344" s="19"/>
      <c r="Q344" s="8"/>
      <c r="R344" s="8"/>
      <c r="S344" s="88"/>
      <c r="T344" s="8"/>
      <c r="U344" s="8"/>
      <c r="V344" s="11"/>
      <c r="W344" s="19"/>
      <c r="X344" s="8"/>
      <c r="Y344" s="90"/>
      <c r="Z344" s="88"/>
      <c r="AA344" s="88"/>
      <c r="AB344" s="88"/>
      <c r="AC344" s="88"/>
      <c r="AD344" s="10"/>
      <c r="AE344" s="8"/>
      <c r="AF344" s="12"/>
      <c r="AG344" s="8"/>
      <c r="AH344" s="88"/>
    </row>
    <row r="345" spans="1:34" x14ac:dyDescent="0.25">
      <c r="A345" s="62">
        <f>COUNTA(H345:K345,L345:AH345)</f>
        <v>0</v>
      </c>
      <c r="B345" s="13"/>
      <c r="C345" s="13"/>
      <c r="D345" s="13"/>
      <c r="E345" s="13">
        <f t="shared" si="70"/>
        <v>0</v>
      </c>
      <c r="F345" s="13"/>
      <c r="G345" s="13"/>
      <c r="H345" s="88"/>
      <c r="I345" s="88"/>
      <c r="J345" s="9"/>
      <c r="K345" s="8"/>
      <c r="L345" s="19"/>
      <c r="M345" s="8"/>
      <c r="N345" s="19"/>
      <c r="O345" s="19"/>
      <c r="P345" s="19"/>
      <c r="Q345" s="8"/>
      <c r="R345" s="8"/>
      <c r="S345" s="88"/>
      <c r="T345" s="8"/>
      <c r="U345" s="8"/>
      <c r="V345" s="11"/>
      <c r="W345" s="19"/>
      <c r="X345" s="8"/>
      <c r="Y345" s="90"/>
      <c r="Z345" s="88"/>
      <c r="AA345" s="88"/>
      <c r="AB345" s="88"/>
      <c r="AC345" s="88"/>
      <c r="AD345" s="10"/>
      <c r="AE345" s="8"/>
      <c r="AF345" s="12"/>
      <c r="AG345" s="8"/>
      <c r="AH345" s="88"/>
    </row>
    <row r="346" spans="1:34" x14ac:dyDescent="0.25">
      <c r="A346" s="62">
        <f>COUNTA(H346:K346,L346:AH346,J347)-4</f>
        <v>0</v>
      </c>
      <c r="B346" s="13"/>
      <c r="C346" s="13"/>
      <c r="D346" s="13"/>
      <c r="E346" s="13">
        <f t="shared" si="70"/>
        <v>0</v>
      </c>
      <c r="F346" s="13"/>
      <c r="G346" s="13"/>
      <c r="H346" s="88"/>
      <c r="I346" s="88"/>
      <c r="J346" s="7" t="s">
        <v>79</v>
      </c>
      <c r="K346" s="8"/>
      <c r="L346" s="19"/>
      <c r="M346" s="8"/>
      <c r="N346" s="19"/>
      <c r="O346" s="19"/>
      <c r="P346" s="19"/>
      <c r="Q346" s="8"/>
      <c r="R346" s="8"/>
      <c r="S346" s="88"/>
      <c r="T346" s="17" t="s">
        <v>80</v>
      </c>
      <c r="U346" s="17" t="s">
        <v>80</v>
      </c>
      <c r="V346" s="18" t="s">
        <v>80</v>
      </c>
      <c r="W346" s="19"/>
      <c r="X346" s="8"/>
      <c r="Y346" s="90"/>
      <c r="Z346" s="88"/>
      <c r="AA346" s="88"/>
      <c r="AB346" s="88"/>
      <c r="AC346" s="88"/>
      <c r="AD346" s="10"/>
      <c r="AE346" s="8"/>
      <c r="AF346" s="12"/>
      <c r="AG346" s="8"/>
      <c r="AH346" s="88"/>
    </row>
    <row r="347" spans="1:34" x14ac:dyDescent="0.25">
      <c r="A347" s="62">
        <f>COUNTA(H347:K347,L347:AH347)</f>
        <v>0</v>
      </c>
      <c r="B347" s="13"/>
      <c r="C347" s="13"/>
      <c r="D347" s="13" t="str">
        <f>IF(J347&gt;0,"совместительство","-")</f>
        <v>-</v>
      </c>
      <c r="E347" s="13">
        <f t="shared" si="70"/>
        <v>0</v>
      </c>
      <c r="F347" s="13"/>
      <c r="G347" s="13"/>
      <c r="H347" s="88"/>
      <c r="I347" s="88"/>
      <c r="J347" s="9"/>
      <c r="K347" s="8"/>
      <c r="L347" s="19"/>
      <c r="M347" s="8"/>
      <c r="N347" s="19"/>
      <c r="O347" s="19"/>
      <c r="P347" s="19"/>
      <c r="Q347" s="8"/>
      <c r="R347" s="8"/>
      <c r="S347" s="88"/>
      <c r="T347" s="8"/>
      <c r="U347" s="8"/>
      <c r="V347" s="11"/>
      <c r="W347" s="19"/>
      <c r="X347" s="8"/>
      <c r="Y347" s="90"/>
      <c r="Z347" s="88"/>
      <c r="AA347" s="88"/>
      <c r="AB347" s="88"/>
      <c r="AC347" s="88"/>
      <c r="AD347" s="10"/>
      <c r="AE347" s="8"/>
      <c r="AF347" s="12"/>
      <c r="AG347" s="8"/>
      <c r="AH347" s="88"/>
    </row>
    <row r="348" spans="1:34" x14ac:dyDescent="0.25">
      <c r="A348" s="62">
        <f>COUNTA(H348:K348,L348:AH348)</f>
        <v>0</v>
      </c>
      <c r="B348" s="13"/>
      <c r="C348" s="13"/>
      <c r="D348" s="13"/>
      <c r="E348" s="13">
        <f t="shared" si="70"/>
        <v>0</v>
      </c>
      <c r="F348" s="13"/>
      <c r="G348" s="13"/>
      <c r="H348" s="88"/>
      <c r="I348" s="88"/>
      <c r="J348" s="9"/>
      <c r="K348" s="8"/>
      <c r="L348" s="19"/>
      <c r="M348" s="8"/>
      <c r="N348" s="19"/>
      <c r="O348" s="19"/>
      <c r="P348" s="19"/>
      <c r="Q348" s="8"/>
      <c r="R348" s="8"/>
      <c r="S348" s="88"/>
      <c r="T348" s="8"/>
      <c r="U348" s="8"/>
      <c r="V348" s="11"/>
      <c r="W348" s="19"/>
      <c r="X348" s="8"/>
      <c r="Y348" s="90"/>
      <c r="Z348" s="88"/>
      <c r="AA348" s="88"/>
      <c r="AB348" s="88"/>
      <c r="AC348" s="88"/>
      <c r="AD348" s="10"/>
      <c r="AE348" s="8"/>
      <c r="AF348" s="12"/>
      <c r="AG348" s="8"/>
      <c r="AH348" s="88"/>
    </row>
    <row r="349" spans="1:34" x14ac:dyDescent="0.25">
      <c r="A349" s="62">
        <f>COUNTA(H349:K349,L349:AH349)</f>
        <v>0</v>
      </c>
      <c r="B349" s="13"/>
      <c r="C349" s="13"/>
      <c r="D349" s="13"/>
      <c r="E349" s="13">
        <f t="shared" si="70"/>
        <v>0</v>
      </c>
      <c r="F349" s="13"/>
      <c r="G349" s="13"/>
      <c r="H349" s="88"/>
      <c r="I349" s="88"/>
      <c r="J349" s="9"/>
      <c r="K349" s="8"/>
      <c r="L349" s="19"/>
      <c r="M349" s="8"/>
      <c r="N349" s="19"/>
      <c r="O349" s="19"/>
      <c r="P349" s="19"/>
      <c r="Q349" s="8"/>
      <c r="R349" s="8"/>
      <c r="S349" s="88"/>
      <c r="T349" s="8"/>
      <c r="U349" s="8"/>
      <c r="V349" s="11"/>
      <c r="W349" s="19"/>
      <c r="X349" s="8"/>
      <c r="Y349" s="90"/>
      <c r="Z349" s="88"/>
      <c r="AA349" s="88"/>
      <c r="AB349" s="88"/>
      <c r="AC349" s="88"/>
      <c r="AD349" s="10"/>
      <c r="AE349" s="8"/>
      <c r="AF349" s="12"/>
      <c r="AG349" s="8"/>
      <c r="AH349" s="88"/>
    </row>
    <row r="350" spans="1:34" x14ac:dyDescent="0.25">
      <c r="A350" s="62">
        <f>COUNTA(H350:K350,L350:AH350)</f>
        <v>0</v>
      </c>
      <c r="B350" s="13"/>
      <c r="C350" s="13"/>
      <c r="D350" s="13"/>
      <c r="E350" s="13">
        <f t="shared" si="70"/>
        <v>0</v>
      </c>
      <c r="F350" s="13"/>
      <c r="G350" s="13"/>
      <c r="H350" s="88"/>
      <c r="I350" s="88"/>
      <c r="J350" s="9"/>
      <c r="K350" s="8"/>
      <c r="L350" s="19"/>
      <c r="M350" s="8"/>
      <c r="N350" s="19"/>
      <c r="O350" s="19"/>
      <c r="P350" s="19"/>
      <c r="Q350" s="8"/>
      <c r="R350" s="8"/>
      <c r="S350" s="88"/>
      <c r="T350" s="8"/>
      <c r="U350" s="8"/>
      <c r="V350" s="11"/>
      <c r="W350" s="19"/>
      <c r="X350" s="8"/>
      <c r="Y350" s="90"/>
      <c r="Z350" s="88"/>
      <c r="AA350" s="88"/>
      <c r="AB350" s="88"/>
      <c r="AC350" s="88"/>
      <c r="AD350" s="10"/>
      <c r="AE350" s="8"/>
      <c r="AF350" s="12"/>
      <c r="AG350" s="8"/>
      <c r="AH350" s="88"/>
    </row>
    <row r="351" spans="1:34" x14ac:dyDescent="0.25">
      <c r="A351" s="62">
        <f>COUNTA(H351:K351,L351:AH351)</f>
        <v>0</v>
      </c>
      <c r="B351" s="13"/>
      <c r="C351" s="13"/>
      <c r="D351" s="13"/>
      <c r="E351" s="13">
        <f t="shared" si="70"/>
        <v>0</v>
      </c>
      <c r="F351" s="13"/>
      <c r="G351" s="13"/>
      <c r="H351" s="88"/>
      <c r="I351" s="88"/>
      <c r="J351" s="9"/>
      <c r="K351" s="8"/>
      <c r="L351" s="19"/>
      <c r="M351" s="8"/>
      <c r="N351" s="19"/>
      <c r="O351" s="19"/>
      <c r="P351" s="19"/>
      <c r="Q351" s="8"/>
      <c r="R351" s="8"/>
      <c r="S351" s="88"/>
      <c r="T351" s="8"/>
      <c r="U351" s="8"/>
      <c r="V351" s="11"/>
      <c r="W351" s="19"/>
      <c r="X351" s="8"/>
      <c r="Y351" s="90"/>
      <c r="Z351" s="88"/>
      <c r="AA351" s="88"/>
      <c r="AB351" s="88"/>
      <c r="AC351" s="88"/>
      <c r="AD351" s="10"/>
      <c r="AE351" s="8"/>
      <c r="AF351" s="12"/>
      <c r="AG351" s="8"/>
      <c r="AH351" s="88"/>
    </row>
    <row r="352" spans="1:34" x14ac:dyDescent="0.25">
      <c r="A352" s="62">
        <f>COUNTA(H352:K352,L352:AH352)</f>
        <v>0</v>
      </c>
      <c r="B352" s="13"/>
      <c r="C352" s="13"/>
      <c r="D352" s="13"/>
      <c r="E352" s="13">
        <f t="shared" si="70"/>
        <v>0</v>
      </c>
      <c r="F352" s="13"/>
      <c r="G352" s="13"/>
      <c r="H352" s="88"/>
      <c r="I352" s="88"/>
      <c r="J352" s="9"/>
      <c r="K352" s="8"/>
      <c r="L352" s="19"/>
      <c r="M352" s="8"/>
      <c r="N352" s="19"/>
      <c r="O352" s="19"/>
      <c r="P352" s="19"/>
      <c r="Q352" s="8"/>
      <c r="R352" s="8"/>
      <c r="S352" s="88"/>
      <c r="T352" s="8"/>
      <c r="U352" s="8"/>
      <c r="V352" s="11"/>
      <c r="W352" s="19"/>
      <c r="X352" s="8"/>
      <c r="Y352" s="90"/>
      <c r="Z352" s="88"/>
      <c r="AA352" s="88"/>
      <c r="AB352" s="88"/>
      <c r="AC352" s="88"/>
      <c r="AD352" s="10"/>
      <c r="AE352" s="8"/>
      <c r="AF352" s="12"/>
      <c r="AG352" s="8"/>
      <c r="AH352" s="88"/>
    </row>
    <row r="353" spans="1:34" s="26" customFormat="1" ht="11.25" customHeight="1" x14ac:dyDescent="0.25">
      <c r="A353" s="21">
        <v>0</v>
      </c>
      <c r="B353" s="22"/>
      <c r="C353" s="22"/>
      <c r="D353" s="21"/>
      <c r="E353" s="23">
        <f>MAX(E337:E352)</f>
        <v>0</v>
      </c>
      <c r="F353" s="21" t="str">
        <f>RIGHT(R353,4)</f>
        <v xml:space="preserve"> - 0</v>
      </c>
      <c r="G353" s="21" t="str">
        <f>RIGHT(X353,4)</f>
        <v xml:space="preserve"> - 0</v>
      </c>
      <c r="H353" s="88"/>
      <c r="I353" s="88"/>
      <c r="J353" s="23" t="s">
        <v>85</v>
      </c>
      <c r="K353" s="23" t="str">
        <f>IF(E353=4,"ВО",IF(E353=3,"СПО",IF(E353=2,"ВО (с)",IF(E353=1,"СПО (с)","-"))))</f>
        <v>-</v>
      </c>
      <c r="L353" s="23">
        <f>COUNTA(L337:L352)</f>
        <v>0</v>
      </c>
      <c r="M353" s="23" t="s">
        <v>80</v>
      </c>
      <c r="N353" s="23" t="s">
        <v>80</v>
      </c>
      <c r="O353" s="23">
        <f>COUNTA(O337:O352)</f>
        <v>0</v>
      </c>
      <c r="P353" s="23" t="s">
        <v>80</v>
      </c>
      <c r="Q353" s="23">
        <f>SUM(Q337:Q352)</f>
        <v>0</v>
      </c>
      <c r="R353" s="23" t="str">
        <f>CONCATENATE("П.Г.П. - ",MAX(R337:R352))</f>
        <v>П.Г.П. - 0</v>
      </c>
      <c r="S353" s="23">
        <f>COUNTA(S337)</f>
        <v>0</v>
      </c>
      <c r="T353" s="23">
        <f>T338</f>
        <v>0</v>
      </c>
      <c r="U353" s="23" t="s">
        <v>80</v>
      </c>
      <c r="V353" s="23" t="s">
        <v>80</v>
      </c>
      <c r="W353" s="23">
        <f>COUNTA(W337:W352)</f>
        <v>0</v>
      </c>
      <c r="X353" s="23" t="str">
        <f>CONCATENATE("П.Г.П. - ",MAX(X337:X352))</f>
        <v>П.Г.П. - 0</v>
      </c>
      <c r="Y353" s="24">
        <f>Y337</f>
        <v>0</v>
      </c>
      <c r="Z353" s="23" t="str">
        <f>IF(Z337="","-",Z337)</f>
        <v>-</v>
      </c>
      <c r="AA353" s="23" t="str">
        <f t="shared" ref="AA353:AC353" si="71">IF(AA337="","-",AA337)</f>
        <v>-</v>
      </c>
      <c r="AB353" s="23" t="str">
        <f t="shared" si="71"/>
        <v>-</v>
      </c>
      <c r="AC353" s="23" t="str">
        <f t="shared" si="71"/>
        <v>-</v>
      </c>
      <c r="AD353" s="23" t="s">
        <v>80</v>
      </c>
      <c r="AE353" s="23">
        <f>SUM(AE337:AE352)</f>
        <v>0</v>
      </c>
      <c r="AF353" s="25">
        <f>SUM(AF337:AF352)</f>
        <v>0</v>
      </c>
      <c r="AG353" s="23" t="s">
        <v>80</v>
      </c>
      <c r="AH353" s="23" t="s">
        <v>80</v>
      </c>
    </row>
    <row r="354" spans="1:34" x14ac:dyDescent="0.25">
      <c r="A354" s="62">
        <f>COUNTA(H354:K354,L354:AH354)-7</f>
        <v>-1</v>
      </c>
      <c r="B354" s="13"/>
      <c r="C354" s="13"/>
      <c r="D354" s="13"/>
      <c r="E354" s="13">
        <f t="shared" ref="E354:E369" si="72">IF(K354="ВО",4,IF(K354="СПО",3,IF(K354="ВО (студент)",2,IF(K354="СПО (студент)",1,0))))</f>
        <v>0</v>
      </c>
      <c r="F354" s="13"/>
      <c r="G354" s="13"/>
      <c r="H354" s="88">
        <v>41</v>
      </c>
      <c r="I354" s="88"/>
      <c r="J354" s="7" t="s">
        <v>77</v>
      </c>
      <c r="K354" s="8"/>
      <c r="L354" s="19"/>
      <c r="M354" s="8"/>
      <c r="N354" s="19"/>
      <c r="O354" s="19"/>
      <c r="P354" s="19"/>
      <c r="Q354" s="8"/>
      <c r="R354" s="8"/>
      <c r="S354" s="88"/>
      <c r="T354" s="17" t="s">
        <v>80</v>
      </c>
      <c r="U354" s="17" t="s">
        <v>80</v>
      </c>
      <c r="V354" s="18" t="s">
        <v>80</v>
      </c>
      <c r="W354" s="19"/>
      <c r="X354" s="8"/>
      <c r="Y354" s="90"/>
      <c r="Z354" s="88"/>
      <c r="AA354" s="88"/>
      <c r="AB354" s="88" t="str">
        <f>IF(Y354&lt;1,"-",ROUND(YEARFRAC(Y354,#REF!,1),2))</f>
        <v>-</v>
      </c>
      <c r="AC354" s="88"/>
      <c r="AD354" s="10"/>
      <c r="AE354" s="8"/>
      <c r="AF354" s="12"/>
      <c r="AG354" s="8"/>
      <c r="AH354" s="88"/>
    </row>
    <row r="355" spans="1:34" x14ac:dyDescent="0.25">
      <c r="A355" s="62">
        <f>COUNTA(H355:K355,L355:AH355)</f>
        <v>0</v>
      </c>
      <c r="B355" s="13"/>
      <c r="C355" s="13"/>
      <c r="D355" s="13"/>
      <c r="E355" s="13">
        <f t="shared" si="72"/>
        <v>0</v>
      </c>
      <c r="F355" s="13"/>
      <c r="G355" s="13"/>
      <c r="H355" s="88"/>
      <c r="I355" s="88"/>
      <c r="J355" s="9"/>
      <c r="K355" s="8"/>
      <c r="L355" s="19"/>
      <c r="M355" s="8"/>
      <c r="N355" s="19"/>
      <c r="O355" s="19"/>
      <c r="P355" s="19"/>
      <c r="Q355" s="8"/>
      <c r="R355" s="8"/>
      <c r="S355" s="88"/>
      <c r="T355" s="8"/>
      <c r="U355" s="8"/>
      <c r="V355" s="11"/>
      <c r="W355" s="19"/>
      <c r="X355" s="8"/>
      <c r="Y355" s="90"/>
      <c r="Z355" s="88"/>
      <c r="AA355" s="88"/>
      <c r="AB355" s="88"/>
      <c r="AC355" s="88"/>
      <c r="AD355" s="10"/>
      <c r="AE355" s="8"/>
      <c r="AF355" s="12"/>
      <c r="AG355" s="8"/>
      <c r="AH355" s="88"/>
    </row>
    <row r="356" spans="1:34" x14ac:dyDescent="0.25">
      <c r="A356" s="62">
        <f>COUNTA(H356:K356,L356:AH356,J357)-4</f>
        <v>0</v>
      </c>
      <c r="B356" s="13"/>
      <c r="C356" s="13"/>
      <c r="D356" s="13"/>
      <c r="E356" s="13">
        <f t="shared" si="72"/>
        <v>0</v>
      </c>
      <c r="F356" s="13"/>
      <c r="G356" s="13"/>
      <c r="H356" s="88"/>
      <c r="I356" s="88"/>
      <c r="J356" s="7" t="s">
        <v>78</v>
      </c>
      <c r="K356" s="8"/>
      <c r="L356" s="19"/>
      <c r="M356" s="8"/>
      <c r="N356" s="19"/>
      <c r="O356" s="19"/>
      <c r="P356" s="19"/>
      <c r="Q356" s="8"/>
      <c r="R356" s="8"/>
      <c r="S356" s="88"/>
      <c r="T356" s="17" t="s">
        <v>80</v>
      </c>
      <c r="U356" s="17" t="s">
        <v>80</v>
      </c>
      <c r="V356" s="18" t="s">
        <v>80</v>
      </c>
      <c r="W356" s="19"/>
      <c r="X356" s="8"/>
      <c r="Y356" s="90"/>
      <c r="Z356" s="88"/>
      <c r="AA356" s="88"/>
      <c r="AB356" s="88"/>
      <c r="AC356" s="88"/>
      <c r="AD356" s="10"/>
      <c r="AE356" s="8"/>
      <c r="AF356" s="12"/>
      <c r="AG356" s="8"/>
      <c r="AH356" s="88"/>
    </row>
    <row r="357" spans="1:34" x14ac:dyDescent="0.25">
      <c r="A357" s="62">
        <f>COUNTA(H357:K357,L357:AH357)</f>
        <v>0</v>
      </c>
      <c r="B357" s="13"/>
      <c r="C357" s="13"/>
      <c r="D357" s="13" t="str">
        <f>IF(J357&gt;0,"совмещение","-")</f>
        <v>-</v>
      </c>
      <c r="E357" s="13">
        <f t="shared" si="72"/>
        <v>0</v>
      </c>
      <c r="F357" s="13"/>
      <c r="G357" s="13"/>
      <c r="H357" s="88"/>
      <c r="I357" s="88"/>
      <c r="J357" s="9"/>
      <c r="K357" s="8"/>
      <c r="L357" s="19"/>
      <c r="M357" s="8"/>
      <c r="N357" s="19"/>
      <c r="O357" s="19"/>
      <c r="P357" s="19"/>
      <c r="Q357" s="8"/>
      <c r="R357" s="8"/>
      <c r="S357" s="88"/>
      <c r="T357" s="8"/>
      <c r="U357" s="8"/>
      <c r="V357" s="11"/>
      <c r="W357" s="19"/>
      <c r="X357" s="8"/>
      <c r="Y357" s="90"/>
      <c r="Z357" s="88"/>
      <c r="AA357" s="88"/>
      <c r="AB357" s="88"/>
      <c r="AC357" s="88"/>
      <c r="AD357" s="10"/>
      <c r="AE357" s="8"/>
      <c r="AF357" s="12"/>
      <c r="AG357" s="8"/>
      <c r="AH357" s="88"/>
    </row>
    <row r="358" spans="1:34" x14ac:dyDescent="0.25">
      <c r="A358" s="62">
        <f>COUNTA(H358:K358,L358:AH358)</f>
        <v>0</v>
      </c>
      <c r="B358" s="13"/>
      <c r="C358" s="13"/>
      <c r="D358" s="13"/>
      <c r="E358" s="13">
        <f t="shared" si="72"/>
        <v>0</v>
      </c>
      <c r="F358" s="13"/>
      <c r="G358" s="13"/>
      <c r="H358" s="88"/>
      <c r="I358" s="88"/>
      <c r="J358" s="9"/>
      <c r="K358" s="8"/>
      <c r="L358" s="19"/>
      <c r="M358" s="8"/>
      <c r="N358" s="19"/>
      <c r="O358" s="19"/>
      <c r="P358" s="19"/>
      <c r="Q358" s="8"/>
      <c r="R358" s="8"/>
      <c r="S358" s="88"/>
      <c r="T358" s="8"/>
      <c r="U358" s="8"/>
      <c r="V358" s="11"/>
      <c r="W358" s="19"/>
      <c r="X358" s="8"/>
      <c r="Y358" s="90"/>
      <c r="Z358" s="88"/>
      <c r="AA358" s="88"/>
      <c r="AB358" s="88"/>
      <c r="AC358" s="88"/>
      <c r="AD358" s="10"/>
      <c r="AE358" s="8"/>
      <c r="AF358" s="12"/>
      <c r="AG358" s="8"/>
      <c r="AH358" s="88"/>
    </row>
    <row r="359" spans="1:34" x14ac:dyDescent="0.25">
      <c r="A359" s="62">
        <f>COUNTA(H359:K359,L359:AH359)</f>
        <v>0</v>
      </c>
      <c r="B359" s="13"/>
      <c r="C359" s="13"/>
      <c r="D359" s="13"/>
      <c r="E359" s="13">
        <f t="shared" si="72"/>
        <v>0</v>
      </c>
      <c r="F359" s="13"/>
      <c r="G359" s="13"/>
      <c r="H359" s="88"/>
      <c r="I359" s="88"/>
      <c r="J359" s="9"/>
      <c r="K359" s="8"/>
      <c r="L359" s="19"/>
      <c r="M359" s="8"/>
      <c r="N359" s="19"/>
      <c r="O359" s="19"/>
      <c r="P359" s="19"/>
      <c r="Q359" s="8"/>
      <c r="R359" s="8"/>
      <c r="S359" s="88"/>
      <c r="T359" s="8"/>
      <c r="U359" s="8"/>
      <c r="V359" s="11"/>
      <c r="W359" s="19"/>
      <c r="X359" s="8"/>
      <c r="Y359" s="90"/>
      <c r="Z359" s="88"/>
      <c r="AA359" s="88"/>
      <c r="AB359" s="88"/>
      <c r="AC359" s="88"/>
      <c r="AD359" s="10"/>
      <c r="AE359" s="8"/>
      <c r="AF359" s="12"/>
      <c r="AG359" s="8"/>
      <c r="AH359" s="88"/>
    </row>
    <row r="360" spans="1:34" x14ac:dyDescent="0.25">
      <c r="A360" s="62">
        <f>COUNTA(H360:K360,L360:AH360)</f>
        <v>0</v>
      </c>
      <c r="B360" s="13"/>
      <c r="C360" s="13"/>
      <c r="D360" s="13"/>
      <c r="E360" s="13">
        <f t="shared" si="72"/>
        <v>0</v>
      </c>
      <c r="F360" s="13"/>
      <c r="G360" s="13"/>
      <c r="H360" s="88"/>
      <c r="I360" s="88"/>
      <c r="J360" s="9"/>
      <c r="K360" s="8"/>
      <c r="L360" s="19"/>
      <c r="M360" s="8"/>
      <c r="N360" s="19"/>
      <c r="O360" s="19"/>
      <c r="P360" s="19"/>
      <c r="Q360" s="8"/>
      <c r="R360" s="8"/>
      <c r="S360" s="88"/>
      <c r="T360" s="8"/>
      <c r="U360" s="8"/>
      <c r="V360" s="11"/>
      <c r="W360" s="19"/>
      <c r="X360" s="8"/>
      <c r="Y360" s="90"/>
      <c r="Z360" s="88"/>
      <c r="AA360" s="88"/>
      <c r="AB360" s="88"/>
      <c r="AC360" s="88"/>
      <c r="AD360" s="10"/>
      <c r="AE360" s="8"/>
      <c r="AF360" s="12"/>
      <c r="AG360" s="8"/>
      <c r="AH360" s="88"/>
    </row>
    <row r="361" spans="1:34" x14ac:dyDescent="0.25">
      <c r="A361" s="62">
        <f>COUNTA(H361:K361,L361:AH361)</f>
        <v>0</v>
      </c>
      <c r="B361" s="13"/>
      <c r="C361" s="13"/>
      <c r="D361" s="13"/>
      <c r="E361" s="13">
        <f t="shared" si="72"/>
        <v>0</v>
      </c>
      <c r="F361" s="13"/>
      <c r="G361" s="13"/>
      <c r="H361" s="88"/>
      <c r="I361" s="88"/>
      <c r="J361" s="9"/>
      <c r="K361" s="8"/>
      <c r="L361" s="19"/>
      <c r="M361" s="8"/>
      <c r="N361" s="19"/>
      <c r="O361" s="19"/>
      <c r="P361" s="19"/>
      <c r="Q361" s="8"/>
      <c r="R361" s="8"/>
      <c r="S361" s="88"/>
      <c r="T361" s="8"/>
      <c r="U361" s="8"/>
      <c r="V361" s="11"/>
      <c r="W361" s="19"/>
      <c r="X361" s="8"/>
      <c r="Y361" s="90"/>
      <c r="Z361" s="88"/>
      <c r="AA361" s="88"/>
      <c r="AB361" s="88"/>
      <c r="AC361" s="88"/>
      <c r="AD361" s="10"/>
      <c r="AE361" s="8"/>
      <c r="AF361" s="12"/>
      <c r="AG361" s="8"/>
      <c r="AH361" s="88"/>
    </row>
    <row r="362" spans="1:34" x14ac:dyDescent="0.25">
      <c r="A362" s="62">
        <f>COUNTA(H362:K362,L362:AH362)</f>
        <v>0</v>
      </c>
      <c r="B362" s="13"/>
      <c r="C362" s="13"/>
      <c r="D362" s="13"/>
      <c r="E362" s="13">
        <f t="shared" si="72"/>
        <v>0</v>
      </c>
      <c r="F362" s="13"/>
      <c r="G362" s="13"/>
      <c r="H362" s="88"/>
      <c r="I362" s="88"/>
      <c r="J362" s="9"/>
      <c r="K362" s="8"/>
      <c r="L362" s="19"/>
      <c r="M362" s="8"/>
      <c r="N362" s="19"/>
      <c r="O362" s="19"/>
      <c r="P362" s="19"/>
      <c r="Q362" s="8"/>
      <c r="R362" s="8"/>
      <c r="S362" s="88"/>
      <c r="T362" s="8"/>
      <c r="U362" s="8"/>
      <c r="V362" s="11"/>
      <c r="W362" s="19"/>
      <c r="X362" s="8"/>
      <c r="Y362" s="90"/>
      <c r="Z362" s="88"/>
      <c r="AA362" s="88"/>
      <c r="AB362" s="88"/>
      <c r="AC362" s="88"/>
      <c r="AD362" s="10"/>
      <c r="AE362" s="8"/>
      <c r="AF362" s="12"/>
      <c r="AG362" s="8"/>
      <c r="AH362" s="88"/>
    </row>
    <row r="363" spans="1:34" x14ac:dyDescent="0.25">
      <c r="A363" s="62">
        <f>COUNTA(H363:K363,L363:AH363,J364)-4</f>
        <v>0</v>
      </c>
      <c r="B363" s="13"/>
      <c r="C363" s="13"/>
      <c r="D363" s="13"/>
      <c r="E363" s="13">
        <f t="shared" si="72"/>
        <v>0</v>
      </c>
      <c r="F363" s="13"/>
      <c r="G363" s="13"/>
      <c r="H363" s="88"/>
      <c r="I363" s="88"/>
      <c r="J363" s="7" t="s">
        <v>79</v>
      </c>
      <c r="K363" s="8"/>
      <c r="L363" s="19"/>
      <c r="M363" s="8"/>
      <c r="N363" s="19"/>
      <c r="O363" s="19"/>
      <c r="P363" s="19"/>
      <c r="Q363" s="8"/>
      <c r="R363" s="8"/>
      <c r="S363" s="88"/>
      <c r="T363" s="17" t="s">
        <v>80</v>
      </c>
      <c r="U363" s="17" t="s">
        <v>80</v>
      </c>
      <c r="V363" s="18" t="s">
        <v>80</v>
      </c>
      <c r="W363" s="19"/>
      <c r="X363" s="8"/>
      <c r="Y363" s="90"/>
      <c r="Z363" s="88"/>
      <c r="AA363" s="88"/>
      <c r="AB363" s="88"/>
      <c r="AC363" s="88"/>
      <c r="AD363" s="10"/>
      <c r="AE363" s="8"/>
      <c r="AF363" s="12"/>
      <c r="AG363" s="8"/>
      <c r="AH363" s="88"/>
    </row>
    <row r="364" spans="1:34" x14ac:dyDescent="0.25">
      <c r="A364" s="62">
        <f>COUNTA(H364:K364,L364:AH364)</f>
        <v>0</v>
      </c>
      <c r="B364" s="13"/>
      <c r="C364" s="13"/>
      <c r="D364" s="13" t="str">
        <f>IF(J364&gt;0,"совместительство","-")</f>
        <v>-</v>
      </c>
      <c r="E364" s="13">
        <f t="shared" si="72"/>
        <v>0</v>
      </c>
      <c r="F364" s="13"/>
      <c r="G364" s="13"/>
      <c r="H364" s="88"/>
      <c r="I364" s="88"/>
      <c r="J364" s="9"/>
      <c r="K364" s="8"/>
      <c r="L364" s="19"/>
      <c r="M364" s="8"/>
      <c r="N364" s="19"/>
      <c r="O364" s="19"/>
      <c r="P364" s="19"/>
      <c r="Q364" s="8"/>
      <c r="R364" s="8"/>
      <c r="S364" s="88"/>
      <c r="T364" s="8"/>
      <c r="U364" s="8"/>
      <c r="V364" s="11"/>
      <c r="W364" s="19"/>
      <c r="X364" s="8"/>
      <c r="Y364" s="90"/>
      <c r="Z364" s="88"/>
      <c r="AA364" s="88"/>
      <c r="AB364" s="88"/>
      <c r="AC364" s="88"/>
      <c r="AD364" s="10"/>
      <c r="AE364" s="8"/>
      <c r="AF364" s="12"/>
      <c r="AG364" s="8"/>
      <c r="AH364" s="88"/>
    </row>
    <row r="365" spans="1:34" x14ac:dyDescent="0.25">
      <c r="A365" s="62">
        <f>COUNTA(H365:K365,L365:AH365)</f>
        <v>0</v>
      </c>
      <c r="B365" s="13"/>
      <c r="C365" s="13"/>
      <c r="D365" s="13"/>
      <c r="E365" s="13">
        <f t="shared" si="72"/>
        <v>0</v>
      </c>
      <c r="F365" s="13"/>
      <c r="G365" s="13"/>
      <c r="H365" s="88"/>
      <c r="I365" s="88"/>
      <c r="J365" s="9"/>
      <c r="K365" s="8"/>
      <c r="L365" s="19"/>
      <c r="M365" s="8"/>
      <c r="N365" s="19"/>
      <c r="O365" s="19"/>
      <c r="P365" s="19"/>
      <c r="Q365" s="8"/>
      <c r="R365" s="8"/>
      <c r="S365" s="88"/>
      <c r="T365" s="8"/>
      <c r="U365" s="8"/>
      <c r="V365" s="11"/>
      <c r="W365" s="19"/>
      <c r="X365" s="8"/>
      <c r="Y365" s="90"/>
      <c r="Z365" s="88"/>
      <c r="AA365" s="88"/>
      <c r="AB365" s="88"/>
      <c r="AC365" s="88"/>
      <c r="AD365" s="10"/>
      <c r="AE365" s="8"/>
      <c r="AF365" s="12"/>
      <c r="AG365" s="8"/>
      <c r="AH365" s="88"/>
    </row>
    <row r="366" spans="1:34" x14ac:dyDescent="0.25">
      <c r="A366" s="62">
        <f>COUNTA(H366:K366,L366:AH366)</f>
        <v>0</v>
      </c>
      <c r="B366" s="13"/>
      <c r="C366" s="13"/>
      <c r="D366" s="13"/>
      <c r="E366" s="13">
        <f t="shared" si="72"/>
        <v>0</v>
      </c>
      <c r="F366" s="13"/>
      <c r="G366" s="13"/>
      <c r="H366" s="88"/>
      <c r="I366" s="88"/>
      <c r="J366" s="9"/>
      <c r="K366" s="8"/>
      <c r="L366" s="19"/>
      <c r="M366" s="8"/>
      <c r="N366" s="19"/>
      <c r="O366" s="19"/>
      <c r="P366" s="19"/>
      <c r="Q366" s="8"/>
      <c r="R366" s="8"/>
      <c r="S366" s="88"/>
      <c r="T366" s="8"/>
      <c r="U366" s="8"/>
      <c r="V366" s="11"/>
      <c r="W366" s="19"/>
      <c r="X366" s="8"/>
      <c r="Y366" s="90"/>
      <c r="Z366" s="88"/>
      <c r="AA366" s="88"/>
      <c r="AB366" s="88"/>
      <c r="AC366" s="88"/>
      <c r="AD366" s="10"/>
      <c r="AE366" s="8"/>
      <c r="AF366" s="12"/>
      <c r="AG366" s="8"/>
      <c r="AH366" s="88"/>
    </row>
    <row r="367" spans="1:34" x14ac:dyDescent="0.25">
      <c r="A367" s="62">
        <f>COUNTA(H367:K367,L367:AH367)</f>
        <v>0</v>
      </c>
      <c r="B367" s="13"/>
      <c r="C367" s="13"/>
      <c r="D367" s="13"/>
      <c r="E367" s="13">
        <f t="shared" si="72"/>
        <v>0</v>
      </c>
      <c r="F367" s="13"/>
      <c r="G367" s="13"/>
      <c r="H367" s="88"/>
      <c r="I367" s="88"/>
      <c r="J367" s="9"/>
      <c r="K367" s="8"/>
      <c r="L367" s="19"/>
      <c r="M367" s="8"/>
      <c r="N367" s="19"/>
      <c r="O367" s="19"/>
      <c r="P367" s="19"/>
      <c r="Q367" s="8"/>
      <c r="R367" s="8"/>
      <c r="S367" s="88"/>
      <c r="T367" s="8"/>
      <c r="U367" s="8"/>
      <c r="V367" s="11"/>
      <c r="W367" s="19"/>
      <c r="X367" s="8"/>
      <c r="Y367" s="90"/>
      <c r="Z367" s="88"/>
      <c r="AA367" s="88"/>
      <c r="AB367" s="88"/>
      <c r="AC367" s="88"/>
      <c r="AD367" s="10"/>
      <c r="AE367" s="8"/>
      <c r="AF367" s="12"/>
      <c r="AG367" s="8"/>
      <c r="AH367" s="88"/>
    </row>
    <row r="368" spans="1:34" x14ac:dyDescent="0.25">
      <c r="A368" s="62">
        <f>COUNTA(H368:K368,L368:AH368)</f>
        <v>0</v>
      </c>
      <c r="B368" s="13"/>
      <c r="C368" s="13"/>
      <c r="D368" s="13"/>
      <c r="E368" s="13">
        <f t="shared" si="72"/>
        <v>0</v>
      </c>
      <c r="F368" s="13"/>
      <c r="G368" s="13"/>
      <c r="H368" s="88"/>
      <c r="I368" s="88"/>
      <c r="J368" s="9"/>
      <c r="K368" s="8"/>
      <c r="L368" s="19"/>
      <c r="M368" s="8"/>
      <c r="N368" s="19"/>
      <c r="O368" s="19"/>
      <c r="P368" s="19"/>
      <c r="Q368" s="8"/>
      <c r="R368" s="8"/>
      <c r="S368" s="88"/>
      <c r="T368" s="8"/>
      <c r="U368" s="8"/>
      <c r="V368" s="11"/>
      <c r="W368" s="19"/>
      <c r="X368" s="8"/>
      <c r="Y368" s="90"/>
      <c r="Z368" s="88"/>
      <c r="AA368" s="88"/>
      <c r="AB368" s="88"/>
      <c r="AC368" s="88"/>
      <c r="AD368" s="10"/>
      <c r="AE368" s="8"/>
      <c r="AF368" s="12"/>
      <c r="AG368" s="8"/>
      <c r="AH368" s="88"/>
    </row>
    <row r="369" spans="1:34" x14ac:dyDescent="0.25">
      <c r="A369" s="62">
        <f>COUNTA(H369:K369,L369:AH369)</f>
        <v>0</v>
      </c>
      <c r="B369" s="13"/>
      <c r="C369" s="13"/>
      <c r="D369" s="13"/>
      <c r="E369" s="13">
        <f t="shared" si="72"/>
        <v>0</v>
      </c>
      <c r="F369" s="13"/>
      <c r="G369" s="13"/>
      <c r="H369" s="88"/>
      <c r="I369" s="88"/>
      <c r="J369" s="9"/>
      <c r="K369" s="8"/>
      <c r="L369" s="19"/>
      <c r="M369" s="8"/>
      <c r="N369" s="19"/>
      <c r="O369" s="19"/>
      <c r="P369" s="19"/>
      <c r="Q369" s="8"/>
      <c r="R369" s="8"/>
      <c r="S369" s="88"/>
      <c r="T369" s="8"/>
      <c r="U369" s="8"/>
      <c r="V369" s="11"/>
      <c r="W369" s="19"/>
      <c r="X369" s="8"/>
      <c r="Y369" s="90"/>
      <c r="Z369" s="88"/>
      <c r="AA369" s="88"/>
      <c r="AB369" s="88"/>
      <c r="AC369" s="88"/>
      <c r="AD369" s="10"/>
      <c r="AE369" s="8"/>
      <c r="AF369" s="12"/>
      <c r="AG369" s="8"/>
      <c r="AH369" s="88"/>
    </row>
    <row r="370" spans="1:34" s="26" customFormat="1" ht="11.25" customHeight="1" x14ac:dyDescent="0.25">
      <c r="A370" s="21">
        <v>0</v>
      </c>
      <c r="B370" s="22"/>
      <c r="C370" s="22"/>
      <c r="D370" s="21"/>
      <c r="E370" s="23">
        <f>MAX(E354:E369)</f>
        <v>0</v>
      </c>
      <c r="F370" s="21" t="str">
        <f>RIGHT(R370,4)</f>
        <v xml:space="preserve"> - 0</v>
      </c>
      <c r="G370" s="21" t="str">
        <f>RIGHT(X370,4)</f>
        <v xml:space="preserve"> - 0</v>
      </c>
      <c r="H370" s="88"/>
      <c r="I370" s="88"/>
      <c r="J370" s="23" t="s">
        <v>85</v>
      </c>
      <c r="K370" s="23" t="str">
        <f>IF(E370=4,"ВО",IF(E370=3,"СПО",IF(E370=2,"ВО (с)",IF(E370=1,"СПО (с)","-"))))</f>
        <v>-</v>
      </c>
      <c r="L370" s="23">
        <f>COUNTA(L354:L369)</f>
        <v>0</v>
      </c>
      <c r="M370" s="23" t="s">
        <v>80</v>
      </c>
      <c r="N370" s="23" t="s">
        <v>80</v>
      </c>
      <c r="O370" s="23">
        <f>COUNTA(O354:O369)</f>
        <v>0</v>
      </c>
      <c r="P370" s="23" t="s">
        <v>80</v>
      </c>
      <c r="Q370" s="23">
        <f>SUM(Q354:Q369)</f>
        <v>0</v>
      </c>
      <c r="R370" s="23" t="str">
        <f>CONCATENATE("П.Г.П. - ",MAX(R354:R369))</f>
        <v>П.Г.П. - 0</v>
      </c>
      <c r="S370" s="23">
        <f>COUNTA(S354)</f>
        <v>0</v>
      </c>
      <c r="T370" s="23">
        <f>T355</f>
        <v>0</v>
      </c>
      <c r="U370" s="23" t="s">
        <v>80</v>
      </c>
      <c r="V370" s="23" t="s">
        <v>80</v>
      </c>
      <c r="W370" s="23">
        <f>COUNTA(W354:W369)</f>
        <v>0</v>
      </c>
      <c r="X370" s="23" t="str">
        <f>CONCATENATE("П.Г.П. - ",MAX(X354:X369))</f>
        <v>П.Г.П. - 0</v>
      </c>
      <c r="Y370" s="24">
        <f>Y354</f>
        <v>0</v>
      </c>
      <c r="Z370" s="23" t="str">
        <f>IF(Z354="","-",Z354)</f>
        <v>-</v>
      </c>
      <c r="AA370" s="23" t="str">
        <f t="shared" ref="AA370:AC370" si="73">IF(AA354="","-",AA354)</f>
        <v>-</v>
      </c>
      <c r="AB370" s="23" t="str">
        <f t="shared" si="73"/>
        <v>-</v>
      </c>
      <c r="AC370" s="23" t="str">
        <f t="shared" si="73"/>
        <v>-</v>
      </c>
      <c r="AD370" s="23" t="s">
        <v>80</v>
      </c>
      <c r="AE370" s="23">
        <f>SUM(AE354:AE369)</f>
        <v>0</v>
      </c>
      <c r="AF370" s="25">
        <f>SUM(AF354:AF369)</f>
        <v>0</v>
      </c>
      <c r="AG370" s="23" t="s">
        <v>80</v>
      </c>
      <c r="AH370" s="23" t="s">
        <v>80</v>
      </c>
    </row>
    <row r="371" spans="1:34" x14ac:dyDescent="0.25">
      <c r="A371" s="62">
        <f>COUNTA(H371:K371,L371:AH371)-7</f>
        <v>-1</v>
      </c>
      <c r="B371" s="13"/>
      <c r="C371" s="13"/>
      <c r="D371" s="13"/>
      <c r="E371" s="13">
        <f t="shared" ref="E371:E386" si="74">IF(K371="ВО",4,IF(K371="СПО",3,IF(K371="ВО (студент)",2,IF(K371="СПО (студент)",1,0))))</f>
        <v>0</v>
      </c>
      <c r="F371" s="13"/>
      <c r="G371" s="13"/>
      <c r="H371" s="88">
        <v>42</v>
      </c>
      <c r="I371" s="88"/>
      <c r="J371" s="7" t="s">
        <v>77</v>
      </c>
      <c r="K371" s="8"/>
      <c r="L371" s="19"/>
      <c r="M371" s="8"/>
      <c r="N371" s="19"/>
      <c r="O371" s="19"/>
      <c r="P371" s="19"/>
      <c r="Q371" s="8"/>
      <c r="R371" s="8"/>
      <c r="S371" s="88"/>
      <c r="T371" s="17" t="s">
        <v>80</v>
      </c>
      <c r="U371" s="17" t="s">
        <v>80</v>
      </c>
      <c r="V371" s="18" t="s">
        <v>80</v>
      </c>
      <c r="W371" s="19"/>
      <c r="X371" s="8"/>
      <c r="Y371" s="90"/>
      <c r="Z371" s="88"/>
      <c r="AA371" s="88"/>
      <c r="AB371" s="88" t="str">
        <f>IF(Y371&lt;1,"-",ROUND(YEARFRAC(Y371,#REF!,1),2))</f>
        <v>-</v>
      </c>
      <c r="AC371" s="88"/>
      <c r="AD371" s="10"/>
      <c r="AE371" s="8"/>
      <c r="AF371" s="12"/>
      <c r="AG371" s="8"/>
      <c r="AH371" s="88"/>
    </row>
    <row r="372" spans="1:34" x14ac:dyDescent="0.25">
      <c r="A372" s="62">
        <f>COUNTA(H372:K372,L372:AH372)</f>
        <v>0</v>
      </c>
      <c r="B372" s="13"/>
      <c r="C372" s="13"/>
      <c r="D372" s="13"/>
      <c r="E372" s="13">
        <f t="shared" si="74"/>
        <v>0</v>
      </c>
      <c r="F372" s="13"/>
      <c r="G372" s="13"/>
      <c r="H372" s="88"/>
      <c r="I372" s="88"/>
      <c r="J372" s="9"/>
      <c r="K372" s="8"/>
      <c r="L372" s="19"/>
      <c r="M372" s="8"/>
      <c r="N372" s="19"/>
      <c r="O372" s="19"/>
      <c r="P372" s="19"/>
      <c r="Q372" s="8"/>
      <c r="R372" s="8"/>
      <c r="S372" s="88"/>
      <c r="T372" s="8"/>
      <c r="U372" s="8"/>
      <c r="V372" s="11"/>
      <c r="W372" s="19"/>
      <c r="X372" s="8"/>
      <c r="Y372" s="90"/>
      <c r="Z372" s="88"/>
      <c r="AA372" s="88"/>
      <c r="AB372" s="88"/>
      <c r="AC372" s="88"/>
      <c r="AD372" s="10"/>
      <c r="AE372" s="8"/>
      <c r="AF372" s="12"/>
      <c r="AG372" s="8"/>
      <c r="AH372" s="88"/>
    </row>
    <row r="373" spans="1:34" x14ac:dyDescent="0.25">
      <c r="A373" s="62">
        <f>COUNTA(H373:K373,L373:AH373,J374)-4</f>
        <v>0</v>
      </c>
      <c r="B373" s="13"/>
      <c r="C373" s="13"/>
      <c r="D373" s="13"/>
      <c r="E373" s="13">
        <f t="shared" si="74"/>
        <v>0</v>
      </c>
      <c r="F373" s="13"/>
      <c r="G373" s="13"/>
      <c r="H373" s="88"/>
      <c r="I373" s="88"/>
      <c r="J373" s="7" t="s">
        <v>78</v>
      </c>
      <c r="K373" s="8"/>
      <c r="L373" s="19"/>
      <c r="M373" s="8"/>
      <c r="N373" s="19"/>
      <c r="O373" s="19"/>
      <c r="P373" s="19"/>
      <c r="Q373" s="8"/>
      <c r="R373" s="8"/>
      <c r="S373" s="88"/>
      <c r="T373" s="17" t="s">
        <v>80</v>
      </c>
      <c r="U373" s="17" t="s">
        <v>80</v>
      </c>
      <c r="V373" s="18" t="s">
        <v>80</v>
      </c>
      <c r="W373" s="19"/>
      <c r="X373" s="8"/>
      <c r="Y373" s="90"/>
      <c r="Z373" s="88"/>
      <c r="AA373" s="88"/>
      <c r="AB373" s="88"/>
      <c r="AC373" s="88"/>
      <c r="AD373" s="10"/>
      <c r="AE373" s="8"/>
      <c r="AF373" s="12"/>
      <c r="AG373" s="8"/>
      <c r="AH373" s="88"/>
    </row>
    <row r="374" spans="1:34" x14ac:dyDescent="0.25">
      <c r="A374" s="62">
        <f>COUNTA(H374:K374,L374:AH374)</f>
        <v>0</v>
      </c>
      <c r="B374" s="13"/>
      <c r="C374" s="13"/>
      <c r="D374" s="13" t="str">
        <f>IF(J374&gt;0,"совмещение","-")</f>
        <v>-</v>
      </c>
      <c r="E374" s="13">
        <f t="shared" si="74"/>
        <v>0</v>
      </c>
      <c r="F374" s="13"/>
      <c r="G374" s="13"/>
      <c r="H374" s="88"/>
      <c r="I374" s="88"/>
      <c r="J374" s="9"/>
      <c r="K374" s="8"/>
      <c r="L374" s="19"/>
      <c r="M374" s="8"/>
      <c r="N374" s="19"/>
      <c r="O374" s="19"/>
      <c r="P374" s="19"/>
      <c r="Q374" s="8"/>
      <c r="R374" s="8"/>
      <c r="S374" s="88"/>
      <c r="T374" s="8"/>
      <c r="U374" s="8"/>
      <c r="V374" s="11"/>
      <c r="W374" s="19"/>
      <c r="X374" s="8"/>
      <c r="Y374" s="90"/>
      <c r="Z374" s="88"/>
      <c r="AA374" s="88"/>
      <c r="AB374" s="88"/>
      <c r="AC374" s="88"/>
      <c r="AD374" s="10"/>
      <c r="AE374" s="8"/>
      <c r="AF374" s="12"/>
      <c r="AG374" s="8"/>
      <c r="AH374" s="88"/>
    </row>
    <row r="375" spans="1:34" x14ac:dyDescent="0.25">
      <c r="A375" s="62">
        <f>COUNTA(H375:K375,L375:AH375)</f>
        <v>0</v>
      </c>
      <c r="B375" s="13"/>
      <c r="C375" s="13"/>
      <c r="D375" s="13"/>
      <c r="E375" s="13">
        <f t="shared" si="74"/>
        <v>0</v>
      </c>
      <c r="F375" s="13"/>
      <c r="G375" s="13"/>
      <c r="H375" s="88"/>
      <c r="I375" s="88"/>
      <c r="J375" s="9"/>
      <c r="K375" s="8"/>
      <c r="L375" s="19"/>
      <c r="M375" s="8"/>
      <c r="N375" s="19"/>
      <c r="O375" s="19"/>
      <c r="P375" s="19"/>
      <c r="Q375" s="8"/>
      <c r="R375" s="8"/>
      <c r="S375" s="88"/>
      <c r="T375" s="8"/>
      <c r="U375" s="8"/>
      <c r="V375" s="11"/>
      <c r="W375" s="19"/>
      <c r="X375" s="8"/>
      <c r="Y375" s="90"/>
      <c r="Z375" s="88"/>
      <c r="AA375" s="88"/>
      <c r="AB375" s="88"/>
      <c r="AC375" s="88"/>
      <c r="AD375" s="10"/>
      <c r="AE375" s="8"/>
      <c r="AF375" s="12"/>
      <c r="AG375" s="8"/>
      <c r="AH375" s="88"/>
    </row>
    <row r="376" spans="1:34" x14ac:dyDescent="0.25">
      <c r="A376" s="62">
        <f>COUNTA(H376:K376,L376:AH376)</f>
        <v>0</v>
      </c>
      <c r="B376" s="13"/>
      <c r="C376" s="13"/>
      <c r="D376" s="13"/>
      <c r="E376" s="13">
        <f t="shared" si="74"/>
        <v>0</v>
      </c>
      <c r="F376" s="13"/>
      <c r="G376" s="13"/>
      <c r="H376" s="88"/>
      <c r="I376" s="88"/>
      <c r="J376" s="9"/>
      <c r="K376" s="8"/>
      <c r="L376" s="19"/>
      <c r="M376" s="8"/>
      <c r="N376" s="19"/>
      <c r="O376" s="19"/>
      <c r="P376" s="19"/>
      <c r="Q376" s="8"/>
      <c r="R376" s="8"/>
      <c r="S376" s="88"/>
      <c r="T376" s="8"/>
      <c r="U376" s="8"/>
      <c r="V376" s="11"/>
      <c r="W376" s="19"/>
      <c r="X376" s="8"/>
      <c r="Y376" s="90"/>
      <c r="Z376" s="88"/>
      <c r="AA376" s="88"/>
      <c r="AB376" s="88"/>
      <c r="AC376" s="88"/>
      <c r="AD376" s="10"/>
      <c r="AE376" s="8"/>
      <c r="AF376" s="12"/>
      <c r="AG376" s="8"/>
      <c r="AH376" s="88"/>
    </row>
    <row r="377" spans="1:34" x14ac:dyDescent="0.25">
      <c r="A377" s="62">
        <f>COUNTA(H377:K377,L377:AH377)</f>
        <v>0</v>
      </c>
      <c r="B377" s="13"/>
      <c r="C377" s="13"/>
      <c r="D377" s="13"/>
      <c r="E377" s="13">
        <f t="shared" si="74"/>
        <v>0</v>
      </c>
      <c r="F377" s="13"/>
      <c r="G377" s="13"/>
      <c r="H377" s="88"/>
      <c r="I377" s="88"/>
      <c r="J377" s="9"/>
      <c r="K377" s="8"/>
      <c r="L377" s="19"/>
      <c r="M377" s="8"/>
      <c r="N377" s="19"/>
      <c r="O377" s="19"/>
      <c r="P377" s="19"/>
      <c r="Q377" s="8"/>
      <c r="R377" s="8"/>
      <c r="S377" s="88"/>
      <c r="T377" s="8"/>
      <c r="U377" s="8"/>
      <c r="V377" s="11"/>
      <c r="W377" s="19"/>
      <c r="X377" s="8"/>
      <c r="Y377" s="90"/>
      <c r="Z377" s="88"/>
      <c r="AA377" s="88"/>
      <c r="AB377" s="88"/>
      <c r="AC377" s="88"/>
      <c r="AD377" s="10"/>
      <c r="AE377" s="8"/>
      <c r="AF377" s="12"/>
      <c r="AG377" s="8"/>
      <c r="AH377" s="88"/>
    </row>
    <row r="378" spans="1:34" x14ac:dyDescent="0.25">
      <c r="A378" s="62">
        <f>COUNTA(H378:K378,L378:AH378)</f>
        <v>0</v>
      </c>
      <c r="B378" s="13"/>
      <c r="C378" s="13"/>
      <c r="D378" s="13"/>
      <c r="E378" s="13">
        <f t="shared" si="74"/>
        <v>0</v>
      </c>
      <c r="F378" s="13"/>
      <c r="G378" s="13"/>
      <c r="H378" s="88"/>
      <c r="I378" s="88"/>
      <c r="J378" s="9"/>
      <c r="K378" s="8"/>
      <c r="L378" s="19"/>
      <c r="M378" s="8"/>
      <c r="N378" s="19"/>
      <c r="O378" s="19"/>
      <c r="P378" s="19"/>
      <c r="Q378" s="8"/>
      <c r="R378" s="8"/>
      <c r="S378" s="88"/>
      <c r="T378" s="8"/>
      <c r="U378" s="8"/>
      <c r="V378" s="11"/>
      <c r="W378" s="19"/>
      <c r="X378" s="8"/>
      <c r="Y378" s="90"/>
      <c r="Z378" s="88"/>
      <c r="AA378" s="88"/>
      <c r="AB378" s="88"/>
      <c r="AC378" s="88"/>
      <c r="AD378" s="10"/>
      <c r="AE378" s="8"/>
      <c r="AF378" s="12"/>
      <c r="AG378" s="8"/>
      <c r="AH378" s="88"/>
    </row>
    <row r="379" spans="1:34" x14ac:dyDescent="0.25">
      <c r="A379" s="62">
        <f>COUNTA(H379:K379,L379:AH379)</f>
        <v>0</v>
      </c>
      <c r="B379" s="13"/>
      <c r="C379" s="13"/>
      <c r="D379" s="13"/>
      <c r="E379" s="13">
        <f t="shared" si="74"/>
        <v>0</v>
      </c>
      <c r="F379" s="13"/>
      <c r="G379" s="13"/>
      <c r="H379" s="88"/>
      <c r="I379" s="88"/>
      <c r="J379" s="9"/>
      <c r="K379" s="8"/>
      <c r="L379" s="19"/>
      <c r="M379" s="8"/>
      <c r="N379" s="19"/>
      <c r="O379" s="19"/>
      <c r="P379" s="19"/>
      <c r="Q379" s="8"/>
      <c r="R379" s="8"/>
      <c r="S379" s="88"/>
      <c r="T379" s="8"/>
      <c r="U379" s="8"/>
      <c r="V379" s="11"/>
      <c r="W379" s="19"/>
      <c r="X379" s="8"/>
      <c r="Y379" s="90"/>
      <c r="Z379" s="88"/>
      <c r="AA379" s="88"/>
      <c r="AB379" s="88"/>
      <c r="AC379" s="88"/>
      <c r="AD379" s="10"/>
      <c r="AE379" s="8"/>
      <c r="AF379" s="12"/>
      <c r="AG379" s="8"/>
      <c r="AH379" s="88"/>
    </row>
    <row r="380" spans="1:34" x14ac:dyDescent="0.25">
      <c r="A380" s="62">
        <f>COUNTA(H380:K380,L380:AH380,J381)-4</f>
        <v>0</v>
      </c>
      <c r="B380" s="13"/>
      <c r="C380" s="13"/>
      <c r="D380" s="13"/>
      <c r="E380" s="13">
        <f t="shared" si="74"/>
        <v>0</v>
      </c>
      <c r="F380" s="13"/>
      <c r="G380" s="13"/>
      <c r="H380" s="88"/>
      <c r="I380" s="88"/>
      <c r="J380" s="7" t="s">
        <v>79</v>
      </c>
      <c r="K380" s="8"/>
      <c r="L380" s="19"/>
      <c r="M380" s="8"/>
      <c r="N380" s="19"/>
      <c r="O380" s="19"/>
      <c r="P380" s="19"/>
      <c r="Q380" s="8"/>
      <c r="R380" s="8"/>
      <c r="S380" s="88"/>
      <c r="T380" s="17" t="s">
        <v>80</v>
      </c>
      <c r="U380" s="17" t="s">
        <v>80</v>
      </c>
      <c r="V380" s="18" t="s">
        <v>80</v>
      </c>
      <c r="W380" s="19"/>
      <c r="X380" s="8"/>
      <c r="Y380" s="90"/>
      <c r="Z380" s="88"/>
      <c r="AA380" s="88"/>
      <c r="AB380" s="88"/>
      <c r="AC380" s="88"/>
      <c r="AD380" s="10"/>
      <c r="AE380" s="8"/>
      <c r="AF380" s="12"/>
      <c r="AG380" s="8"/>
      <c r="AH380" s="88"/>
    </row>
    <row r="381" spans="1:34" x14ac:dyDescent="0.25">
      <c r="A381" s="62">
        <f>COUNTA(H381:K381,L381:AH381)</f>
        <v>0</v>
      </c>
      <c r="B381" s="13"/>
      <c r="C381" s="13"/>
      <c r="D381" s="13" t="str">
        <f>IF(J381&gt;0,"совместительство","-")</f>
        <v>-</v>
      </c>
      <c r="E381" s="13">
        <f t="shared" si="74"/>
        <v>0</v>
      </c>
      <c r="F381" s="13"/>
      <c r="G381" s="13"/>
      <c r="H381" s="88"/>
      <c r="I381" s="88"/>
      <c r="J381" s="9"/>
      <c r="K381" s="8"/>
      <c r="L381" s="19"/>
      <c r="M381" s="8"/>
      <c r="N381" s="19"/>
      <c r="O381" s="19"/>
      <c r="P381" s="19"/>
      <c r="Q381" s="8"/>
      <c r="R381" s="8"/>
      <c r="S381" s="88"/>
      <c r="T381" s="8"/>
      <c r="U381" s="8"/>
      <c r="V381" s="11"/>
      <c r="W381" s="19"/>
      <c r="X381" s="8"/>
      <c r="Y381" s="90"/>
      <c r="Z381" s="88"/>
      <c r="AA381" s="88"/>
      <c r="AB381" s="88"/>
      <c r="AC381" s="88"/>
      <c r="AD381" s="10"/>
      <c r="AE381" s="8"/>
      <c r="AF381" s="12"/>
      <c r="AG381" s="8"/>
      <c r="AH381" s="88"/>
    </row>
    <row r="382" spans="1:34" x14ac:dyDescent="0.25">
      <c r="A382" s="62">
        <f>COUNTA(H382:K382,L382:AH382)</f>
        <v>0</v>
      </c>
      <c r="B382" s="13"/>
      <c r="C382" s="13"/>
      <c r="D382" s="13"/>
      <c r="E382" s="13">
        <f t="shared" si="74"/>
        <v>0</v>
      </c>
      <c r="F382" s="13"/>
      <c r="G382" s="13"/>
      <c r="H382" s="88"/>
      <c r="I382" s="88"/>
      <c r="J382" s="9"/>
      <c r="K382" s="8"/>
      <c r="L382" s="19"/>
      <c r="M382" s="8"/>
      <c r="N382" s="19"/>
      <c r="O382" s="19"/>
      <c r="P382" s="19"/>
      <c r="Q382" s="8"/>
      <c r="R382" s="8"/>
      <c r="S382" s="88"/>
      <c r="T382" s="8"/>
      <c r="U382" s="8"/>
      <c r="V382" s="11"/>
      <c r="W382" s="19"/>
      <c r="X382" s="8"/>
      <c r="Y382" s="90"/>
      <c r="Z382" s="88"/>
      <c r="AA382" s="88"/>
      <c r="AB382" s="88"/>
      <c r="AC382" s="88"/>
      <c r="AD382" s="10"/>
      <c r="AE382" s="8"/>
      <c r="AF382" s="12"/>
      <c r="AG382" s="8"/>
      <c r="AH382" s="88"/>
    </row>
    <row r="383" spans="1:34" x14ac:dyDescent="0.25">
      <c r="A383" s="62">
        <f>COUNTA(H383:K383,L383:AH383)</f>
        <v>0</v>
      </c>
      <c r="B383" s="13"/>
      <c r="C383" s="13"/>
      <c r="D383" s="13"/>
      <c r="E383" s="13">
        <f t="shared" si="74"/>
        <v>0</v>
      </c>
      <c r="F383" s="13"/>
      <c r="G383" s="13"/>
      <c r="H383" s="88"/>
      <c r="I383" s="88"/>
      <c r="J383" s="9"/>
      <c r="K383" s="8"/>
      <c r="L383" s="19"/>
      <c r="M383" s="8"/>
      <c r="N383" s="19"/>
      <c r="O383" s="19"/>
      <c r="P383" s="19"/>
      <c r="Q383" s="8"/>
      <c r="R383" s="8"/>
      <c r="S383" s="88"/>
      <c r="T383" s="8"/>
      <c r="U383" s="8"/>
      <c r="V383" s="11"/>
      <c r="W383" s="19"/>
      <c r="X383" s="8"/>
      <c r="Y383" s="90"/>
      <c r="Z383" s="88"/>
      <c r="AA383" s="88"/>
      <c r="AB383" s="88"/>
      <c r="AC383" s="88"/>
      <c r="AD383" s="10"/>
      <c r="AE383" s="8"/>
      <c r="AF383" s="12"/>
      <c r="AG383" s="8"/>
      <c r="AH383" s="88"/>
    </row>
    <row r="384" spans="1:34" x14ac:dyDescent="0.25">
      <c r="A384" s="62">
        <f>COUNTA(H384:K384,L384:AH384)</f>
        <v>0</v>
      </c>
      <c r="B384" s="13"/>
      <c r="C384" s="13"/>
      <c r="D384" s="13"/>
      <c r="E384" s="13">
        <f t="shared" si="74"/>
        <v>0</v>
      </c>
      <c r="F384" s="13"/>
      <c r="G384" s="13"/>
      <c r="H384" s="88"/>
      <c r="I384" s="88"/>
      <c r="J384" s="9"/>
      <c r="K384" s="8"/>
      <c r="L384" s="19"/>
      <c r="M384" s="8"/>
      <c r="N384" s="19"/>
      <c r="O384" s="19"/>
      <c r="P384" s="19"/>
      <c r="Q384" s="8"/>
      <c r="R384" s="8"/>
      <c r="S384" s="88"/>
      <c r="T384" s="8"/>
      <c r="U384" s="8"/>
      <c r="V384" s="11"/>
      <c r="W384" s="19"/>
      <c r="X384" s="8"/>
      <c r="Y384" s="90"/>
      <c r="Z384" s="88"/>
      <c r="AA384" s="88"/>
      <c r="AB384" s="88"/>
      <c r="AC384" s="88"/>
      <c r="AD384" s="10"/>
      <c r="AE384" s="8"/>
      <c r="AF384" s="12"/>
      <c r="AG384" s="8"/>
      <c r="AH384" s="88"/>
    </row>
    <row r="385" spans="1:34" x14ac:dyDescent="0.25">
      <c r="A385" s="62">
        <f>COUNTA(H385:K385,L385:AH385)</f>
        <v>0</v>
      </c>
      <c r="B385" s="13"/>
      <c r="C385" s="13"/>
      <c r="D385" s="13"/>
      <c r="E385" s="13">
        <f t="shared" si="74"/>
        <v>0</v>
      </c>
      <c r="F385" s="13"/>
      <c r="G385" s="13"/>
      <c r="H385" s="88"/>
      <c r="I385" s="88"/>
      <c r="J385" s="9"/>
      <c r="K385" s="8"/>
      <c r="L385" s="19"/>
      <c r="M385" s="8"/>
      <c r="N385" s="19"/>
      <c r="O385" s="19"/>
      <c r="P385" s="19"/>
      <c r="Q385" s="8"/>
      <c r="R385" s="8"/>
      <c r="S385" s="88"/>
      <c r="T385" s="8"/>
      <c r="U385" s="8"/>
      <c r="V385" s="11"/>
      <c r="W385" s="19"/>
      <c r="X385" s="8"/>
      <c r="Y385" s="90"/>
      <c r="Z385" s="88"/>
      <c r="AA385" s="88"/>
      <c r="AB385" s="88"/>
      <c r="AC385" s="88"/>
      <c r="AD385" s="10"/>
      <c r="AE385" s="8"/>
      <c r="AF385" s="12"/>
      <c r="AG385" s="8"/>
      <c r="AH385" s="88"/>
    </row>
    <row r="386" spans="1:34" x14ac:dyDescent="0.25">
      <c r="A386" s="62">
        <f>COUNTA(H386:K386,L386:AH386)</f>
        <v>0</v>
      </c>
      <c r="B386" s="13"/>
      <c r="C386" s="13"/>
      <c r="D386" s="13"/>
      <c r="E386" s="13">
        <f t="shared" si="74"/>
        <v>0</v>
      </c>
      <c r="F386" s="13"/>
      <c r="G386" s="13"/>
      <c r="H386" s="88"/>
      <c r="I386" s="88"/>
      <c r="J386" s="9"/>
      <c r="K386" s="8"/>
      <c r="L386" s="19"/>
      <c r="M386" s="8"/>
      <c r="N386" s="19"/>
      <c r="O386" s="19"/>
      <c r="P386" s="19"/>
      <c r="Q386" s="8"/>
      <c r="R386" s="8"/>
      <c r="S386" s="88"/>
      <c r="T386" s="8"/>
      <c r="U386" s="8"/>
      <c r="V386" s="11"/>
      <c r="W386" s="19"/>
      <c r="X386" s="8"/>
      <c r="Y386" s="90"/>
      <c r="Z386" s="88"/>
      <c r="AA386" s="88"/>
      <c r="AB386" s="88"/>
      <c r="AC386" s="88"/>
      <c r="AD386" s="10"/>
      <c r="AE386" s="8"/>
      <c r="AF386" s="12"/>
      <c r="AG386" s="8"/>
      <c r="AH386" s="88"/>
    </row>
    <row r="387" spans="1:34" s="26" customFormat="1" ht="11.25" customHeight="1" x14ac:dyDescent="0.25">
      <c r="A387" s="21">
        <v>0</v>
      </c>
      <c r="B387" s="22"/>
      <c r="C387" s="22"/>
      <c r="D387" s="21"/>
      <c r="E387" s="23">
        <f>MAX(E371:E386)</f>
        <v>0</v>
      </c>
      <c r="F387" s="21" t="str">
        <f>RIGHT(R387,4)</f>
        <v xml:space="preserve"> - 0</v>
      </c>
      <c r="G387" s="21" t="str">
        <f>RIGHT(X387,4)</f>
        <v xml:space="preserve"> - 0</v>
      </c>
      <c r="H387" s="88"/>
      <c r="I387" s="88"/>
      <c r="J387" s="23" t="s">
        <v>85</v>
      </c>
      <c r="K387" s="23" t="str">
        <f>IF(E387=4,"ВО",IF(E387=3,"СПО",IF(E387=2,"ВО (с)",IF(E387=1,"СПО (с)","-"))))</f>
        <v>-</v>
      </c>
      <c r="L387" s="23">
        <f>COUNTA(L371:L386)</f>
        <v>0</v>
      </c>
      <c r="M387" s="23" t="s">
        <v>80</v>
      </c>
      <c r="N387" s="23" t="s">
        <v>80</v>
      </c>
      <c r="O387" s="23">
        <f>COUNTA(O371:O386)</f>
        <v>0</v>
      </c>
      <c r="P387" s="23" t="s">
        <v>80</v>
      </c>
      <c r="Q387" s="23">
        <f>SUM(Q371:Q386)</f>
        <v>0</v>
      </c>
      <c r="R387" s="23" t="str">
        <f>CONCATENATE("П.Г.П. - ",MAX(R371:R386))</f>
        <v>П.Г.П. - 0</v>
      </c>
      <c r="S387" s="23">
        <f>COUNTA(S371)</f>
        <v>0</v>
      </c>
      <c r="T387" s="23">
        <f>T372</f>
        <v>0</v>
      </c>
      <c r="U387" s="23" t="s">
        <v>80</v>
      </c>
      <c r="V387" s="23" t="s">
        <v>80</v>
      </c>
      <c r="W387" s="23">
        <f>COUNTA(W371:W386)</f>
        <v>0</v>
      </c>
      <c r="X387" s="23" t="str">
        <f>CONCATENATE("П.Г.П. - ",MAX(X371:X386))</f>
        <v>П.Г.П. - 0</v>
      </c>
      <c r="Y387" s="24">
        <f>Y371</f>
        <v>0</v>
      </c>
      <c r="Z387" s="23" t="str">
        <f>IF(Z371="","-",Z371)</f>
        <v>-</v>
      </c>
      <c r="AA387" s="23" t="str">
        <f t="shared" ref="AA387:AC387" si="75">IF(AA371="","-",AA371)</f>
        <v>-</v>
      </c>
      <c r="AB387" s="23" t="str">
        <f t="shared" si="75"/>
        <v>-</v>
      </c>
      <c r="AC387" s="23" t="str">
        <f t="shared" si="75"/>
        <v>-</v>
      </c>
      <c r="AD387" s="23" t="s">
        <v>80</v>
      </c>
      <c r="AE387" s="23">
        <f>SUM(AE371:AE386)</f>
        <v>0</v>
      </c>
      <c r="AF387" s="25">
        <f>SUM(AF371:AF386)</f>
        <v>0</v>
      </c>
      <c r="AG387" s="23" t="s">
        <v>80</v>
      </c>
      <c r="AH387" s="23" t="s">
        <v>80</v>
      </c>
    </row>
    <row r="388" spans="1:34" x14ac:dyDescent="0.25">
      <c r="A388" s="62">
        <f>COUNTA(H388:K388,L388:AH388)-7</f>
        <v>-1</v>
      </c>
      <c r="B388" s="13"/>
      <c r="C388" s="13"/>
      <c r="D388" s="13"/>
      <c r="E388" s="13">
        <f t="shared" ref="E388:E403" si="76">IF(K388="ВО",4,IF(K388="СПО",3,IF(K388="ВО (студент)",2,IF(K388="СПО (студент)",1,0))))</f>
        <v>0</v>
      </c>
      <c r="F388" s="13"/>
      <c r="G388" s="13"/>
      <c r="H388" s="88">
        <v>43</v>
      </c>
      <c r="I388" s="88"/>
      <c r="J388" s="7" t="s">
        <v>77</v>
      </c>
      <c r="K388" s="8"/>
      <c r="L388" s="19"/>
      <c r="M388" s="8"/>
      <c r="N388" s="19"/>
      <c r="O388" s="19"/>
      <c r="P388" s="19"/>
      <c r="Q388" s="8"/>
      <c r="R388" s="8"/>
      <c r="S388" s="88"/>
      <c r="T388" s="17" t="s">
        <v>80</v>
      </c>
      <c r="U388" s="17" t="s">
        <v>80</v>
      </c>
      <c r="V388" s="18" t="s">
        <v>80</v>
      </c>
      <c r="W388" s="19"/>
      <c r="X388" s="8"/>
      <c r="Y388" s="90"/>
      <c r="Z388" s="88"/>
      <c r="AA388" s="88"/>
      <c r="AB388" s="88" t="str">
        <f>IF(Y388&lt;1,"-",ROUND(YEARFRAC(Y388,#REF!,1),2))</f>
        <v>-</v>
      </c>
      <c r="AC388" s="88"/>
      <c r="AD388" s="10"/>
      <c r="AE388" s="8"/>
      <c r="AF388" s="12"/>
      <c r="AG388" s="8"/>
      <c r="AH388" s="88"/>
    </row>
    <row r="389" spans="1:34" x14ac:dyDescent="0.25">
      <c r="A389" s="62">
        <f>COUNTA(H389:K389,L389:AH389)</f>
        <v>0</v>
      </c>
      <c r="B389" s="13"/>
      <c r="C389" s="13"/>
      <c r="D389" s="13"/>
      <c r="E389" s="13">
        <f t="shared" si="76"/>
        <v>0</v>
      </c>
      <c r="F389" s="13"/>
      <c r="G389" s="13"/>
      <c r="H389" s="88"/>
      <c r="I389" s="88"/>
      <c r="J389" s="9"/>
      <c r="K389" s="8"/>
      <c r="L389" s="19"/>
      <c r="M389" s="8"/>
      <c r="N389" s="19"/>
      <c r="O389" s="19"/>
      <c r="P389" s="19"/>
      <c r="Q389" s="8"/>
      <c r="R389" s="8"/>
      <c r="S389" s="88"/>
      <c r="T389" s="8"/>
      <c r="U389" s="8"/>
      <c r="V389" s="11"/>
      <c r="W389" s="19"/>
      <c r="X389" s="8"/>
      <c r="Y389" s="90"/>
      <c r="Z389" s="88"/>
      <c r="AA389" s="88"/>
      <c r="AB389" s="88"/>
      <c r="AC389" s="88"/>
      <c r="AD389" s="10"/>
      <c r="AE389" s="8"/>
      <c r="AF389" s="12"/>
      <c r="AG389" s="8"/>
      <c r="AH389" s="88"/>
    </row>
    <row r="390" spans="1:34" x14ac:dyDescent="0.25">
      <c r="A390" s="62">
        <f>COUNTA(H390:K390,L390:AH390,J391)-4</f>
        <v>0</v>
      </c>
      <c r="B390" s="13"/>
      <c r="C390" s="13"/>
      <c r="D390" s="13"/>
      <c r="E390" s="13">
        <f t="shared" si="76"/>
        <v>0</v>
      </c>
      <c r="F390" s="13"/>
      <c r="G390" s="13"/>
      <c r="H390" s="88"/>
      <c r="I390" s="88"/>
      <c r="J390" s="7" t="s">
        <v>78</v>
      </c>
      <c r="K390" s="8"/>
      <c r="L390" s="19"/>
      <c r="M390" s="8"/>
      <c r="N390" s="19"/>
      <c r="O390" s="19"/>
      <c r="P390" s="19"/>
      <c r="Q390" s="8"/>
      <c r="R390" s="8"/>
      <c r="S390" s="88"/>
      <c r="T390" s="17" t="s">
        <v>80</v>
      </c>
      <c r="U390" s="17" t="s">
        <v>80</v>
      </c>
      <c r="V390" s="18" t="s">
        <v>80</v>
      </c>
      <c r="W390" s="19"/>
      <c r="X390" s="8"/>
      <c r="Y390" s="90"/>
      <c r="Z390" s="88"/>
      <c r="AA390" s="88"/>
      <c r="AB390" s="88"/>
      <c r="AC390" s="88"/>
      <c r="AD390" s="10"/>
      <c r="AE390" s="8"/>
      <c r="AF390" s="12"/>
      <c r="AG390" s="8"/>
      <c r="AH390" s="88"/>
    </row>
    <row r="391" spans="1:34" x14ac:dyDescent="0.25">
      <c r="A391" s="62">
        <f>COUNTA(H391:K391,L391:AH391)</f>
        <v>0</v>
      </c>
      <c r="B391" s="13"/>
      <c r="C391" s="13"/>
      <c r="D391" s="13" t="str">
        <f>IF(J391&gt;0,"совмещение","-")</f>
        <v>-</v>
      </c>
      <c r="E391" s="13">
        <f t="shared" si="76"/>
        <v>0</v>
      </c>
      <c r="F391" s="13"/>
      <c r="G391" s="13"/>
      <c r="H391" s="88"/>
      <c r="I391" s="88"/>
      <c r="J391" s="9"/>
      <c r="K391" s="8"/>
      <c r="L391" s="19"/>
      <c r="M391" s="8"/>
      <c r="N391" s="19"/>
      <c r="O391" s="19"/>
      <c r="P391" s="19"/>
      <c r="Q391" s="8"/>
      <c r="R391" s="8"/>
      <c r="S391" s="88"/>
      <c r="T391" s="8"/>
      <c r="U391" s="8"/>
      <c r="V391" s="11"/>
      <c r="W391" s="19"/>
      <c r="X391" s="8"/>
      <c r="Y391" s="90"/>
      <c r="Z391" s="88"/>
      <c r="AA391" s="88"/>
      <c r="AB391" s="88"/>
      <c r="AC391" s="88"/>
      <c r="AD391" s="10"/>
      <c r="AE391" s="8"/>
      <c r="AF391" s="12"/>
      <c r="AG391" s="8"/>
      <c r="AH391" s="88"/>
    </row>
    <row r="392" spans="1:34" x14ac:dyDescent="0.25">
      <c r="A392" s="62">
        <f>COUNTA(H392:K392,L392:AH392)</f>
        <v>0</v>
      </c>
      <c r="B392" s="13"/>
      <c r="C392" s="13"/>
      <c r="D392" s="13"/>
      <c r="E392" s="13">
        <f t="shared" si="76"/>
        <v>0</v>
      </c>
      <c r="F392" s="13"/>
      <c r="G392" s="13"/>
      <c r="H392" s="88"/>
      <c r="I392" s="88"/>
      <c r="J392" s="9"/>
      <c r="K392" s="8"/>
      <c r="L392" s="19"/>
      <c r="M392" s="8"/>
      <c r="N392" s="19"/>
      <c r="O392" s="19"/>
      <c r="P392" s="19"/>
      <c r="Q392" s="8"/>
      <c r="R392" s="8"/>
      <c r="S392" s="88"/>
      <c r="T392" s="8"/>
      <c r="U392" s="8"/>
      <c r="V392" s="11"/>
      <c r="W392" s="19"/>
      <c r="X392" s="8"/>
      <c r="Y392" s="90"/>
      <c r="Z392" s="88"/>
      <c r="AA392" s="88"/>
      <c r="AB392" s="88"/>
      <c r="AC392" s="88"/>
      <c r="AD392" s="10"/>
      <c r="AE392" s="8"/>
      <c r="AF392" s="12"/>
      <c r="AG392" s="8"/>
      <c r="AH392" s="88"/>
    </row>
    <row r="393" spans="1:34" x14ac:dyDescent="0.25">
      <c r="A393" s="62">
        <f>COUNTA(H393:K393,L393:AH393)</f>
        <v>0</v>
      </c>
      <c r="B393" s="13"/>
      <c r="C393" s="13"/>
      <c r="D393" s="13"/>
      <c r="E393" s="13">
        <f t="shared" si="76"/>
        <v>0</v>
      </c>
      <c r="F393" s="13"/>
      <c r="G393" s="13"/>
      <c r="H393" s="88"/>
      <c r="I393" s="88"/>
      <c r="J393" s="9"/>
      <c r="K393" s="8"/>
      <c r="L393" s="19"/>
      <c r="M393" s="8"/>
      <c r="N393" s="19"/>
      <c r="O393" s="19"/>
      <c r="P393" s="19"/>
      <c r="Q393" s="8"/>
      <c r="R393" s="8"/>
      <c r="S393" s="88"/>
      <c r="T393" s="8"/>
      <c r="U393" s="8"/>
      <c r="V393" s="11"/>
      <c r="W393" s="19"/>
      <c r="X393" s="8"/>
      <c r="Y393" s="90"/>
      <c r="Z393" s="88"/>
      <c r="AA393" s="88"/>
      <c r="AB393" s="88"/>
      <c r="AC393" s="88"/>
      <c r="AD393" s="10"/>
      <c r="AE393" s="8"/>
      <c r="AF393" s="12"/>
      <c r="AG393" s="8"/>
      <c r="AH393" s="88"/>
    </row>
    <row r="394" spans="1:34" x14ac:dyDescent="0.25">
      <c r="A394" s="62">
        <f>COUNTA(H394:K394,L394:AH394)</f>
        <v>0</v>
      </c>
      <c r="B394" s="13"/>
      <c r="C394" s="13"/>
      <c r="D394" s="13"/>
      <c r="E394" s="13">
        <f t="shared" si="76"/>
        <v>0</v>
      </c>
      <c r="F394" s="13"/>
      <c r="G394" s="13"/>
      <c r="H394" s="88"/>
      <c r="I394" s="88"/>
      <c r="J394" s="9"/>
      <c r="K394" s="8"/>
      <c r="L394" s="19"/>
      <c r="M394" s="8"/>
      <c r="N394" s="19"/>
      <c r="O394" s="19"/>
      <c r="P394" s="19"/>
      <c r="Q394" s="8"/>
      <c r="R394" s="8"/>
      <c r="S394" s="88"/>
      <c r="T394" s="8"/>
      <c r="U394" s="8"/>
      <c r="V394" s="11"/>
      <c r="W394" s="19"/>
      <c r="X394" s="8"/>
      <c r="Y394" s="90"/>
      <c r="Z394" s="88"/>
      <c r="AA394" s="88"/>
      <c r="AB394" s="88"/>
      <c r="AC394" s="88"/>
      <c r="AD394" s="10"/>
      <c r="AE394" s="8"/>
      <c r="AF394" s="12"/>
      <c r="AG394" s="8"/>
      <c r="AH394" s="88"/>
    </row>
    <row r="395" spans="1:34" x14ac:dyDescent="0.25">
      <c r="A395" s="62">
        <f>COUNTA(H395:K395,L395:AH395)</f>
        <v>0</v>
      </c>
      <c r="B395" s="13"/>
      <c r="C395" s="13"/>
      <c r="D395" s="13"/>
      <c r="E395" s="13">
        <f t="shared" si="76"/>
        <v>0</v>
      </c>
      <c r="F395" s="13"/>
      <c r="G395" s="13"/>
      <c r="H395" s="88"/>
      <c r="I395" s="88"/>
      <c r="J395" s="9"/>
      <c r="K395" s="8"/>
      <c r="L395" s="19"/>
      <c r="M395" s="8"/>
      <c r="N395" s="19"/>
      <c r="O395" s="19"/>
      <c r="P395" s="19"/>
      <c r="Q395" s="8"/>
      <c r="R395" s="8"/>
      <c r="S395" s="88"/>
      <c r="T395" s="8"/>
      <c r="U395" s="8"/>
      <c r="V395" s="11"/>
      <c r="W395" s="19"/>
      <c r="X395" s="8"/>
      <c r="Y395" s="90"/>
      <c r="Z395" s="88"/>
      <c r="AA395" s="88"/>
      <c r="AB395" s="88"/>
      <c r="AC395" s="88"/>
      <c r="AD395" s="10"/>
      <c r="AE395" s="8"/>
      <c r="AF395" s="12"/>
      <c r="AG395" s="8"/>
      <c r="AH395" s="88"/>
    </row>
    <row r="396" spans="1:34" x14ac:dyDescent="0.25">
      <c r="A396" s="62">
        <f>COUNTA(H396:K396,L396:AH396)</f>
        <v>0</v>
      </c>
      <c r="B396" s="13"/>
      <c r="C396" s="13"/>
      <c r="D396" s="13"/>
      <c r="E396" s="13">
        <f t="shared" si="76"/>
        <v>0</v>
      </c>
      <c r="F396" s="13"/>
      <c r="G396" s="13"/>
      <c r="H396" s="88"/>
      <c r="I396" s="88"/>
      <c r="J396" s="9"/>
      <c r="K396" s="8"/>
      <c r="L396" s="19"/>
      <c r="M396" s="8"/>
      <c r="N396" s="19"/>
      <c r="O396" s="19"/>
      <c r="P396" s="19"/>
      <c r="Q396" s="8"/>
      <c r="R396" s="8"/>
      <c r="S396" s="88"/>
      <c r="T396" s="8"/>
      <c r="U396" s="8"/>
      <c r="V396" s="11"/>
      <c r="W396" s="19"/>
      <c r="X396" s="8"/>
      <c r="Y396" s="90"/>
      <c r="Z396" s="88"/>
      <c r="AA396" s="88"/>
      <c r="AB396" s="88"/>
      <c r="AC396" s="88"/>
      <c r="AD396" s="10"/>
      <c r="AE396" s="8"/>
      <c r="AF396" s="12"/>
      <c r="AG396" s="8"/>
      <c r="AH396" s="88"/>
    </row>
    <row r="397" spans="1:34" x14ac:dyDescent="0.25">
      <c r="A397" s="62">
        <f>COUNTA(H397:K397,L397:AH397,J398)-4</f>
        <v>0</v>
      </c>
      <c r="B397" s="13"/>
      <c r="C397" s="13"/>
      <c r="D397" s="13"/>
      <c r="E397" s="13">
        <f t="shared" si="76"/>
        <v>0</v>
      </c>
      <c r="F397" s="13"/>
      <c r="G397" s="13"/>
      <c r="H397" s="88"/>
      <c r="I397" s="88"/>
      <c r="J397" s="7" t="s">
        <v>79</v>
      </c>
      <c r="K397" s="8"/>
      <c r="L397" s="19"/>
      <c r="M397" s="8"/>
      <c r="N397" s="19"/>
      <c r="O397" s="19"/>
      <c r="P397" s="19"/>
      <c r="Q397" s="8"/>
      <c r="R397" s="8"/>
      <c r="S397" s="88"/>
      <c r="T397" s="17" t="s">
        <v>80</v>
      </c>
      <c r="U397" s="17" t="s">
        <v>80</v>
      </c>
      <c r="V397" s="18" t="s">
        <v>80</v>
      </c>
      <c r="W397" s="19"/>
      <c r="X397" s="8"/>
      <c r="Y397" s="90"/>
      <c r="Z397" s="88"/>
      <c r="AA397" s="88"/>
      <c r="AB397" s="88"/>
      <c r="AC397" s="88"/>
      <c r="AD397" s="10"/>
      <c r="AE397" s="8"/>
      <c r="AF397" s="12"/>
      <c r="AG397" s="8"/>
      <c r="AH397" s="88"/>
    </row>
    <row r="398" spans="1:34" x14ac:dyDescent="0.25">
      <c r="A398" s="62">
        <f>COUNTA(H398:K398,L398:AH398)</f>
        <v>0</v>
      </c>
      <c r="B398" s="13"/>
      <c r="C398" s="13"/>
      <c r="D398" s="13" t="str">
        <f>IF(J398&gt;0,"совместительство","-")</f>
        <v>-</v>
      </c>
      <c r="E398" s="13">
        <f t="shared" si="76"/>
        <v>0</v>
      </c>
      <c r="F398" s="13"/>
      <c r="G398" s="13"/>
      <c r="H398" s="88"/>
      <c r="I398" s="88"/>
      <c r="J398" s="9"/>
      <c r="K398" s="8"/>
      <c r="L398" s="19"/>
      <c r="M398" s="8"/>
      <c r="N398" s="19"/>
      <c r="O398" s="19"/>
      <c r="P398" s="19"/>
      <c r="Q398" s="8"/>
      <c r="R398" s="8"/>
      <c r="S398" s="88"/>
      <c r="T398" s="8"/>
      <c r="U398" s="8"/>
      <c r="V398" s="11"/>
      <c r="W398" s="19"/>
      <c r="X398" s="8"/>
      <c r="Y398" s="90"/>
      <c r="Z398" s="88"/>
      <c r="AA398" s="88"/>
      <c r="AB398" s="88"/>
      <c r="AC398" s="88"/>
      <c r="AD398" s="10"/>
      <c r="AE398" s="8"/>
      <c r="AF398" s="12"/>
      <c r="AG398" s="8"/>
      <c r="AH398" s="88"/>
    </row>
    <row r="399" spans="1:34" x14ac:dyDescent="0.25">
      <c r="A399" s="62">
        <f>COUNTA(H399:K399,L399:AH399)</f>
        <v>0</v>
      </c>
      <c r="B399" s="13"/>
      <c r="C399" s="13"/>
      <c r="D399" s="13"/>
      <c r="E399" s="13">
        <f t="shared" si="76"/>
        <v>0</v>
      </c>
      <c r="F399" s="13"/>
      <c r="G399" s="13"/>
      <c r="H399" s="88"/>
      <c r="I399" s="88"/>
      <c r="J399" s="9"/>
      <c r="K399" s="8"/>
      <c r="L399" s="19"/>
      <c r="M399" s="8"/>
      <c r="N399" s="19"/>
      <c r="O399" s="19"/>
      <c r="P399" s="19"/>
      <c r="Q399" s="8"/>
      <c r="R399" s="8"/>
      <c r="S399" s="88"/>
      <c r="T399" s="8"/>
      <c r="U399" s="8"/>
      <c r="V399" s="11"/>
      <c r="W399" s="19"/>
      <c r="X399" s="8"/>
      <c r="Y399" s="90"/>
      <c r="Z399" s="88"/>
      <c r="AA399" s="88"/>
      <c r="AB399" s="88"/>
      <c r="AC399" s="88"/>
      <c r="AD399" s="10"/>
      <c r="AE399" s="8"/>
      <c r="AF399" s="12"/>
      <c r="AG399" s="8"/>
      <c r="AH399" s="88"/>
    </row>
    <row r="400" spans="1:34" x14ac:dyDescent="0.25">
      <c r="A400" s="62">
        <f>COUNTA(H400:K400,L400:AH400)</f>
        <v>0</v>
      </c>
      <c r="B400" s="13"/>
      <c r="C400" s="13"/>
      <c r="D400" s="13"/>
      <c r="E400" s="13">
        <f t="shared" si="76"/>
        <v>0</v>
      </c>
      <c r="F400" s="13"/>
      <c r="G400" s="13"/>
      <c r="H400" s="88"/>
      <c r="I400" s="88"/>
      <c r="J400" s="9"/>
      <c r="K400" s="8"/>
      <c r="L400" s="19"/>
      <c r="M400" s="8"/>
      <c r="N400" s="19"/>
      <c r="O400" s="19"/>
      <c r="P400" s="19"/>
      <c r="Q400" s="8"/>
      <c r="R400" s="8"/>
      <c r="S400" s="88"/>
      <c r="T400" s="8"/>
      <c r="U400" s="8"/>
      <c r="V400" s="11"/>
      <c r="W400" s="19"/>
      <c r="X400" s="8"/>
      <c r="Y400" s="90"/>
      <c r="Z400" s="88"/>
      <c r="AA400" s="88"/>
      <c r="AB400" s="88"/>
      <c r="AC400" s="88"/>
      <c r="AD400" s="10"/>
      <c r="AE400" s="8"/>
      <c r="AF400" s="12"/>
      <c r="AG400" s="8"/>
      <c r="AH400" s="88"/>
    </row>
    <row r="401" spans="1:34" x14ac:dyDescent="0.25">
      <c r="A401" s="62">
        <f>COUNTA(H401:K401,L401:AH401)</f>
        <v>0</v>
      </c>
      <c r="B401" s="13"/>
      <c r="C401" s="13"/>
      <c r="D401" s="13"/>
      <c r="E401" s="13">
        <f t="shared" si="76"/>
        <v>0</v>
      </c>
      <c r="F401" s="13"/>
      <c r="G401" s="13"/>
      <c r="H401" s="88"/>
      <c r="I401" s="88"/>
      <c r="J401" s="9"/>
      <c r="K401" s="8"/>
      <c r="L401" s="19"/>
      <c r="M401" s="8"/>
      <c r="N401" s="19"/>
      <c r="O401" s="19"/>
      <c r="P401" s="19"/>
      <c r="Q401" s="8"/>
      <c r="R401" s="8"/>
      <c r="S401" s="88"/>
      <c r="T401" s="8"/>
      <c r="U401" s="8"/>
      <c r="V401" s="11"/>
      <c r="W401" s="19"/>
      <c r="X401" s="8"/>
      <c r="Y401" s="90"/>
      <c r="Z401" s="88"/>
      <c r="AA401" s="88"/>
      <c r="AB401" s="88"/>
      <c r="AC401" s="88"/>
      <c r="AD401" s="10"/>
      <c r="AE401" s="8"/>
      <c r="AF401" s="12"/>
      <c r="AG401" s="8"/>
      <c r="AH401" s="88"/>
    </row>
    <row r="402" spans="1:34" x14ac:dyDescent="0.25">
      <c r="A402" s="62">
        <f>COUNTA(H402:K402,L402:AH402)</f>
        <v>0</v>
      </c>
      <c r="B402" s="13"/>
      <c r="C402" s="13"/>
      <c r="D402" s="13"/>
      <c r="E402" s="13">
        <f t="shared" si="76"/>
        <v>0</v>
      </c>
      <c r="F402" s="13"/>
      <c r="G402" s="13"/>
      <c r="H402" s="88"/>
      <c r="I402" s="88"/>
      <c r="J402" s="9"/>
      <c r="K402" s="8"/>
      <c r="L402" s="19"/>
      <c r="M402" s="8"/>
      <c r="N402" s="19"/>
      <c r="O402" s="19"/>
      <c r="P402" s="19"/>
      <c r="Q402" s="8"/>
      <c r="R402" s="8"/>
      <c r="S402" s="88"/>
      <c r="T402" s="8"/>
      <c r="U402" s="8"/>
      <c r="V402" s="11"/>
      <c r="W402" s="19"/>
      <c r="X402" s="8"/>
      <c r="Y402" s="90"/>
      <c r="Z402" s="88"/>
      <c r="AA402" s="88"/>
      <c r="AB402" s="88"/>
      <c r="AC402" s="88"/>
      <c r="AD402" s="10"/>
      <c r="AE402" s="8"/>
      <c r="AF402" s="12"/>
      <c r="AG402" s="8"/>
      <c r="AH402" s="88"/>
    </row>
    <row r="403" spans="1:34" x14ac:dyDescent="0.25">
      <c r="A403" s="62">
        <f>COUNTA(H403:K403,L403:AH403)</f>
        <v>0</v>
      </c>
      <c r="B403" s="13"/>
      <c r="C403" s="13"/>
      <c r="D403" s="13"/>
      <c r="E403" s="13">
        <f t="shared" si="76"/>
        <v>0</v>
      </c>
      <c r="F403" s="13"/>
      <c r="G403" s="13"/>
      <c r="H403" s="88"/>
      <c r="I403" s="88"/>
      <c r="J403" s="9"/>
      <c r="K403" s="8"/>
      <c r="L403" s="19"/>
      <c r="M403" s="8"/>
      <c r="N403" s="19"/>
      <c r="O403" s="19"/>
      <c r="P403" s="19"/>
      <c r="Q403" s="8"/>
      <c r="R403" s="8"/>
      <c r="S403" s="88"/>
      <c r="T403" s="8"/>
      <c r="U403" s="8"/>
      <c r="V403" s="11"/>
      <c r="W403" s="19"/>
      <c r="X403" s="8"/>
      <c r="Y403" s="90"/>
      <c r="Z403" s="88"/>
      <c r="AA403" s="88"/>
      <c r="AB403" s="88"/>
      <c r="AC403" s="88"/>
      <c r="AD403" s="10"/>
      <c r="AE403" s="8"/>
      <c r="AF403" s="12"/>
      <c r="AG403" s="8"/>
      <c r="AH403" s="88"/>
    </row>
    <row r="404" spans="1:34" s="26" customFormat="1" ht="11.25" customHeight="1" x14ac:dyDescent="0.25">
      <c r="A404" s="21">
        <v>0</v>
      </c>
      <c r="B404" s="22"/>
      <c r="C404" s="22"/>
      <c r="D404" s="21"/>
      <c r="E404" s="23">
        <f>MAX(E388:E403)</f>
        <v>0</v>
      </c>
      <c r="F404" s="21" t="str">
        <f>RIGHT(R404,4)</f>
        <v xml:space="preserve"> - 0</v>
      </c>
      <c r="G404" s="21" t="str">
        <f>RIGHT(X404,4)</f>
        <v xml:space="preserve"> - 0</v>
      </c>
      <c r="H404" s="88"/>
      <c r="I404" s="88"/>
      <c r="J404" s="23" t="s">
        <v>85</v>
      </c>
      <c r="K404" s="23" t="str">
        <f>IF(E404=4,"ВО",IF(E404=3,"СПО",IF(E404=2,"ВО (с)",IF(E404=1,"СПО (с)","-"))))</f>
        <v>-</v>
      </c>
      <c r="L404" s="23">
        <f>COUNTA(L388:L403)</f>
        <v>0</v>
      </c>
      <c r="M404" s="23" t="s">
        <v>80</v>
      </c>
      <c r="N404" s="23" t="s">
        <v>80</v>
      </c>
      <c r="O404" s="23">
        <f>COUNTA(O388:O403)</f>
        <v>0</v>
      </c>
      <c r="P404" s="23" t="s">
        <v>80</v>
      </c>
      <c r="Q404" s="23">
        <f>SUM(Q388:Q403)</f>
        <v>0</v>
      </c>
      <c r="R404" s="23" t="str">
        <f>CONCATENATE("П.Г.П. - ",MAX(R388:R403))</f>
        <v>П.Г.П. - 0</v>
      </c>
      <c r="S404" s="23">
        <f>COUNTA(S388)</f>
        <v>0</v>
      </c>
      <c r="T404" s="23">
        <f>T389</f>
        <v>0</v>
      </c>
      <c r="U404" s="23" t="s">
        <v>80</v>
      </c>
      <c r="V404" s="23" t="s">
        <v>80</v>
      </c>
      <c r="W404" s="23">
        <f>COUNTA(W388:W403)</f>
        <v>0</v>
      </c>
      <c r="X404" s="23" t="str">
        <f>CONCATENATE("П.Г.П. - ",MAX(X388:X403))</f>
        <v>П.Г.П. - 0</v>
      </c>
      <c r="Y404" s="24">
        <f>Y388</f>
        <v>0</v>
      </c>
      <c r="Z404" s="23" t="str">
        <f>IF(Z388="","-",Z388)</f>
        <v>-</v>
      </c>
      <c r="AA404" s="23" t="str">
        <f t="shared" ref="AA404:AC404" si="77">IF(AA388="","-",AA388)</f>
        <v>-</v>
      </c>
      <c r="AB404" s="23" t="str">
        <f t="shared" si="77"/>
        <v>-</v>
      </c>
      <c r="AC404" s="23" t="str">
        <f t="shared" si="77"/>
        <v>-</v>
      </c>
      <c r="AD404" s="23" t="s">
        <v>80</v>
      </c>
      <c r="AE404" s="23">
        <f>SUM(AE388:AE403)</f>
        <v>0</v>
      </c>
      <c r="AF404" s="25">
        <f>SUM(AF388:AF403)</f>
        <v>0</v>
      </c>
      <c r="AG404" s="23" t="s">
        <v>80</v>
      </c>
      <c r="AH404" s="23" t="s">
        <v>80</v>
      </c>
    </row>
    <row r="405" spans="1:34" x14ac:dyDescent="0.25">
      <c r="A405" s="62">
        <f>COUNTA(H405:K405,L405:AH405)-7</f>
        <v>-1</v>
      </c>
      <c r="B405" s="13"/>
      <c r="C405" s="13"/>
      <c r="D405" s="13"/>
      <c r="E405" s="13">
        <f t="shared" ref="E405:E420" si="78">IF(K405="ВО",4,IF(K405="СПО",3,IF(K405="ВО (студент)",2,IF(K405="СПО (студент)",1,0))))</f>
        <v>0</v>
      </c>
      <c r="F405" s="13"/>
      <c r="G405" s="13"/>
      <c r="H405" s="88">
        <v>44</v>
      </c>
      <c r="I405" s="88"/>
      <c r="J405" s="7" t="s">
        <v>77</v>
      </c>
      <c r="K405" s="8"/>
      <c r="L405" s="19"/>
      <c r="M405" s="8"/>
      <c r="N405" s="19"/>
      <c r="O405" s="19"/>
      <c r="P405" s="19"/>
      <c r="Q405" s="8"/>
      <c r="R405" s="8"/>
      <c r="S405" s="88"/>
      <c r="T405" s="17" t="s">
        <v>80</v>
      </c>
      <c r="U405" s="17" t="s">
        <v>80</v>
      </c>
      <c r="V405" s="18" t="s">
        <v>80</v>
      </c>
      <c r="W405" s="19"/>
      <c r="X405" s="8"/>
      <c r="Y405" s="90"/>
      <c r="Z405" s="88"/>
      <c r="AA405" s="88"/>
      <c r="AB405" s="88" t="str">
        <f>IF(Y405&lt;1,"-",ROUND(YEARFRAC(Y405,#REF!,1),2))</f>
        <v>-</v>
      </c>
      <c r="AC405" s="88"/>
      <c r="AD405" s="10"/>
      <c r="AE405" s="8"/>
      <c r="AF405" s="12"/>
      <c r="AG405" s="8"/>
      <c r="AH405" s="88"/>
    </row>
    <row r="406" spans="1:34" x14ac:dyDescent="0.25">
      <c r="A406" s="62">
        <f>COUNTA(H406:K406,L406:AH406)</f>
        <v>0</v>
      </c>
      <c r="B406" s="13"/>
      <c r="C406" s="13"/>
      <c r="D406" s="13"/>
      <c r="E406" s="13">
        <f t="shared" si="78"/>
        <v>0</v>
      </c>
      <c r="F406" s="13"/>
      <c r="G406" s="13"/>
      <c r="H406" s="88"/>
      <c r="I406" s="88"/>
      <c r="J406" s="9"/>
      <c r="K406" s="8"/>
      <c r="L406" s="19"/>
      <c r="M406" s="8"/>
      <c r="N406" s="19"/>
      <c r="O406" s="19"/>
      <c r="P406" s="19"/>
      <c r="Q406" s="8"/>
      <c r="R406" s="8"/>
      <c r="S406" s="88"/>
      <c r="T406" s="8"/>
      <c r="U406" s="8"/>
      <c r="V406" s="11"/>
      <c r="W406" s="19"/>
      <c r="X406" s="8"/>
      <c r="Y406" s="90"/>
      <c r="Z406" s="88"/>
      <c r="AA406" s="88"/>
      <c r="AB406" s="88"/>
      <c r="AC406" s="88"/>
      <c r="AD406" s="10"/>
      <c r="AE406" s="8"/>
      <c r="AF406" s="12"/>
      <c r="AG406" s="8"/>
      <c r="AH406" s="88"/>
    </row>
    <row r="407" spans="1:34" x14ac:dyDescent="0.25">
      <c r="A407" s="62">
        <f>COUNTA(H407:K407,L407:AH407,J408)-4</f>
        <v>0</v>
      </c>
      <c r="B407" s="13"/>
      <c r="C407" s="13"/>
      <c r="D407" s="13"/>
      <c r="E407" s="13">
        <f t="shared" si="78"/>
        <v>0</v>
      </c>
      <c r="F407" s="13"/>
      <c r="G407" s="13"/>
      <c r="H407" s="88"/>
      <c r="I407" s="88"/>
      <c r="J407" s="7" t="s">
        <v>78</v>
      </c>
      <c r="K407" s="8"/>
      <c r="L407" s="19"/>
      <c r="M407" s="8"/>
      <c r="N407" s="19"/>
      <c r="O407" s="19"/>
      <c r="P407" s="19"/>
      <c r="Q407" s="8"/>
      <c r="R407" s="8"/>
      <c r="S407" s="88"/>
      <c r="T407" s="17" t="s">
        <v>80</v>
      </c>
      <c r="U407" s="17" t="s">
        <v>80</v>
      </c>
      <c r="V407" s="18" t="s">
        <v>80</v>
      </c>
      <c r="W407" s="19"/>
      <c r="X407" s="8"/>
      <c r="Y407" s="90"/>
      <c r="Z407" s="88"/>
      <c r="AA407" s="88"/>
      <c r="AB407" s="88"/>
      <c r="AC407" s="88"/>
      <c r="AD407" s="10"/>
      <c r="AE407" s="8"/>
      <c r="AF407" s="12"/>
      <c r="AG407" s="8"/>
      <c r="AH407" s="88"/>
    </row>
    <row r="408" spans="1:34" x14ac:dyDescent="0.25">
      <c r="A408" s="62">
        <f>COUNTA(H408:K408,L408:AH408)</f>
        <v>0</v>
      </c>
      <c r="B408" s="13"/>
      <c r="C408" s="13"/>
      <c r="D408" s="13" t="str">
        <f>IF(J408&gt;0,"совмещение","-")</f>
        <v>-</v>
      </c>
      <c r="E408" s="13">
        <f t="shared" si="78"/>
        <v>0</v>
      </c>
      <c r="F408" s="13"/>
      <c r="G408" s="13"/>
      <c r="H408" s="88"/>
      <c r="I408" s="88"/>
      <c r="J408" s="9"/>
      <c r="K408" s="8"/>
      <c r="L408" s="19"/>
      <c r="M408" s="8"/>
      <c r="N408" s="19"/>
      <c r="O408" s="19"/>
      <c r="P408" s="19"/>
      <c r="Q408" s="8"/>
      <c r="R408" s="8"/>
      <c r="S408" s="88"/>
      <c r="T408" s="8"/>
      <c r="U408" s="8"/>
      <c r="V408" s="11"/>
      <c r="W408" s="19"/>
      <c r="X408" s="8"/>
      <c r="Y408" s="90"/>
      <c r="Z408" s="88"/>
      <c r="AA408" s="88"/>
      <c r="AB408" s="88"/>
      <c r="AC408" s="88"/>
      <c r="AD408" s="10"/>
      <c r="AE408" s="8"/>
      <c r="AF408" s="12"/>
      <c r="AG408" s="8"/>
      <c r="AH408" s="88"/>
    </row>
    <row r="409" spans="1:34" x14ac:dyDescent="0.25">
      <c r="A409" s="62">
        <f>COUNTA(H409:K409,L409:AH409)</f>
        <v>0</v>
      </c>
      <c r="B409" s="13"/>
      <c r="C409" s="13"/>
      <c r="D409" s="13"/>
      <c r="E409" s="13">
        <f t="shared" si="78"/>
        <v>0</v>
      </c>
      <c r="F409" s="13"/>
      <c r="G409" s="13"/>
      <c r="H409" s="88"/>
      <c r="I409" s="88"/>
      <c r="J409" s="9"/>
      <c r="K409" s="8"/>
      <c r="L409" s="19"/>
      <c r="M409" s="8"/>
      <c r="N409" s="19"/>
      <c r="O409" s="19"/>
      <c r="P409" s="19"/>
      <c r="Q409" s="8"/>
      <c r="R409" s="8"/>
      <c r="S409" s="88"/>
      <c r="T409" s="8"/>
      <c r="U409" s="8"/>
      <c r="V409" s="11"/>
      <c r="W409" s="19"/>
      <c r="X409" s="8"/>
      <c r="Y409" s="90"/>
      <c r="Z409" s="88"/>
      <c r="AA409" s="88"/>
      <c r="AB409" s="88"/>
      <c r="AC409" s="88"/>
      <c r="AD409" s="10"/>
      <c r="AE409" s="8"/>
      <c r="AF409" s="12"/>
      <c r="AG409" s="8"/>
      <c r="AH409" s="88"/>
    </row>
    <row r="410" spans="1:34" x14ac:dyDescent="0.25">
      <c r="A410" s="62">
        <f>COUNTA(H410:K410,L410:AH410)</f>
        <v>0</v>
      </c>
      <c r="B410" s="13"/>
      <c r="C410" s="13"/>
      <c r="D410" s="13"/>
      <c r="E410" s="13">
        <f t="shared" si="78"/>
        <v>0</v>
      </c>
      <c r="F410" s="13"/>
      <c r="G410" s="13"/>
      <c r="H410" s="88"/>
      <c r="I410" s="88"/>
      <c r="J410" s="9"/>
      <c r="K410" s="8"/>
      <c r="L410" s="19"/>
      <c r="M410" s="8"/>
      <c r="N410" s="19"/>
      <c r="O410" s="19"/>
      <c r="P410" s="19"/>
      <c r="Q410" s="8"/>
      <c r="R410" s="8"/>
      <c r="S410" s="88"/>
      <c r="T410" s="8"/>
      <c r="U410" s="8"/>
      <c r="V410" s="11"/>
      <c r="W410" s="19"/>
      <c r="X410" s="8"/>
      <c r="Y410" s="90"/>
      <c r="Z410" s="88"/>
      <c r="AA410" s="88"/>
      <c r="AB410" s="88"/>
      <c r="AC410" s="88"/>
      <c r="AD410" s="10"/>
      <c r="AE410" s="8"/>
      <c r="AF410" s="12"/>
      <c r="AG410" s="8"/>
      <c r="AH410" s="88"/>
    </row>
    <row r="411" spans="1:34" x14ac:dyDescent="0.25">
      <c r="A411" s="62">
        <f>COUNTA(H411:K411,L411:AH411)</f>
        <v>0</v>
      </c>
      <c r="B411" s="13"/>
      <c r="C411" s="13"/>
      <c r="D411" s="13"/>
      <c r="E411" s="13">
        <f t="shared" si="78"/>
        <v>0</v>
      </c>
      <c r="F411" s="13"/>
      <c r="G411" s="13"/>
      <c r="H411" s="88"/>
      <c r="I411" s="88"/>
      <c r="J411" s="9"/>
      <c r="K411" s="8"/>
      <c r="L411" s="19"/>
      <c r="M411" s="8"/>
      <c r="N411" s="19"/>
      <c r="O411" s="19"/>
      <c r="P411" s="19"/>
      <c r="Q411" s="8"/>
      <c r="R411" s="8"/>
      <c r="S411" s="88"/>
      <c r="T411" s="8"/>
      <c r="U411" s="8"/>
      <c r="V411" s="11"/>
      <c r="W411" s="19"/>
      <c r="X411" s="8"/>
      <c r="Y411" s="90"/>
      <c r="Z411" s="88"/>
      <c r="AA411" s="88"/>
      <c r="AB411" s="88"/>
      <c r="AC411" s="88"/>
      <c r="AD411" s="10"/>
      <c r="AE411" s="8"/>
      <c r="AF411" s="12"/>
      <c r="AG411" s="8"/>
      <c r="AH411" s="88"/>
    </row>
    <row r="412" spans="1:34" x14ac:dyDescent="0.25">
      <c r="A412" s="62">
        <f>COUNTA(H412:K412,L412:AH412)</f>
        <v>0</v>
      </c>
      <c r="B412" s="13"/>
      <c r="C412" s="13"/>
      <c r="D412" s="13"/>
      <c r="E412" s="13">
        <f t="shared" si="78"/>
        <v>0</v>
      </c>
      <c r="F412" s="13"/>
      <c r="G412" s="13"/>
      <c r="H412" s="88"/>
      <c r="I412" s="88"/>
      <c r="J412" s="9"/>
      <c r="K412" s="8"/>
      <c r="L412" s="19"/>
      <c r="M412" s="8"/>
      <c r="N412" s="19"/>
      <c r="O412" s="19"/>
      <c r="P412" s="19"/>
      <c r="Q412" s="8"/>
      <c r="R412" s="8"/>
      <c r="S412" s="88"/>
      <c r="T412" s="8"/>
      <c r="U412" s="8"/>
      <c r="V412" s="11"/>
      <c r="W412" s="19"/>
      <c r="X412" s="8"/>
      <c r="Y412" s="90"/>
      <c r="Z412" s="88"/>
      <c r="AA412" s="88"/>
      <c r="AB412" s="88"/>
      <c r="AC412" s="88"/>
      <c r="AD412" s="10"/>
      <c r="AE412" s="8"/>
      <c r="AF412" s="12"/>
      <c r="AG412" s="8"/>
      <c r="AH412" s="88"/>
    </row>
    <row r="413" spans="1:34" x14ac:dyDescent="0.25">
      <c r="A413" s="62">
        <f>COUNTA(H413:K413,L413:AH413)</f>
        <v>0</v>
      </c>
      <c r="B413" s="13"/>
      <c r="C413" s="13"/>
      <c r="D413" s="13"/>
      <c r="E413" s="13">
        <f t="shared" si="78"/>
        <v>0</v>
      </c>
      <c r="F413" s="13"/>
      <c r="G413" s="13"/>
      <c r="H413" s="88"/>
      <c r="I413" s="88"/>
      <c r="J413" s="9"/>
      <c r="K413" s="8"/>
      <c r="L413" s="19"/>
      <c r="M413" s="8"/>
      <c r="N413" s="19"/>
      <c r="O413" s="19"/>
      <c r="P413" s="19"/>
      <c r="Q413" s="8"/>
      <c r="R413" s="8"/>
      <c r="S413" s="88"/>
      <c r="T413" s="8"/>
      <c r="U413" s="8"/>
      <c r="V413" s="11"/>
      <c r="W413" s="19"/>
      <c r="X413" s="8"/>
      <c r="Y413" s="90"/>
      <c r="Z413" s="88"/>
      <c r="AA413" s="88"/>
      <c r="AB413" s="88"/>
      <c r="AC413" s="88"/>
      <c r="AD413" s="10"/>
      <c r="AE413" s="8"/>
      <c r="AF413" s="12"/>
      <c r="AG413" s="8"/>
      <c r="AH413" s="88"/>
    </row>
    <row r="414" spans="1:34" x14ac:dyDescent="0.25">
      <c r="A414" s="62">
        <f>COUNTA(H414:K414,L414:AH414,J415)-4</f>
        <v>0</v>
      </c>
      <c r="B414" s="13"/>
      <c r="C414" s="13"/>
      <c r="D414" s="13"/>
      <c r="E414" s="13">
        <f t="shared" si="78"/>
        <v>0</v>
      </c>
      <c r="F414" s="13"/>
      <c r="G414" s="13"/>
      <c r="H414" s="88"/>
      <c r="I414" s="88"/>
      <c r="J414" s="7" t="s">
        <v>79</v>
      </c>
      <c r="K414" s="8"/>
      <c r="L414" s="19"/>
      <c r="M414" s="8"/>
      <c r="N414" s="19"/>
      <c r="O414" s="19"/>
      <c r="P414" s="19"/>
      <c r="Q414" s="8"/>
      <c r="R414" s="8"/>
      <c r="S414" s="88"/>
      <c r="T414" s="17" t="s">
        <v>80</v>
      </c>
      <c r="U414" s="17" t="s">
        <v>80</v>
      </c>
      <c r="V414" s="18" t="s">
        <v>80</v>
      </c>
      <c r="W414" s="19"/>
      <c r="X414" s="8"/>
      <c r="Y414" s="90"/>
      <c r="Z414" s="88"/>
      <c r="AA414" s="88"/>
      <c r="AB414" s="88"/>
      <c r="AC414" s="88"/>
      <c r="AD414" s="10"/>
      <c r="AE414" s="8"/>
      <c r="AF414" s="12"/>
      <c r="AG414" s="8"/>
      <c r="AH414" s="88"/>
    </row>
    <row r="415" spans="1:34" x14ac:dyDescent="0.25">
      <c r="A415" s="62">
        <f>COUNTA(H415:K415,L415:AH415)</f>
        <v>0</v>
      </c>
      <c r="B415" s="13"/>
      <c r="C415" s="13"/>
      <c r="D415" s="13" t="str">
        <f>IF(J415&gt;0,"совместительство","-")</f>
        <v>-</v>
      </c>
      <c r="E415" s="13">
        <f t="shared" si="78"/>
        <v>0</v>
      </c>
      <c r="F415" s="13"/>
      <c r="G415" s="13"/>
      <c r="H415" s="88"/>
      <c r="I415" s="88"/>
      <c r="J415" s="9"/>
      <c r="K415" s="8"/>
      <c r="L415" s="19"/>
      <c r="M415" s="8"/>
      <c r="N415" s="19"/>
      <c r="O415" s="19"/>
      <c r="P415" s="19"/>
      <c r="Q415" s="8"/>
      <c r="R415" s="8"/>
      <c r="S415" s="88"/>
      <c r="T415" s="8"/>
      <c r="U415" s="8"/>
      <c r="V415" s="11"/>
      <c r="W415" s="19"/>
      <c r="X415" s="8"/>
      <c r="Y415" s="90"/>
      <c r="Z415" s="88"/>
      <c r="AA415" s="88"/>
      <c r="AB415" s="88"/>
      <c r="AC415" s="88"/>
      <c r="AD415" s="10"/>
      <c r="AE415" s="8"/>
      <c r="AF415" s="12"/>
      <c r="AG415" s="8"/>
      <c r="AH415" s="88"/>
    </row>
    <row r="416" spans="1:34" x14ac:dyDescent="0.25">
      <c r="A416" s="62">
        <f>COUNTA(H416:K416,L416:AH416)</f>
        <v>0</v>
      </c>
      <c r="B416" s="13"/>
      <c r="C416" s="13"/>
      <c r="D416" s="13"/>
      <c r="E416" s="13">
        <f t="shared" si="78"/>
        <v>0</v>
      </c>
      <c r="F416" s="13"/>
      <c r="G416" s="13"/>
      <c r="H416" s="88"/>
      <c r="I416" s="88"/>
      <c r="J416" s="9"/>
      <c r="K416" s="8"/>
      <c r="L416" s="19"/>
      <c r="M416" s="8"/>
      <c r="N416" s="19"/>
      <c r="O416" s="19"/>
      <c r="P416" s="19"/>
      <c r="Q416" s="8"/>
      <c r="R416" s="8"/>
      <c r="S416" s="88"/>
      <c r="T416" s="8"/>
      <c r="U416" s="8"/>
      <c r="V416" s="11"/>
      <c r="W416" s="19"/>
      <c r="X416" s="8"/>
      <c r="Y416" s="90"/>
      <c r="Z416" s="88"/>
      <c r="AA416" s="88"/>
      <c r="AB416" s="88"/>
      <c r="AC416" s="88"/>
      <c r="AD416" s="10"/>
      <c r="AE416" s="8"/>
      <c r="AF416" s="12"/>
      <c r="AG416" s="8"/>
      <c r="AH416" s="88"/>
    </row>
    <row r="417" spans="1:34" x14ac:dyDescent="0.25">
      <c r="A417" s="62">
        <f>COUNTA(H417:K417,L417:AH417)</f>
        <v>0</v>
      </c>
      <c r="B417" s="13"/>
      <c r="C417" s="13"/>
      <c r="D417" s="13"/>
      <c r="E417" s="13">
        <f t="shared" si="78"/>
        <v>0</v>
      </c>
      <c r="F417" s="13"/>
      <c r="G417" s="13"/>
      <c r="H417" s="88"/>
      <c r="I417" s="88"/>
      <c r="J417" s="9"/>
      <c r="K417" s="8"/>
      <c r="L417" s="19"/>
      <c r="M417" s="8"/>
      <c r="N417" s="19"/>
      <c r="O417" s="19"/>
      <c r="P417" s="19"/>
      <c r="Q417" s="8"/>
      <c r="R417" s="8"/>
      <c r="S417" s="88"/>
      <c r="T417" s="8"/>
      <c r="U417" s="8"/>
      <c r="V417" s="11"/>
      <c r="W417" s="19"/>
      <c r="X417" s="8"/>
      <c r="Y417" s="90"/>
      <c r="Z417" s="88"/>
      <c r="AA417" s="88"/>
      <c r="AB417" s="88"/>
      <c r="AC417" s="88"/>
      <c r="AD417" s="10"/>
      <c r="AE417" s="8"/>
      <c r="AF417" s="12"/>
      <c r="AG417" s="8"/>
      <c r="AH417" s="88"/>
    </row>
    <row r="418" spans="1:34" x14ac:dyDescent="0.25">
      <c r="A418" s="62">
        <f>COUNTA(H418:K418,L418:AH418)</f>
        <v>0</v>
      </c>
      <c r="B418" s="13"/>
      <c r="C418" s="13"/>
      <c r="D418" s="13"/>
      <c r="E418" s="13">
        <f t="shared" si="78"/>
        <v>0</v>
      </c>
      <c r="F418" s="13"/>
      <c r="G418" s="13"/>
      <c r="H418" s="88"/>
      <c r="I418" s="88"/>
      <c r="J418" s="9"/>
      <c r="K418" s="8"/>
      <c r="L418" s="19"/>
      <c r="M418" s="8"/>
      <c r="N418" s="19"/>
      <c r="O418" s="19"/>
      <c r="P418" s="19"/>
      <c r="Q418" s="8"/>
      <c r="R418" s="8"/>
      <c r="S418" s="88"/>
      <c r="T418" s="8"/>
      <c r="U418" s="8"/>
      <c r="V418" s="11"/>
      <c r="W418" s="19"/>
      <c r="X418" s="8"/>
      <c r="Y418" s="90"/>
      <c r="Z418" s="88"/>
      <c r="AA418" s="88"/>
      <c r="AB418" s="88"/>
      <c r="AC418" s="88"/>
      <c r="AD418" s="10"/>
      <c r="AE418" s="8"/>
      <c r="AF418" s="12"/>
      <c r="AG418" s="8"/>
      <c r="AH418" s="88"/>
    </row>
    <row r="419" spans="1:34" x14ac:dyDescent="0.25">
      <c r="A419" s="62">
        <f>COUNTA(H419:K419,L419:AH419)</f>
        <v>0</v>
      </c>
      <c r="B419" s="13"/>
      <c r="C419" s="13"/>
      <c r="D419" s="13"/>
      <c r="E419" s="13">
        <f t="shared" si="78"/>
        <v>0</v>
      </c>
      <c r="F419" s="13"/>
      <c r="G419" s="13"/>
      <c r="H419" s="88"/>
      <c r="I419" s="88"/>
      <c r="J419" s="9"/>
      <c r="K419" s="8"/>
      <c r="L419" s="19"/>
      <c r="M419" s="8"/>
      <c r="N419" s="19"/>
      <c r="O419" s="19"/>
      <c r="P419" s="19"/>
      <c r="Q419" s="8"/>
      <c r="R419" s="8"/>
      <c r="S419" s="88"/>
      <c r="T419" s="8"/>
      <c r="U419" s="8"/>
      <c r="V419" s="11"/>
      <c r="W419" s="19"/>
      <c r="X419" s="8"/>
      <c r="Y419" s="90"/>
      <c r="Z419" s="88"/>
      <c r="AA419" s="88"/>
      <c r="AB419" s="88"/>
      <c r="AC419" s="88"/>
      <c r="AD419" s="10"/>
      <c r="AE419" s="8"/>
      <c r="AF419" s="12"/>
      <c r="AG419" s="8"/>
      <c r="AH419" s="88"/>
    </row>
    <row r="420" spans="1:34" x14ac:dyDescent="0.25">
      <c r="A420" s="62">
        <f>COUNTA(H420:K420,L420:AH420)</f>
        <v>0</v>
      </c>
      <c r="B420" s="13"/>
      <c r="C420" s="13"/>
      <c r="D420" s="13"/>
      <c r="E420" s="13">
        <f t="shared" si="78"/>
        <v>0</v>
      </c>
      <c r="F420" s="13"/>
      <c r="G420" s="13"/>
      <c r="H420" s="88"/>
      <c r="I420" s="88"/>
      <c r="J420" s="9"/>
      <c r="K420" s="8"/>
      <c r="L420" s="19"/>
      <c r="M420" s="8"/>
      <c r="N420" s="19"/>
      <c r="O420" s="19"/>
      <c r="P420" s="19"/>
      <c r="Q420" s="8"/>
      <c r="R420" s="8"/>
      <c r="S420" s="88"/>
      <c r="T420" s="8"/>
      <c r="U420" s="8"/>
      <c r="V420" s="11"/>
      <c r="W420" s="19"/>
      <c r="X420" s="8"/>
      <c r="Y420" s="90"/>
      <c r="Z420" s="88"/>
      <c r="AA420" s="88"/>
      <c r="AB420" s="88"/>
      <c r="AC420" s="88"/>
      <c r="AD420" s="10"/>
      <c r="AE420" s="8"/>
      <c r="AF420" s="12"/>
      <c r="AG420" s="8"/>
      <c r="AH420" s="88"/>
    </row>
    <row r="421" spans="1:34" s="26" customFormat="1" ht="11.25" customHeight="1" x14ac:dyDescent="0.25">
      <c r="A421" s="21">
        <v>0</v>
      </c>
      <c r="B421" s="22"/>
      <c r="C421" s="22"/>
      <c r="D421" s="21"/>
      <c r="E421" s="23">
        <f>MAX(E405:E420)</f>
        <v>0</v>
      </c>
      <c r="F421" s="21" t="str">
        <f>RIGHT(R421,4)</f>
        <v xml:space="preserve"> - 0</v>
      </c>
      <c r="G421" s="21" t="str">
        <f>RIGHT(X421,4)</f>
        <v xml:space="preserve"> - 0</v>
      </c>
      <c r="H421" s="88"/>
      <c r="I421" s="88"/>
      <c r="J421" s="23" t="s">
        <v>85</v>
      </c>
      <c r="K421" s="23" t="str">
        <f>IF(E421=4,"ВО",IF(E421=3,"СПО",IF(E421=2,"ВО (с)",IF(E421=1,"СПО (с)","-"))))</f>
        <v>-</v>
      </c>
      <c r="L421" s="23">
        <f>COUNTA(L405:L420)</f>
        <v>0</v>
      </c>
      <c r="M421" s="23" t="s">
        <v>80</v>
      </c>
      <c r="N421" s="23" t="s">
        <v>80</v>
      </c>
      <c r="O421" s="23">
        <f>COUNTA(O405:O420)</f>
        <v>0</v>
      </c>
      <c r="P421" s="23" t="s">
        <v>80</v>
      </c>
      <c r="Q421" s="23">
        <f>SUM(Q405:Q420)</f>
        <v>0</v>
      </c>
      <c r="R421" s="23" t="str">
        <f>CONCATENATE("П.Г.П. - ",MAX(R405:R420))</f>
        <v>П.Г.П. - 0</v>
      </c>
      <c r="S421" s="23">
        <f>COUNTA(S405)</f>
        <v>0</v>
      </c>
      <c r="T421" s="23">
        <f>T406</f>
        <v>0</v>
      </c>
      <c r="U421" s="23" t="s">
        <v>80</v>
      </c>
      <c r="V421" s="23" t="s">
        <v>80</v>
      </c>
      <c r="W421" s="23">
        <f>COUNTA(W405:W420)</f>
        <v>0</v>
      </c>
      <c r="X421" s="23" t="str">
        <f>CONCATENATE("П.Г.П. - ",MAX(X405:X420))</f>
        <v>П.Г.П. - 0</v>
      </c>
      <c r="Y421" s="24">
        <f>Y405</f>
        <v>0</v>
      </c>
      <c r="Z421" s="23" t="str">
        <f>IF(Z405="","-",Z405)</f>
        <v>-</v>
      </c>
      <c r="AA421" s="23" t="str">
        <f t="shared" ref="AA421:AC421" si="79">IF(AA405="","-",AA405)</f>
        <v>-</v>
      </c>
      <c r="AB421" s="23" t="str">
        <f t="shared" si="79"/>
        <v>-</v>
      </c>
      <c r="AC421" s="23" t="str">
        <f t="shared" si="79"/>
        <v>-</v>
      </c>
      <c r="AD421" s="23" t="s">
        <v>80</v>
      </c>
      <c r="AE421" s="23">
        <f>SUM(AE405:AE420)</f>
        <v>0</v>
      </c>
      <c r="AF421" s="25">
        <f>SUM(AF405:AF420)</f>
        <v>0</v>
      </c>
      <c r="AG421" s="23" t="s">
        <v>80</v>
      </c>
      <c r="AH421" s="23" t="s">
        <v>80</v>
      </c>
    </row>
    <row r="422" spans="1:34" x14ac:dyDescent="0.25">
      <c r="A422" s="62">
        <f>COUNTA(H422:K422,L422:AH422)-7</f>
        <v>-1</v>
      </c>
      <c r="B422" s="13"/>
      <c r="C422" s="13"/>
      <c r="D422" s="13"/>
      <c r="E422" s="13">
        <f t="shared" ref="E422:E437" si="80">IF(K422="ВО",4,IF(K422="СПО",3,IF(K422="ВО (студент)",2,IF(K422="СПО (студент)",1,0))))</f>
        <v>0</v>
      </c>
      <c r="F422" s="13"/>
      <c r="G422" s="13"/>
      <c r="H422" s="88">
        <v>45</v>
      </c>
      <c r="I422" s="88"/>
      <c r="J422" s="7" t="s">
        <v>77</v>
      </c>
      <c r="K422" s="8"/>
      <c r="L422" s="19"/>
      <c r="M422" s="8"/>
      <c r="N422" s="19"/>
      <c r="O422" s="19"/>
      <c r="P422" s="19"/>
      <c r="Q422" s="8"/>
      <c r="R422" s="8"/>
      <c r="S422" s="88"/>
      <c r="T422" s="17" t="s">
        <v>80</v>
      </c>
      <c r="U422" s="17" t="s">
        <v>80</v>
      </c>
      <c r="V422" s="18" t="s">
        <v>80</v>
      </c>
      <c r="W422" s="19"/>
      <c r="X422" s="8"/>
      <c r="Y422" s="90"/>
      <c r="Z422" s="88"/>
      <c r="AA422" s="88"/>
      <c r="AB422" s="88" t="str">
        <f>IF(Y422&lt;1,"-",ROUND(YEARFRAC(Y422,#REF!,1),2))</f>
        <v>-</v>
      </c>
      <c r="AC422" s="88"/>
      <c r="AD422" s="10"/>
      <c r="AE422" s="8"/>
      <c r="AF422" s="12"/>
      <c r="AG422" s="8"/>
      <c r="AH422" s="88"/>
    </row>
    <row r="423" spans="1:34" x14ac:dyDescent="0.25">
      <c r="A423" s="62">
        <f>COUNTA(H423:K423,L423:AH423)</f>
        <v>0</v>
      </c>
      <c r="B423" s="13"/>
      <c r="C423" s="13"/>
      <c r="D423" s="13"/>
      <c r="E423" s="13">
        <f t="shared" si="80"/>
        <v>0</v>
      </c>
      <c r="F423" s="13"/>
      <c r="G423" s="13"/>
      <c r="H423" s="88"/>
      <c r="I423" s="88"/>
      <c r="J423" s="9"/>
      <c r="K423" s="8"/>
      <c r="L423" s="19"/>
      <c r="M423" s="8"/>
      <c r="N423" s="19"/>
      <c r="O423" s="19"/>
      <c r="P423" s="19"/>
      <c r="Q423" s="8"/>
      <c r="R423" s="8"/>
      <c r="S423" s="88"/>
      <c r="T423" s="8"/>
      <c r="U423" s="8"/>
      <c r="V423" s="11"/>
      <c r="W423" s="19"/>
      <c r="X423" s="8"/>
      <c r="Y423" s="90"/>
      <c r="Z423" s="88"/>
      <c r="AA423" s="88"/>
      <c r="AB423" s="88"/>
      <c r="AC423" s="88"/>
      <c r="AD423" s="10"/>
      <c r="AE423" s="8"/>
      <c r="AF423" s="12"/>
      <c r="AG423" s="8"/>
      <c r="AH423" s="88"/>
    </row>
    <row r="424" spans="1:34" x14ac:dyDescent="0.25">
      <c r="A424" s="62">
        <f>COUNTA(H424:K424,L424:AH424,J425)-4</f>
        <v>0</v>
      </c>
      <c r="B424" s="13"/>
      <c r="C424" s="13"/>
      <c r="D424" s="13"/>
      <c r="E424" s="13">
        <f t="shared" si="80"/>
        <v>0</v>
      </c>
      <c r="F424" s="13"/>
      <c r="G424" s="13"/>
      <c r="H424" s="88"/>
      <c r="I424" s="88"/>
      <c r="J424" s="7" t="s">
        <v>78</v>
      </c>
      <c r="K424" s="8"/>
      <c r="L424" s="19"/>
      <c r="M424" s="8"/>
      <c r="N424" s="19"/>
      <c r="O424" s="19"/>
      <c r="P424" s="19"/>
      <c r="Q424" s="8"/>
      <c r="R424" s="8"/>
      <c r="S424" s="88"/>
      <c r="T424" s="17" t="s">
        <v>80</v>
      </c>
      <c r="U424" s="17" t="s">
        <v>80</v>
      </c>
      <c r="V424" s="18" t="s">
        <v>80</v>
      </c>
      <c r="W424" s="19"/>
      <c r="X424" s="8"/>
      <c r="Y424" s="90"/>
      <c r="Z424" s="88"/>
      <c r="AA424" s="88"/>
      <c r="AB424" s="88"/>
      <c r="AC424" s="88"/>
      <c r="AD424" s="10"/>
      <c r="AE424" s="8"/>
      <c r="AF424" s="12"/>
      <c r="AG424" s="8"/>
      <c r="AH424" s="88"/>
    </row>
    <row r="425" spans="1:34" x14ac:dyDescent="0.25">
      <c r="A425" s="62">
        <f>COUNTA(H425:K425,L425:AH425)</f>
        <v>0</v>
      </c>
      <c r="B425" s="13"/>
      <c r="C425" s="13"/>
      <c r="D425" s="13" t="str">
        <f>IF(J425&gt;0,"совмещение","-")</f>
        <v>-</v>
      </c>
      <c r="E425" s="13">
        <f t="shared" si="80"/>
        <v>0</v>
      </c>
      <c r="F425" s="13"/>
      <c r="G425" s="13"/>
      <c r="H425" s="88"/>
      <c r="I425" s="88"/>
      <c r="J425" s="9"/>
      <c r="K425" s="8"/>
      <c r="L425" s="19"/>
      <c r="M425" s="8"/>
      <c r="N425" s="19"/>
      <c r="O425" s="19"/>
      <c r="P425" s="19"/>
      <c r="Q425" s="8"/>
      <c r="R425" s="8"/>
      <c r="S425" s="88"/>
      <c r="T425" s="8"/>
      <c r="U425" s="8"/>
      <c r="V425" s="11"/>
      <c r="W425" s="19"/>
      <c r="X425" s="8"/>
      <c r="Y425" s="90"/>
      <c r="Z425" s="88"/>
      <c r="AA425" s="88"/>
      <c r="AB425" s="88"/>
      <c r="AC425" s="88"/>
      <c r="AD425" s="10"/>
      <c r="AE425" s="8"/>
      <c r="AF425" s="12"/>
      <c r="AG425" s="8"/>
      <c r="AH425" s="88"/>
    </row>
    <row r="426" spans="1:34" x14ac:dyDescent="0.25">
      <c r="A426" s="62">
        <f>COUNTA(H426:K426,L426:AH426)</f>
        <v>0</v>
      </c>
      <c r="B426" s="13"/>
      <c r="C426" s="13"/>
      <c r="D426" s="13"/>
      <c r="E426" s="13">
        <f t="shared" si="80"/>
        <v>0</v>
      </c>
      <c r="F426" s="13"/>
      <c r="G426" s="13"/>
      <c r="H426" s="88"/>
      <c r="I426" s="88"/>
      <c r="J426" s="9"/>
      <c r="K426" s="8"/>
      <c r="L426" s="19"/>
      <c r="M426" s="8"/>
      <c r="N426" s="19"/>
      <c r="O426" s="19"/>
      <c r="P426" s="19"/>
      <c r="Q426" s="8"/>
      <c r="R426" s="8"/>
      <c r="S426" s="88"/>
      <c r="T426" s="8"/>
      <c r="U426" s="8"/>
      <c r="V426" s="11"/>
      <c r="W426" s="19"/>
      <c r="X426" s="8"/>
      <c r="Y426" s="90"/>
      <c r="Z426" s="88"/>
      <c r="AA426" s="88"/>
      <c r="AB426" s="88"/>
      <c r="AC426" s="88"/>
      <c r="AD426" s="10"/>
      <c r="AE426" s="8"/>
      <c r="AF426" s="12"/>
      <c r="AG426" s="8"/>
      <c r="AH426" s="88"/>
    </row>
    <row r="427" spans="1:34" x14ac:dyDescent="0.25">
      <c r="A427" s="62">
        <f>COUNTA(H427:K427,L427:AH427)</f>
        <v>0</v>
      </c>
      <c r="B427" s="13"/>
      <c r="C427" s="13"/>
      <c r="D427" s="13"/>
      <c r="E427" s="13">
        <f t="shared" si="80"/>
        <v>0</v>
      </c>
      <c r="F427" s="13"/>
      <c r="G427" s="13"/>
      <c r="H427" s="88"/>
      <c r="I427" s="88"/>
      <c r="J427" s="9"/>
      <c r="K427" s="8"/>
      <c r="L427" s="19"/>
      <c r="M427" s="8"/>
      <c r="N427" s="19"/>
      <c r="O427" s="19"/>
      <c r="P427" s="19"/>
      <c r="Q427" s="8"/>
      <c r="R427" s="8"/>
      <c r="S427" s="88"/>
      <c r="T427" s="8"/>
      <c r="U427" s="8"/>
      <c r="V427" s="11"/>
      <c r="W427" s="19"/>
      <c r="X427" s="8"/>
      <c r="Y427" s="90"/>
      <c r="Z427" s="88"/>
      <c r="AA427" s="88"/>
      <c r="AB427" s="88"/>
      <c r="AC427" s="88"/>
      <c r="AD427" s="10"/>
      <c r="AE427" s="8"/>
      <c r="AF427" s="12"/>
      <c r="AG427" s="8"/>
      <c r="AH427" s="88"/>
    </row>
    <row r="428" spans="1:34" x14ac:dyDescent="0.25">
      <c r="A428" s="62">
        <f>COUNTA(H428:K428,L428:AH428)</f>
        <v>0</v>
      </c>
      <c r="B428" s="13"/>
      <c r="C428" s="13"/>
      <c r="D428" s="13"/>
      <c r="E428" s="13">
        <f t="shared" si="80"/>
        <v>0</v>
      </c>
      <c r="F428" s="13"/>
      <c r="G428" s="13"/>
      <c r="H428" s="88"/>
      <c r="I428" s="88"/>
      <c r="J428" s="9"/>
      <c r="K428" s="8"/>
      <c r="L428" s="19"/>
      <c r="M428" s="8"/>
      <c r="N428" s="19"/>
      <c r="O428" s="19"/>
      <c r="P428" s="19"/>
      <c r="Q428" s="8"/>
      <c r="R428" s="8"/>
      <c r="S428" s="88"/>
      <c r="T428" s="8"/>
      <c r="U428" s="8"/>
      <c r="V428" s="11"/>
      <c r="W428" s="19"/>
      <c r="X428" s="8"/>
      <c r="Y428" s="90"/>
      <c r="Z428" s="88"/>
      <c r="AA428" s="88"/>
      <c r="AB428" s="88"/>
      <c r="AC428" s="88"/>
      <c r="AD428" s="10"/>
      <c r="AE428" s="8"/>
      <c r="AF428" s="12"/>
      <c r="AG428" s="8"/>
      <c r="AH428" s="88"/>
    </row>
    <row r="429" spans="1:34" x14ac:dyDescent="0.25">
      <c r="A429" s="62">
        <f>COUNTA(H429:K429,L429:AH429)</f>
        <v>0</v>
      </c>
      <c r="B429" s="13"/>
      <c r="C429" s="13"/>
      <c r="D429" s="13"/>
      <c r="E429" s="13">
        <f t="shared" si="80"/>
        <v>0</v>
      </c>
      <c r="F429" s="13"/>
      <c r="G429" s="13"/>
      <c r="H429" s="88"/>
      <c r="I429" s="88"/>
      <c r="J429" s="9"/>
      <c r="K429" s="8"/>
      <c r="L429" s="19"/>
      <c r="M429" s="8"/>
      <c r="N429" s="19"/>
      <c r="O429" s="19"/>
      <c r="P429" s="19"/>
      <c r="Q429" s="8"/>
      <c r="R429" s="8"/>
      <c r="S429" s="88"/>
      <c r="T429" s="8"/>
      <c r="U429" s="8"/>
      <c r="V429" s="11"/>
      <c r="W429" s="19"/>
      <c r="X429" s="8"/>
      <c r="Y429" s="90"/>
      <c r="Z429" s="88"/>
      <c r="AA429" s="88"/>
      <c r="AB429" s="88"/>
      <c r="AC429" s="88"/>
      <c r="AD429" s="10"/>
      <c r="AE429" s="8"/>
      <c r="AF429" s="12"/>
      <c r="AG429" s="8"/>
      <c r="AH429" s="88"/>
    </row>
    <row r="430" spans="1:34" x14ac:dyDescent="0.25">
      <c r="A430" s="62">
        <f>COUNTA(H430:K430,L430:AH430)</f>
        <v>0</v>
      </c>
      <c r="B430" s="13"/>
      <c r="C430" s="13"/>
      <c r="D430" s="13"/>
      <c r="E430" s="13">
        <f t="shared" si="80"/>
        <v>0</v>
      </c>
      <c r="F430" s="13"/>
      <c r="G430" s="13"/>
      <c r="H430" s="88"/>
      <c r="I430" s="88"/>
      <c r="J430" s="9"/>
      <c r="K430" s="8"/>
      <c r="L430" s="19"/>
      <c r="M430" s="8"/>
      <c r="N430" s="19"/>
      <c r="O430" s="19"/>
      <c r="P430" s="19"/>
      <c r="Q430" s="8"/>
      <c r="R430" s="8"/>
      <c r="S430" s="88"/>
      <c r="T430" s="8"/>
      <c r="U430" s="8"/>
      <c r="V430" s="11"/>
      <c r="W430" s="19"/>
      <c r="X430" s="8"/>
      <c r="Y430" s="90"/>
      <c r="Z430" s="88"/>
      <c r="AA430" s="88"/>
      <c r="AB430" s="88"/>
      <c r="AC430" s="88"/>
      <c r="AD430" s="10"/>
      <c r="AE430" s="8"/>
      <c r="AF430" s="12"/>
      <c r="AG430" s="8"/>
      <c r="AH430" s="88"/>
    </row>
    <row r="431" spans="1:34" x14ac:dyDescent="0.25">
      <c r="A431" s="62">
        <f>COUNTA(H431:K431,L431:AH431,J432)-4</f>
        <v>0</v>
      </c>
      <c r="B431" s="13"/>
      <c r="C431" s="13"/>
      <c r="D431" s="13"/>
      <c r="E431" s="13">
        <f t="shared" si="80"/>
        <v>0</v>
      </c>
      <c r="F431" s="13"/>
      <c r="G431" s="13"/>
      <c r="H431" s="88"/>
      <c r="I431" s="88"/>
      <c r="J431" s="7" t="s">
        <v>79</v>
      </c>
      <c r="K431" s="8"/>
      <c r="L431" s="19"/>
      <c r="M431" s="8"/>
      <c r="N431" s="19"/>
      <c r="O431" s="19"/>
      <c r="P431" s="19"/>
      <c r="Q431" s="8"/>
      <c r="R431" s="8"/>
      <c r="S431" s="88"/>
      <c r="T431" s="17" t="s">
        <v>80</v>
      </c>
      <c r="U431" s="17" t="s">
        <v>80</v>
      </c>
      <c r="V431" s="18" t="s">
        <v>80</v>
      </c>
      <c r="W431" s="19"/>
      <c r="X431" s="8"/>
      <c r="Y431" s="90"/>
      <c r="Z431" s="88"/>
      <c r="AA431" s="88"/>
      <c r="AB431" s="88"/>
      <c r="AC431" s="88"/>
      <c r="AD431" s="10"/>
      <c r="AE431" s="8"/>
      <c r="AF431" s="12"/>
      <c r="AG431" s="8"/>
      <c r="AH431" s="88"/>
    </row>
    <row r="432" spans="1:34" x14ac:dyDescent="0.25">
      <c r="A432" s="62">
        <f>COUNTA(H432:K432,L432:AH432)</f>
        <v>0</v>
      </c>
      <c r="B432" s="13"/>
      <c r="C432" s="13"/>
      <c r="D432" s="13" t="str">
        <f>IF(J432&gt;0,"совместительство","-")</f>
        <v>-</v>
      </c>
      <c r="E432" s="13">
        <f t="shared" si="80"/>
        <v>0</v>
      </c>
      <c r="F432" s="13"/>
      <c r="G432" s="13"/>
      <c r="H432" s="88"/>
      <c r="I432" s="88"/>
      <c r="J432" s="9"/>
      <c r="K432" s="8"/>
      <c r="L432" s="19"/>
      <c r="M432" s="8"/>
      <c r="N432" s="19"/>
      <c r="O432" s="19"/>
      <c r="P432" s="19"/>
      <c r="Q432" s="8"/>
      <c r="R432" s="8"/>
      <c r="S432" s="88"/>
      <c r="T432" s="8"/>
      <c r="U432" s="8"/>
      <c r="V432" s="11"/>
      <c r="W432" s="19"/>
      <c r="X432" s="8"/>
      <c r="Y432" s="90"/>
      <c r="Z432" s="88"/>
      <c r="AA432" s="88"/>
      <c r="AB432" s="88"/>
      <c r="AC432" s="88"/>
      <c r="AD432" s="10"/>
      <c r="AE432" s="8"/>
      <c r="AF432" s="12"/>
      <c r="AG432" s="8"/>
      <c r="AH432" s="88"/>
    </row>
    <row r="433" spans="1:34" x14ac:dyDescent="0.25">
      <c r="A433" s="62">
        <f>COUNTA(H433:K433,L433:AH433)</f>
        <v>0</v>
      </c>
      <c r="B433" s="13"/>
      <c r="C433" s="13"/>
      <c r="D433" s="13"/>
      <c r="E433" s="13">
        <f t="shared" si="80"/>
        <v>0</v>
      </c>
      <c r="F433" s="13"/>
      <c r="G433" s="13"/>
      <c r="H433" s="88"/>
      <c r="I433" s="88"/>
      <c r="J433" s="9"/>
      <c r="K433" s="8"/>
      <c r="L433" s="19"/>
      <c r="M433" s="8"/>
      <c r="N433" s="19"/>
      <c r="O433" s="19"/>
      <c r="P433" s="19"/>
      <c r="Q433" s="8"/>
      <c r="R433" s="8"/>
      <c r="S433" s="88"/>
      <c r="T433" s="8"/>
      <c r="U433" s="8"/>
      <c r="V433" s="11"/>
      <c r="W433" s="19"/>
      <c r="X433" s="8"/>
      <c r="Y433" s="90"/>
      <c r="Z433" s="88"/>
      <c r="AA433" s="88"/>
      <c r="AB433" s="88"/>
      <c r="AC433" s="88"/>
      <c r="AD433" s="10"/>
      <c r="AE433" s="8"/>
      <c r="AF433" s="12"/>
      <c r="AG433" s="8"/>
      <c r="AH433" s="88"/>
    </row>
    <row r="434" spans="1:34" x14ac:dyDescent="0.25">
      <c r="A434" s="62">
        <f>COUNTA(H434:K434,L434:AH434)</f>
        <v>0</v>
      </c>
      <c r="B434" s="13"/>
      <c r="C434" s="13"/>
      <c r="D434" s="13"/>
      <c r="E434" s="13">
        <f t="shared" si="80"/>
        <v>0</v>
      </c>
      <c r="F434" s="13"/>
      <c r="G434" s="13"/>
      <c r="H434" s="88"/>
      <c r="I434" s="88"/>
      <c r="J434" s="9"/>
      <c r="K434" s="8"/>
      <c r="L434" s="19"/>
      <c r="M434" s="8"/>
      <c r="N434" s="19"/>
      <c r="O434" s="19"/>
      <c r="P434" s="19"/>
      <c r="Q434" s="8"/>
      <c r="R434" s="8"/>
      <c r="S434" s="88"/>
      <c r="T434" s="8"/>
      <c r="U434" s="8"/>
      <c r="V434" s="11"/>
      <c r="W434" s="19"/>
      <c r="X434" s="8"/>
      <c r="Y434" s="90"/>
      <c r="Z434" s="88"/>
      <c r="AA434" s="88"/>
      <c r="AB434" s="88"/>
      <c r="AC434" s="88"/>
      <c r="AD434" s="10"/>
      <c r="AE434" s="8"/>
      <c r="AF434" s="12"/>
      <c r="AG434" s="8"/>
      <c r="AH434" s="88"/>
    </row>
    <row r="435" spans="1:34" x14ac:dyDescent="0.25">
      <c r="A435" s="62">
        <f>COUNTA(H435:K435,L435:AH435)</f>
        <v>0</v>
      </c>
      <c r="B435" s="13"/>
      <c r="C435" s="13"/>
      <c r="D435" s="13"/>
      <c r="E435" s="13">
        <f t="shared" si="80"/>
        <v>0</v>
      </c>
      <c r="F435" s="13"/>
      <c r="G435" s="13"/>
      <c r="H435" s="88"/>
      <c r="I435" s="88"/>
      <c r="J435" s="9"/>
      <c r="K435" s="8"/>
      <c r="L435" s="19"/>
      <c r="M435" s="8"/>
      <c r="N435" s="19"/>
      <c r="O435" s="19"/>
      <c r="P435" s="19"/>
      <c r="Q435" s="8"/>
      <c r="R435" s="8"/>
      <c r="S435" s="88"/>
      <c r="T435" s="8"/>
      <c r="U435" s="8"/>
      <c r="V435" s="11"/>
      <c r="W435" s="19"/>
      <c r="X435" s="8"/>
      <c r="Y435" s="90"/>
      <c r="Z435" s="88"/>
      <c r="AA435" s="88"/>
      <c r="AB435" s="88"/>
      <c r="AC435" s="88"/>
      <c r="AD435" s="10"/>
      <c r="AE435" s="8"/>
      <c r="AF435" s="12"/>
      <c r="AG435" s="8"/>
      <c r="AH435" s="88"/>
    </row>
    <row r="436" spans="1:34" x14ac:dyDescent="0.25">
      <c r="A436" s="62">
        <f>COUNTA(H436:K436,L436:AH436)</f>
        <v>0</v>
      </c>
      <c r="B436" s="13"/>
      <c r="C436" s="13"/>
      <c r="D436" s="13"/>
      <c r="E436" s="13">
        <f t="shared" si="80"/>
        <v>0</v>
      </c>
      <c r="F436" s="13"/>
      <c r="G436" s="13"/>
      <c r="H436" s="88"/>
      <c r="I436" s="88"/>
      <c r="J436" s="9"/>
      <c r="K436" s="8"/>
      <c r="L436" s="19"/>
      <c r="M436" s="8"/>
      <c r="N436" s="19"/>
      <c r="O436" s="19"/>
      <c r="P436" s="19"/>
      <c r="Q436" s="8"/>
      <c r="R436" s="8"/>
      <c r="S436" s="88"/>
      <c r="T436" s="8"/>
      <c r="U436" s="8"/>
      <c r="V436" s="11"/>
      <c r="W436" s="19"/>
      <c r="X436" s="8"/>
      <c r="Y436" s="90"/>
      <c r="Z436" s="88"/>
      <c r="AA436" s="88"/>
      <c r="AB436" s="88"/>
      <c r="AC436" s="88"/>
      <c r="AD436" s="10"/>
      <c r="AE436" s="8"/>
      <c r="AF436" s="12"/>
      <c r="AG436" s="8"/>
      <c r="AH436" s="88"/>
    </row>
    <row r="437" spans="1:34" x14ac:dyDescent="0.25">
      <c r="A437" s="62">
        <f>COUNTA(H437:K437,L437:AH437)</f>
        <v>0</v>
      </c>
      <c r="B437" s="13"/>
      <c r="C437" s="13"/>
      <c r="D437" s="13"/>
      <c r="E437" s="13">
        <f t="shared" si="80"/>
        <v>0</v>
      </c>
      <c r="F437" s="13"/>
      <c r="G437" s="13"/>
      <c r="H437" s="88"/>
      <c r="I437" s="88"/>
      <c r="J437" s="9"/>
      <c r="K437" s="8"/>
      <c r="L437" s="19"/>
      <c r="M437" s="8"/>
      <c r="N437" s="19"/>
      <c r="O437" s="19"/>
      <c r="P437" s="19"/>
      <c r="Q437" s="8"/>
      <c r="R437" s="8"/>
      <c r="S437" s="88"/>
      <c r="T437" s="8"/>
      <c r="U437" s="8"/>
      <c r="V437" s="11"/>
      <c r="W437" s="19"/>
      <c r="X437" s="8"/>
      <c r="Y437" s="90"/>
      <c r="Z437" s="88"/>
      <c r="AA437" s="88"/>
      <c r="AB437" s="88"/>
      <c r="AC437" s="88"/>
      <c r="AD437" s="10"/>
      <c r="AE437" s="8"/>
      <c r="AF437" s="12"/>
      <c r="AG437" s="8"/>
      <c r="AH437" s="88"/>
    </row>
    <row r="438" spans="1:34" s="26" customFormat="1" ht="11.25" customHeight="1" x14ac:dyDescent="0.25">
      <c r="A438" s="21">
        <v>0</v>
      </c>
      <c r="B438" s="22"/>
      <c r="C438" s="22"/>
      <c r="D438" s="21"/>
      <c r="E438" s="23">
        <f>MAX(E422:E437)</f>
        <v>0</v>
      </c>
      <c r="F438" s="21" t="str">
        <f>RIGHT(R438,4)</f>
        <v xml:space="preserve"> - 0</v>
      </c>
      <c r="G438" s="21" t="str">
        <f>RIGHT(X438,4)</f>
        <v xml:space="preserve"> - 0</v>
      </c>
      <c r="H438" s="88"/>
      <c r="I438" s="88"/>
      <c r="J438" s="23" t="s">
        <v>85</v>
      </c>
      <c r="K438" s="23" t="str">
        <f>IF(E438=4,"ВО",IF(E438=3,"СПО",IF(E438=2,"ВО (с)",IF(E438=1,"СПО (с)","-"))))</f>
        <v>-</v>
      </c>
      <c r="L438" s="23">
        <f>COUNTA(L422:L437)</f>
        <v>0</v>
      </c>
      <c r="M438" s="23" t="s">
        <v>80</v>
      </c>
      <c r="N438" s="23" t="s">
        <v>80</v>
      </c>
      <c r="O438" s="23">
        <f>COUNTA(O422:O437)</f>
        <v>0</v>
      </c>
      <c r="P438" s="23" t="s">
        <v>80</v>
      </c>
      <c r="Q438" s="23">
        <f>SUM(Q422:Q437)</f>
        <v>0</v>
      </c>
      <c r="R438" s="23" t="str">
        <f>CONCATENATE("П.Г.П. - ",MAX(R422:R437))</f>
        <v>П.Г.П. - 0</v>
      </c>
      <c r="S438" s="23">
        <f>COUNTA(S422)</f>
        <v>0</v>
      </c>
      <c r="T438" s="23">
        <f>T423</f>
        <v>0</v>
      </c>
      <c r="U438" s="23" t="s">
        <v>80</v>
      </c>
      <c r="V438" s="23" t="s">
        <v>80</v>
      </c>
      <c r="W438" s="23">
        <f>COUNTA(W422:W437)</f>
        <v>0</v>
      </c>
      <c r="X438" s="23" t="str">
        <f>CONCATENATE("П.Г.П. - ",MAX(X422:X437))</f>
        <v>П.Г.П. - 0</v>
      </c>
      <c r="Y438" s="24">
        <f>Y422</f>
        <v>0</v>
      </c>
      <c r="Z438" s="23" t="str">
        <f>IF(Z422="","-",Z422)</f>
        <v>-</v>
      </c>
      <c r="AA438" s="23" t="str">
        <f t="shared" ref="AA438:AC438" si="81">IF(AA422="","-",AA422)</f>
        <v>-</v>
      </c>
      <c r="AB438" s="23" t="str">
        <f t="shared" si="81"/>
        <v>-</v>
      </c>
      <c r="AC438" s="23" t="str">
        <f t="shared" si="81"/>
        <v>-</v>
      </c>
      <c r="AD438" s="23" t="s">
        <v>80</v>
      </c>
      <c r="AE438" s="23">
        <f>SUM(AE422:AE437)</f>
        <v>0</v>
      </c>
      <c r="AF438" s="25">
        <f>SUM(AF422:AF437)</f>
        <v>0</v>
      </c>
      <c r="AG438" s="23" t="s">
        <v>80</v>
      </c>
      <c r="AH438" s="23" t="s">
        <v>80</v>
      </c>
    </row>
    <row r="439" spans="1:34" x14ac:dyDescent="0.25">
      <c r="A439" s="62">
        <f>COUNTA(H439:K439,L439:AH439)-7</f>
        <v>-1</v>
      </c>
      <c r="B439" s="13"/>
      <c r="C439" s="13"/>
      <c r="D439" s="13"/>
      <c r="E439" s="13">
        <f t="shared" ref="E439:E454" si="82">IF(K439="ВО",4,IF(K439="СПО",3,IF(K439="ВО (студент)",2,IF(K439="СПО (студент)",1,0))))</f>
        <v>0</v>
      </c>
      <c r="F439" s="13"/>
      <c r="G439" s="13"/>
      <c r="H439" s="88">
        <v>46</v>
      </c>
      <c r="I439" s="88"/>
      <c r="J439" s="7" t="s">
        <v>77</v>
      </c>
      <c r="K439" s="8"/>
      <c r="L439" s="19"/>
      <c r="M439" s="8"/>
      <c r="N439" s="19"/>
      <c r="O439" s="19"/>
      <c r="P439" s="19"/>
      <c r="Q439" s="8"/>
      <c r="R439" s="8"/>
      <c r="S439" s="88"/>
      <c r="T439" s="17" t="s">
        <v>80</v>
      </c>
      <c r="U439" s="17" t="s">
        <v>80</v>
      </c>
      <c r="V439" s="18" t="s">
        <v>80</v>
      </c>
      <c r="W439" s="19"/>
      <c r="X439" s="8"/>
      <c r="Y439" s="90"/>
      <c r="Z439" s="88"/>
      <c r="AA439" s="88"/>
      <c r="AB439" s="88" t="str">
        <f>IF(Y439&lt;1,"-",ROUND(YEARFRAC(Y439,#REF!,1),2))</f>
        <v>-</v>
      </c>
      <c r="AC439" s="88"/>
      <c r="AD439" s="10"/>
      <c r="AE439" s="8"/>
      <c r="AF439" s="12"/>
      <c r="AG439" s="8"/>
      <c r="AH439" s="88"/>
    </row>
    <row r="440" spans="1:34" x14ac:dyDescent="0.25">
      <c r="A440" s="62">
        <f>COUNTA(H440:K440,L440:AH440)</f>
        <v>0</v>
      </c>
      <c r="B440" s="13"/>
      <c r="C440" s="13"/>
      <c r="D440" s="13"/>
      <c r="E440" s="13">
        <f t="shared" si="82"/>
        <v>0</v>
      </c>
      <c r="F440" s="13"/>
      <c r="G440" s="13"/>
      <c r="H440" s="88"/>
      <c r="I440" s="88"/>
      <c r="J440" s="9"/>
      <c r="K440" s="8"/>
      <c r="L440" s="19"/>
      <c r="M440" s="8"/>
      <c r="N440" s="19"/>
      <c r="O440" s="19"/>
      <c r="P440" s="19"/>
      <c r="Q440" s="8"/>
      <c r="R440" s="8"/>
      <c r="S440" s="88"/>
      <c r="T440" s="8"/>
      <c r="U440" s="8"/>
      <c r="V440" s="11"/>
      <c r="W440" s="19"/>
      <c r="X440" s="8"/>
      <c r="Y440" s="90"/>
      <c r="Z440" s="88"/>
      <c r="AA440" s="88"/>
      <c r="AB440" s="88"/>
      <c r="AC440" s="88"/>
      <c r="AD440" s="10"/>
      <c r="AE440" s="8"/>
      <c r="AF440" s="12"/>
      <c r="AG440" s="8"/>
      <c r="AH440" s="88"/>
    </row>
    <row r="441" spans="1:34" x14ac:dyDescent="0.25">
      <c r="A441" s="62">
        <f>COUNTA(H441:K441,L441:AH441,J442)-4</f>
        <v>0</v>
      </c>
      <c r="B441" s="13"/>
      <c r="C441" s="13"/>
      <c r="D441" s="13"/>
      <c r="E441" s="13">
        <f t="shared" si="82"/>
        <v>0</v>
      </c>
      <c r="F441" s="13"/>
      <c r="G441" s="13"/>
      <c r="H441" s="88"/>
      <c r="I441" s="88"/>
      <c r="J441" s="7" t="s">
        <v>78</v>
      </c>
      <c r="K441" s="8"/>
      <c r="L441" s="19"/>
      <c r="M441" s="8"/>
      <c r="N441" s="19"/>
      <c r="O441" s="19"/>
      <c r="P441" s="19"/>
      <c r="Q441" s="8"/>
      <c r="R441" s="8"/>
      <c r="S441" s="88"/>
      <c r="T441" s="17" t="s">
        <v>80</v>
      </c>
      <c r="U441" s="17" t="s">
        <v>80</v>
      </c>
      <c r="V441" s="18" t="s">
        <v>80</v>
      </c>
      <c r="W441" s="19"/>
      <c r="X441" s="8"/>
      <c r="Y441" s="90"/>
      <c r="Z441" s="88"/>
      <c r="AA441" s="88"/>
      <c r="AB441" s="88"/>
      <c r="AC441" s="88"/>
      <c r="AD441" s="10"/>
      <c r="AE441" s="8"/>
      <c r="AF441" s="12"/>
      <c r="AG441" s="8"/>
      <c r="AH441" s="88"/>
    </row>
    <row r="442" spans="1:34" x14ac:dyDescent="0.25">
      <c r="A442" s="62">
        <f>COUNTA(H442:K442,L442:AH442)</f>
        <v>0</v>
      </c>
      <c r="B442" s="13"/>
      <c r="C442" s="13"/>
      <c r="D442" s="13" t="str">
        <f>IF(J442&gt;0,"совмещение","-")</f>
        <v>-</v>
      </c>
      <c r="E442" s="13">
        <f t="shared" si="82"/>
        <v>0</v>
      </c>
      <c r="F442" s="13"/>
      <c r="G442" s="13"/>
      <c r="H442" s="88"/>
      <c r="I442" s="88"/>
      <c r="J442" s="9"/>
      <c r="K442" s="8"/>
      <c r="L442" s="19"/>
      <c r="M442" s="8"/>
      <c r="N442" s="19"/>
      <c r="O442" s="19"/>
      <c r="P442" s="19"/>
      <c r="Q442" s="8"/>
      <c r="R442" s="8"/>
      <c r="S442" s="88"/>
      <c r="T442" s="8"/>
      <c r="U442" s="8"/>
      <c r="V442" s="11"/>
      <c r="W442" s="19"/>
      <c r="X442" s="8"/>
      <c r="Y442" s="90"/>
      <c r="Z442" s="88"/>
      <c r="AA442" s="88"/>
      <c r="AB442" s="88"/>
      <c r="AC442" s="88"/>
      <c r="AD442" s="10"/>
      <c r="AE442" s="8"/>
      <c r="AF442" s="12"/>
      <c r="AG442" s="8"/>
      <c r="AH442" s="88"/>
    </row>
    <row r="443" spans="1:34" x14ac:dyDescent="0.25">
      <c r="A443" s="62">
        <f>COUNTA(H443:K443,L443:AH443)</f>
        <v>0</v>
      </c>
      <c r="B443" s="13"/>
      <c r="C443" s="13"/>
      <c r="D443" s="13"/>
      <c r="E443" s="13">
        <f t="shared" si="82"/>
        <v>0</v>
      </c>
      <c r="F443" s="13"/>
      <c r="G443" s="13"/>
      <c r="H443" s="88"/>
      <c r="I443" s="88"/>
      <c r="J443" s="9"/>
      <c r="K443" s="8"/>
      <c r="L443" s="19"/>
      <c r="M443" s="8"/>
      <c r="N443" s="19"/>
      <c r="O443" s="19"/>
      <c r="P443" s="19"/>
      <c r="Q443" s="8"/>
      <c r="R443" s="8"/>
      <c r="S443" s="88"/>
      <c r="T443" s="8"/>
      <c r="U443" s="8"/>
      <c r="V443" s="11"/>
      <c r="W443" s="19"/>
      <c r="X443" s="8"/>
      <c r="Y443" s="90"/>
      <c r="Z443" s="88"/>
      <c r="AA443" s="88"/>
      <c r="AB443" s="88"/>
      <c r="AC443" s="88"/>
      <c r="AD443" s="10"/>
      <c r="AE443" s="8"/>
      <c r="AF443" s="12"/>
      <c r="AG443" s="8"/>
      <c r="AH443" s="88"/>
    </row>
    <row r="444" spans="1:34" x14ac:dyDescent="0.25">
      <c r="A444" s="62">
        <f>COUNTA(H444:K444,L444:AH444)</f>
        <v>0</v>
      </c>
      <c r="B444" s="13"/>
      <c r="C444" s="13"/>
      <c r="D444" s="13"/>
      <c r="E444" s="13">
        <f t="shared" si="82"/>
        <v>0</v>
      </c>
      <c r="F444" s="13"/>
      <c r="G444" s="13"/>
      <c r="H444" s="88"/>
      <c r="I444" s="88"/>
      <c r="J444" s="9"/>
      <c r="K444" s="8"/>
      <c r="L444" s="19"/>
      <c r="M444" s="8"/>
      <c r="N444" s="19"/>
      <c r="O444" s="19"/>
      <c r="P444" s="19"/>
      <c r="Q444" s="8"/>
      <c r="R444" s="8"/>
      <c r="S444" s="88"/>
      <c r="T444" s="8"/>
      <c r="U444" s="8"/>
      <c r="V444" s="11"/>
      <c r="W444" s="19"/>
      <c r="X444" s="8"/>
      <c r="Y444" s="90"/>
      <c r="Z444" s="88"/>
      <c r="AA444" s="88"/>
      <c r="AB444" s="88"/>
      <c r="AC444" s="88"/>
      <c r="AD444" s="10"/>
      <c r="AE444" s="8"/>
      <c r="AF444" s="12"/>
      <c r="AG444" s="8"/>
      <c r="AH444" s="88"/>
    </row>
    <row r="445" spans="1:34" x14ac:dyDescent="0.25">
      <c r="A445" s="62">
        <f>COUNTA(H445:K445,L445:AH445)</f>
        <v>0</v>
      </c>
      <c r="B445" s="13"/>
      <c r="C445" s="13"/>
      <c r="D445" s="13"/>
      <c r="E445" s="13">
        <f t="shared" si="82"/>
        <v>0</v>
      </c>
      <c r="F445" s="13"/>
      <c r="G445" s="13"/>
      <c r="H445" s="88"/>
      <c r="I445" s="88"/>
      <c r="J445" s="9"/>
      <c r="K445" s="8"/>
      <c r="L445" s="19"/>
      <c r="M445" s="8"/>
      <c r="N445" s="19"/>
      <c r="O445" s="19"/>
      <c r="P445" s="19"/>
      <c r="Q445" s="8"/>
      <c r="R445" s="8"/>
      <c r="S445" s="88"/>
      <c r="T445" s="8"/>
      <c r="U445" s="8"/>
      <c r="V445" s="11"/>
      <c r="W445" s="19"/>
      <c r="X445" s="8"/>
      <c r="Y445" s="90"/>
      <c r="Z445" s="88"/>
      <c r="AA445" s="88"/>
      <c r="AB445" s="88"/>
      <c r="AC445" s="88"/>
      <c r="AD445" s="10"/>
      <c r="AE445" s="8"/>
      <c r="AF445" s="12"/>
      <c r="AG445" s="8"/>
      <c r="AH445" s="88"/>
    </row>
    <row r="446" spans="1:34" x14ac:dyDescent="0.25">
      <c r="A446" s="62">
        <f>COUNTA(H446:K446,L446:AH446)</f>
        <v>0</v>
      </c>
      <c r="B446" s="13"/>
      <c r="C446" s="13"/>
      <c r="D446" s="13"/>
      <c r="E446" s="13">
        <f t="shared" si="82"/>
        <v>0</v>
      </c>
      <c r="F446" s="13"/>
      <c r="G446" s="13"/>
      <c r="H446" s="88"/>
      <c r="I446" s="88"/>
      <c r="J446" s="9"/>
      <c r="K446" s="8"/>
      <c r="L446" s="19"/>
      <c r="M446" s="8"/>
      <c r="N446" s="19"/>
      <c r="O446" s="19"/>
      <c r="P446" s="19"/>
      <c r="Q446" s="8"/>
      <c r="R446" s="8"/>
      <c r="S446" s="88"/>
      <c r="T446" s="8"/>
      <c r="U446" s="8"/>
      <c r="V446" s="11"/>
      <c r="W446" s="19"/>
      <c r="X446" s="8"/>
      <c r="Y446" s="90"/>
      <c r="Z446" s="88"/>
      <c r="AA446" s="88"/>
      <c r="AB446" s="88"/>
      <c r="AC446" s="88"/>
      <c r="AD446" s="10"/>
      <c r="AE446" s="8"/>
      <c r="AF446" s="12"/>
      <c r="AG446" s="8"/>
      <c r="AH446" s="88"/>
    </row>
    <row r="447" spans="1:34" x14ac:dyDescent="0.25">
      <c r="A447" s="62">
        <f>COUNTA(H447:K447,L447:AH447)</f>
        <v>0</v>
      </c>
      <c r="B447" s="13"/>
      <c r="C447" s="13"/>
      <c r="D447" s="13"/>
      <c r="E447" s="13">
        <f t="shared" si="82"/>
        <v>0</v>
      </c>
      <c r="F447" s="13"/>
      <c r="G447" s="13"/>
      <c r="H447" s="88"/>
      <c r="I447" s="88"/>
      <c r="J447" s="9"/>
      <c r="K447" s="8"/>
      <c r="L447" s="19"/>
      <c r="M447" s="8"/>
      <c r="N447" s="19"/>
      <c r="O447" s="19"/>
      <c r="P447" s="19"/>
      <c r="Q447" s="8"/>
      <c r="R447" s="8"/>
      <c r="S447" s="88"/>
      <c r="T447" s="8"/>
      <c r="U447" s="8"/>
      <c r="V447" s="11"/>
      <c r="W447" s="19"/>
      <c r="X447" s="8"/>
      <c r="Y447" s="90"/>
      <c r="Z447" s="88"/>
      <c r="AA447" s="88"/>
      <c r="AB447" s="88"/>
      <c r="AC447" s="88"/>
      <c r="AD447" s="10"/>
      <c r="AE447" s="8"/>
      <c r="AF447" s="12"/>
      <c r="AG447" s="8"/>
      <c r="AH447" s="88"/>
    </row>
    <row r="448" spans="1:34" x14ac:dyDescent="0.25">
      <c r="A448" s="62">
        <f>COUNTA(H448:K448,L448:AH448,J449)-4</f>
        <v>0</v>
      </c>
      <c r="B448" s="13"/>
      <c r="C448" s="13"/>
      <c r="D448" s="13"/>
      <c r="E448" s="13">
        <f t="shared" si="82"/>
        <v>0</v>
      </c>
      <c r="F448" s="13"/>
      <c r="G448" s="13"/>
      <c r="H448" s="88"/>
      <c r="I448" s="88"/>
      <c r="J448" s="7" t="s">
        <v>79</v>
      </c>
      <c r="K448" s="8"/>
      <c r="L448" s="19"/>
      <c r="M448" s="8"/>
      <c r="N448" s="19"/>
      <c r="O448" s="19"/>
      <c r="P448" s="19"/>
      <c r="Q448" s="8"/>
      <c r="R448" s="8"/>
      <c r="S448" s="88"/>
      <c r="T448" s="17" t="s">
        <v>80</v>
      </c>
      <c r="U448" s="17" t="s">
        <v>80</v>
      </c>
      <c r="V448" s="18" t="s">
        <v>80</v>
      </c>
      <c r="W448" s="19"/>
      <c r="X448" s="8"/>
      <c r="Y448" s="90"/>
      <c r="Z448" s="88"/>
      <c r="AA448" s="88"/>
      <c r="AB448" s="88"/>
      <c r="AC448" s="88"/>
      <c r="AD448" s="10"/>
      <c r="AE448" s="8"/>
      <c r="AF448" s="12"/>
      <c r="AG448" s="8"/>
      <c r="AH448" s="88"/>
    </row>
    <row r="449" spans="1:34" x14ac:dyDescent="0.25">
      <c r="A449" s="62">
        <f>COUNTA(H449:K449,L449:AH449)</f>
        <v>0</v>
      </c>
      <c r="B449" s="13"/>
      <c r="C449" s="13"/>
      <c r="D449" s="13" t="str">
        <f>IF(J449&gt;0,"совместительство","-")</f>
        <v>-</v>
      </c>
      <c r="E449" s="13">
        <f t="shared" si="82"/>
        <v>0</v>
      </c>
      <c r="F449" s="13"/>
      <c r="G449" s="13"/>
      <c r="H449" s="88"/>
      <c r="I449" s="88"/>
      <c r="J449" s="9"/>
      <c r="K449" s="8"/>
      <c r="L449" s="19"/>
      <c r="M449" s="8"/>
      <c r="N449" s="19"/>
      <c r="O449" s="19"/>
      <c r="P449" s="19"/>
      <c r="Q449" s="8"/>
      <c r="R449" s="8"/>
      <c r="S449" s="88"/>
      <c r="T449" s="8"/>
      <c r="U449" s="8"/>
      <c r="V449" s="11"/>
      <c r="W449" s="19"/>
      <c r="X449" s="8"/>
      <c r="Y449" s="90"/>
      <c r="Z449" s="88"/>
      <c r="AA449" s="88"/>
      <c r="AB449" s="88"/>
      <c r="AC449" s="88"/>
      <c r="AD449" s="10"/>
      <c r="AE449" s="8"/>
      <c r="AF449" s="12"/>
      <c r="AG449" s="8"/>
      <c r="AH449" s="88"/>
    </row>
    <row r="450" spans="1:34" x14ac:dyDescent="0.25">
      <c r="A450" s="62">
        <f>COUNTA(H450:K450,L450:AH450)</f>
        <v>0</v>
      </c>
      <c r="B450" s="13"/>
      <c r="C450" s="13"/>
      <c r="D450" s="13"/>
      <c r="E450" s="13">
        <f t="shared" si="82"/>
        <v>0</v>
      </c>
      <c r="F450" s="13"/>
      <c r="G450" s="13"/>
      <c r="H450" s="88"/>
      <c r="I450" s="88"/>
      <c r="J450" s="9"/>
      <c r="K450" s="8"/>
      <c r="L450" s="19"/>
      <c r="M450" s="8"/>
      <c r="N450" s="19"/>
      <c r="O450" s="19"/>
      <c r="P450" s="19"/>
      <c r="Q450" s="8"/>
      <c r="R450" s="8"/>
      <c r="S450" s="88"/>
      <c r="T450" s="8"/>
      <c r="U450" s="8"/>
      <c r="V450" s="11"/>
      <c r="W450" s="19"/>
      <c r="X450" s="8"/>
      <c r="Y450" s="90"/>
      <c r="Z450" s="88"/>
      <c r="AA450" s="88"/>
      <c r="AB450" s="88"/>
      <c r="AC450" s="88"/>
      <c r="AD450" s="10"/>
      <c r="AE450" s="8"/>
      <c r="AF450" s="12"/>
      <c r="AG450" s="8"/>
      <c r="AH450" s="88"/>
    </row>
    <row r="451" spans="1:34" x14ac:dyDescent="0.25">
      <c r="A451" s="62">
        <f>COUNTA(H451:K451,L451:AH451)</f>
        <v>0</v>
      </c>
      <c r="B451" s="13"/>
      <c r="C451" s="13"/>
      <c r="D451" s="13"/>
      <c r="E451" s="13">
        <f t="shared" si="82"/>
        <v>0</v>
      </c>
      <c r="F451" s="13"/>
      <c r="G451" s="13"/>
      <c r="H451" s="88"/>
      <c r="I451" s="88"/>
      <c r="J451" s="9"/>
      <c r="K451" s="8"/>
      <c r="L451" s="19"/>
      <c r="M451" s="8"/>
      <c r="N451" s="19"/>
      <c r="O451" s="19"/>
      <c r="P451" s="19"/>
      <c r="Q451" s="8"/>
      <c r="R451" s="8"/>
      <c r="S451" s="88"/>
      <c r="T451" s="8"/>
      <c r="U451" s="8"/>
      <c r="V451" s="11"/>
      <c r="W451" s="19"/>
      <c r="X451" s="8"/>
      <c r="Y451" s="90"/>
      <c r="Z451" s="88"/>
      <c r="AA451" s="88"/>
      <c r="AB451" s="88"/>
      <c r="AC451" s="88"/>
      <c r="AD451" s="10"/>
      <c r="AE451" s="8"/>
      <c r="AF451" s="12"/>
      <c r="AG451" s="8"/>
      <c r="AH451" s="88"/>
    </row>
    <row r="452" spans="1:34" x14ac:dyDescent="0.25">
      <c r="A452" s="62">
        <f>COUNTA(H452:K452,L452:AH452)</f>
        <v>0</v>
      </c>
      <c r="B452" s="13"/>
      <c r="C452" s="13"/>
      <c r="D452" s="13"/>
      <c r="E452" s="13">
        <f t="shared" si="82"/>
        <v>0</v>
      </c>
      <c r="F452" s="13"/>
      <c r="G452" s="13"/>
      <c r="H452" s="88"/>
      <c r="I452" s="88"/>
      <c r="J452" s="9"/>
      <c r="K452" s="8"/>
      <c r="L452" s="19"/>
      <c r="M452" s="8"/>
      <c r="N452" s="19"/>
      <c r="O452" s="19"/>
      <c r="P452" s="19"/>
      <c r="Q452" s="8"/>
      <c r="R452" s="8"/>
      <c r="S452" s="88"/>
      <c r="T452" s="8"/>
      <c r="U452" s="8"/>
      <c r="V452" s="11"/>
      <c r="W452" s="19"/>
      <c r="X452" s="8"/>
      <c r="Y452" s="90"/>
      <c r="Z452" s="88"/>
      <c r="AA452" s="88"/>
      <c r="AB452" s="88"/>
      <c r="AC452" s="88"/>
      <c r="AD452" s="10"/>
      <c r="AE452" s="8"/>
      <c r="AF452" s="12"/>
      <c r="AG452" s="8"/>
      <c r="AH452" s="88"/>
    </row>
    <row r="453" spans="1:34" x14ac:dyDescent="0.25">
      <c r="A453" s="62">
        <f>COUNTA(H453:K453,L453:AH453)</f>
        <v>0</v>
      </c>
      <c r="B453" s="13"/>
      <c r="C453" s="13"/>
      <c r="D453" s="13"/>
      <c r="E453" s="13">
        <f t="shared" si="82"/>
        <v>0</v>
      </c>
      <c r="F453" s="13"/>
      <c r="G453" s="13"/>
      <c r="H453" s="88"/>
      <c r="I453" s="88"/>
      <c r="J453" s="9"/>
      <c r="K453" s="8"/>
      <c r="L453" s="19"/>
      <c r="M453" s="8"/>
      <c r="N453" s="19"/>
      <c r="O453" s="19"/>
      <c r="P453" s="19"/>
      <c r="Q453" s="8"/>
      <c r="R453" s="8"/>
      <c r="S453" s="88"/>
      <c r="T453" s="8"/>
      <c r="U453" s="8"/>
      <c r="V453" s="11"/>
      <c r="W453" s="19"/>
      <c r="X453" s="8"/>
      <c r="Y453" s="90"/>
      <c r="Z453" s="88"/>
      <c r="AA453" s="88"/>
      <c r="AB453" s="88"/>
      <c r="AC453" s="88"/>
      <c r="AD453" s="10"/>
      <c r="AE453" s="8"/>
      <c r="AF453" s="12"/>
      <c r="AG453" s="8"/>
      <c r="AH453" s="88"/>
    </row>
    <row r="454" spans="1:34" x14ac:dyDescent="0.25">
      <c r="A454" s="62">
        <f>COUNTA(H454:K454,L454:AH454)</f>
        <v>0</v>
      </c>
      <c r="B454" s="13"/>
      <c r="C454" s="13"/>
      <c r="D454" s="13"/>
      <c r="E454" s="13">
        <f t="shared" si="82"/>
        <v>0</v>
      </c>
      <c r="F454" s="13"/>
      <c r="G454" s="13"/>
      <c r="H454" s="88"/>
      <c r="I454" s="88"/>
      <c r="J454" s="9"/>
      <c r="K454" s="8"/>
      <c r="L454" s="19"/>
      <c r="M454" s="8"/>
      <c r="N454" s="19"/>
      <c r="O454" s="19"/>
      <c r="P454" s="19"/>
      <c r="Q454" s="8"/>
      <c r="R454" s="8"/>
      <c r="S454" s="88"/>
      <c r="T454" s="8"/>
      <c r="U454" s="8"/>
      <c r="V454" s="11"/>
      <c r="W454" s="19"/>
      <c r="X454" s="8"/>
      <c r="Y454" s="90"/>
      <c r="Z454" s="88"/>
      <c r="AA454" s="88"/>
      <c r="AB454" s="88"/>
      <c r="AC454" s="88"/>
      <c r="AD454" s="10"/>
      <c r="AE454" s="8"/>
      <c r="AF454" s="12"/>
      <c r="AG454" s="8"/>
      <c r="AH454" s="88"/>
    </row>
    <row r="455" spans="1:34" s="26" customFormat="1" ht="11.25" customHeight="1" x14ac:dyDescent="0.25">
      <c r="A455" s="21">
        <v>0</v>
      </c>
      <c r="B455" s="22"/>
      <c r="C455" s="22"/>
      <c r="D455" s="21"/>
      <c r="E455" s="23">
        <f>MAX(E439:E454)</f>
        <v>0</v>
      </c>
      <c r="F455" s="21" t="str">
        <f>RIGHT(R455,4)</f>
        <v xml:space="preserve"> - 0</v>
      </c>
      <c r="G455" s="21" t="str">
        <f>RIGHT(X455,4)</f>
        <v xml:space="preserve"> - 0</v>
      </c>
      <c r="H455" s="88"/>
      <c r="I455" s="88"/>
      <c r="J455" s="23" t="s">
        <v>85</v>
      </c>
      <c r="K455" s="23" t="str">
        <f>IF(E455=4,"ВО",IF(E455=3,"СПО",IF(E455=2,"ВО (с)",IF(E455=1,"СПО (с)","-"))))</f>
        <v>-</v>
      </c>
      <c r="L455" s="23">
        <f>COUNTA(L439:L454)</f>
        <v>0</v>
      </c>
      <c r="M455" s="23" t="s">
        <v>80</v>
      </c>
      <c r="N455" s="23" t="s">
        <v>80</v>
      </c>
      <c r="O455" s="23">
        <f>COUNTA(O439:O454)</f>
        <v>0</v>
      </c>
      <c r="P455" s="23" t="s">
        <v>80</v>
      </c>
      <c r="Q455" s="23">
        <f>SUM(Q439:Q454)</f>
        <v>0</v>
      </c>
      <c r="R455" s="23" t="str">
        <f>CONCATENATE("П.Г.П. - ",MAX(R439:R454))</f>
        <v>П.Г.П. - 0</v>
      </c>
      <c r="S455" s="23">
        <f>COUNTA(S439)</f>
        <v>0</v>
      </c>
      <c r="T455" s="23">
        <f>T440</f>
        <v>0</v>
      </c>
      <c r="U455" s="23" t="s">
        <v>80</v>
      </c>
      <c r="V455" s="23" t="s">
        <v>80</v>
      </c>
      <c r="W455" s="23">
        <f>COUNTA(W439:W454)</f>
        <v>0</v>
      </c>
      <c r="X455" s="23" t="str">
        <f>CONCATENATE("П.Г.П. - ",MAX(X439:X454))</f>
        <v>П.Г.П. - 0</v>
      </c>
      <c r="Y455" s="24">
        <f>Y439</f>
        <v>0</v>
      </c>
      <c r="Z455" s="23" t="str">
        <f>IF(Z439="","-",Z439)</f>
        <v>-</v>
      </c>
      <c r="AA455" s="23" t="str">
        <f t="shared" ref="AA455:AC455" si="83">IF(AA439="","-",AA439)</f>
        <v>-</v>
      </c>
      <c r="AB455" s="23" t="str">
        <f t="shared" si="83"/>
        <v>-</v>
      </c>
      <c r="AC455" s="23" t="str">
        <f t="shared" si="83"/>
        <v>-</v>
      </c>
      <c r="AD455" s="23" t="s">
        <v>80</v>
      </c>
      <c r="AE455" s="23">
        <f>SUM(AE439:AE454)</f>
        <v>0</v>
      </c>
      <c r="AF455" s="25">
        <f>SUM(AF439:AF454)</f>
        <v>0</v>
      </c>
      <c r="AG455" s="23" t="s">
        <v>80</v>
      </c>
      <c r="AH455" s="23" t="s">
        <v>80</v>
      </c>
    </row>
    <row r="456" spans="1:34" x14ac:dyDescent="0.25">
      <c r="A456" s="62">
        <f>COUNTA(H456:K456,L456:AH456)-7</f>
        <v>-1</v>
      </c>
      <c r="B456" s="13"/>
      <c r="C456" s="13"/>
      <c r="D456" s="13"/>
      <c r="E456" s="13">
        <f t="shared" ref="E456:E471" si="84">IF(K456="ВО",4,IF(K456="СПО",3,IF(K456="ВО (студент)",2,IF(K456="СПО (студент)",1,0))))</f>
        <v>0</v>
      </c>
      <c r="F456" s="13"/>
      <c r="G456" s="13"/>
      <c r="H456" s="88">
        <v>47</v>
      </c>
      <c r="I456" s="88"/>
      <c r="J456" s="7" t="s">
        <v>77</v>
      </c>
      <c r="K456" s="8"/>
      <c r="L456" s="19"/>
      <c r="M456" s="8"/>
      <c r="N456" s="19"/>
      <c r="O456" s="19"/>
      <c r="P456" s="19"/>
      <c r="Q456" s="8"/>
      <c r="R456" s="8"/>
      <c r="S456" s="88"/>
      <c r="T456" s="17" t="s">
        <v>80</v>
      </c>
      <c r="U456" s="17" t="s">
        <v>80</v>
      </c>
      <c r="V456" s="18" t="s">
        <v>80</v>
      </c>
      <c r="W456" s="19"/>
      <c r="X456" s="8"/>
      <c r="Y456" s="90"/>
      <c r="Z456" s="88"/>
      <c r="AA456" s="88"/>
      <c r="AB456" s="88" t="str">
        <f>IF(Y456&lt;1,"-",ROUND(YEARFRAC(Y456,#REF!,1),2))</f>
        <v>-</v>
      </c>
      <c r="AC456" s="88"/>
      <c r="AD456" s="10"/>
      <c r="AE456" s="8"/>
      <c r="AF456" s="12"/>
      <c r="AG456" s="8"/>
      <c r="AH456" s="88"/>
    </row>
    <row r="457" spans="1:34" x14ac:dyDescent="0.25">
      <c r="A457" s="62">
        <f>COUNTA(H457:K457,L457:AH457)</f>
        <v>0</v>
      </c>
      <c r="B457" s="13"/>
      <c r="C457" s="13"/>
      <c r="D457" s="13"/>
      <c r="E457" s="13">
        <f t="shared" si="84"/>
        <v>0</v>
      </c>
      <c r="F457" s="13"/>
      <c r="G457" s="13"/>
      <c r="H457" s="88"/>
      <c r="I457" s="88"/>
      <c r="J457" s="9"/>
      <c r="K457" s="8"/>
      <c r="L457" s="19"/>
      <c r="M457" s="8"/>
      <c r="N457" s="19"/>
      <c r="O457" s="19"/>
      <c r="P457" s="19"/>
      <c r="Q457" s="8"/>
      <c r="R457" s="8"/>
      <c r="S457" s="88"/>
      <c r="T457" s="8"/>
      <c r="U457" s="8"/>
      <c r="V457" s="11"/>
      <c r="W457" s="19"/>
      <c r="X457" s="8"/>
      <c r="Y457" s="90"/>
      <c r="Z457" s="88"/>
      <c r="AA457" s="88"/>
      <c r="AB457" s="88"/>
      <c r="AC457" s="88"/>
      <c r="AD457" s="10"/>
      <c r="AE457" s="8"/>
      <c r="AF457" s="12"/>
      <c r="AG457" s="8"/>
      <c r="AH457" s="88"/>
    </row>
    <row r="458" spans="1:34" x14ac:dyDescent="0.25">
      <c r="A458" s="62">
        <f>COUNTA(H458:K458,L458:AH458,J459)-4</f>
        <v>0</v>
      </c>
      <c r="B458" s="13"/>
      <c r="C458" s="13"/>
      <c r="D458" s="13"/>
      <c r="E458" s="13">
        <f t="shared" si="84"/>
        <v>0</v>
      </c>
      <c r="F458" s="13"/>
      <c r="G458" s="13"/>
      <c r="H458" s="88"/>
      <c r="I458" s="88"/>
      <c r="J458" s="7" t="s">
        <v>78</v>
      </c>
      <c r="K458" s="8"/>
      <c r="L458" s="19"/>
      <c r="M458" s="8"/>
      <c r="N458" s="19"/>
      <c r="O458" s="19"/>
      <c r="P458" s="19"/>
      <c r="Q458" s="8"/>
      <c r="R458" s="8"/>
      <c r="S458" s="88"/>
      <c r="T458" s="17" t="s">
        <v>80</v>
      </c>
      <c r="U458" s="17" t="s">
        <v>80</v>
      </c>
      <c r="V458" s="18" t="s">
        <v>80</v>
      </c>
      <c r="W458" s="19"/>
      <c r="X458" s="8"/>
      <c r="Y458" s="90"/>
      <c r="Z458" s="88"/>
      <c r="AA458" s="88"/>
      <c r="AB458" s="88"/>
      <c r="AC458" s="88"/>
      <c r="AD458" s="10"/>
      <c r="AE458" s="8"/>
      <c r="AF458" s="12"/>
      <c r="AG458" s="8"/>
      <c r="AH458" s="88"/>
    </row>
    <row r="459" spans="1:34" x14ac:dyDescent="0.25">
      <c r="A459" s="62">
        <f>COUNTA(H459:K459,L459:AH459)</f>
        <v>0</v>
      </c>
      <c r="B459" s="13"/>
      <c r="C459" s="13"/>
      <c r="D459" s="13" t="str">
        <f>IF(J459&gt;0,"совмещение","-")</f>
        <v>-</v>
      </c>
      <c r="E459" s="13">
        <f t="shared" si="84"/>
        <v>0</v>
      </c>
      <c r="F459" s="13"/>
      <c r="G459" s="13"/>
      <c r="H459" s="88"/>
      <c r="I459" s="88"/>
      <c r="J459" s="9"/>
      <c r="K459" s="8"/>
      <c r="L459" s="19"/>
      <c r="M459" s="8"/>
      <c r="N459" s="19"/>
      <c r="O459" s="19"/>
      <c r="P459" s="19"/>
      <c r="Q459" s="8"/>
      <c r="R459" s="8"/>
      <c r="S459" s="88"/>
      <c r="T459" s="8"/>
      <c r="U459" s="8"/>
      <c r="V459" s="11"/>
      <c r="W459" s="19"/>
      <c r="X459" s="8"/>
      <c r="Y459" s="90"/>
      <c r="Z459" s="88"/>
      <c r="AA459" s="88"/>
      <c r="AB459" s="88"/>
      <c r="AC459" s="88"/>
      <c r="AD459" s="10"/>
      <c r="AE459" s="8"/>
      <c r="AF459" s="12"/>
      <c r="AG459" s="8"/>
      <c r="AH459" s="88"/>
    </row>
    <row r="460" spans="1:34" x14ac:dyDescent="0.25">
      <c r="A460" s="62">
        <f>COUNTA(H460:K460,L460:AH460)</f>
        <v>0</v>
      </c>
      <c r="B460" s="13"/>
      <c r="C460" s="13"/>
      <c r="D460" s="13"/>
      <c r="E460" s="13">
        <f t="shared" si="84"/>
        <v>0</v>
      </c>
      <c r="F460" s="13"/>
      <c r="G460" s="13"/>
      <c r="H460" s="88"/>
      <c r="I460" s="88"/>
      <c r="J460" s="9"/>
      <c r="K460" s="8"/>
      <c r="L460" s="19"/>
      <c r="M460" s="8"/>
      <c r="N460" s="19"/>
      <c r="O460" s="19"/>
      <c r="P460" s="19"/>
      <c r="Q460" s="8"/>
      <c r="R460" s="8"/>
      <c r="S460" s="88"/>
      <c r="T460" s="8"/>
      <c r="U460" s="8"/>
      <c r="V460" s="11"/>
      <c r="W460" s="19"/>
      <c r="X460" s="8"/>
      <c r="Y460" s="90"/>
      <c r="Z460" s="88"/>
      <c r="AA460" s="88"/>
      <c r="AB460" s="88"/>
      <c r="AC460" s="88"/>
      <c r="AD460" s="10"/>
      <c r="AE460" s="8"/>
      <c r="AF460" s="12"/>
      <c r="AG460" s="8"/>
      <c r="AH460" s="88"/>
    </row>
    <row r="461" spans="1:34" x14ac:dyDescent="0.25">
      <c r="A461" s="62">
        <f>COUNTA(H461:K461,L461:AH461)</f>
        <v>0</v>
      </c>
      <c r="B461" s="13"/>
      <c r="C461" s="13"/>
      <c r="D461" s="13"/>
      <c r="E461" s="13">
        <f t="shared" si="84"/>
        <v>0</v>
      </c>
      <c r="F461" s="13"/>
      <c r="G461" s="13"/>
      <c r="H461" s="88"/>
      <c r="I461" s="88"/>
      <c r="J461" s="9"/>
      <c r="K461" s="8"/>
      <c r="L461" s="19"/>
      <c r="M461" s="8"/>
      <c r="N461" s="19"/>
      <c r="O461" s="19"/>
      <c r="P461" s="19"/>
      <c r="Q461" s="8"/>
      <c r="R461" s="8"/>
      <c r="S461" s="88"/>
      <c r="T461" s="8"/>
      <c r="U461" s="8"/>
      <c r="V461" s="11"/>
      <c r="W461" s="19"/>
      <c r="X461" s="8"/>
      <c r="Y461" s="90"/>
      <c r="Z461" s="88"/>
      <c r="AA461" s="88"/>
      <c r="AB461" s="88"/>
      <c r="AC461" s="88"/>
      <c r="AD461" s="10"/>
      <c r="AE461" s="8"/>
      <c r="AF461" s="12"/>
      <c r="AG461" s="8"/>
      <c r="AH461" s="88"/>
    </row>
    <row r="462" spans="1:34" x14ac:dyDescent="0.25">
      <c r="A462" s="62">
        <f>COUNTA(H462:K462,L462:AH462)</f>
        <v>0</v>
      </c>
      <c r="B462" s="13"/>
      <c r="C462" s="13"/>
      <c r="D462" s="13"/>
      <c r="E462" s="13">
        <f t="shared" si="84"/>
        <v>0</v>
      </c>
      <c r="F462" s="13"/>
      <c r="G462" s="13"/>
      <c r="H462" s="88"/>
      <c r="I462" s="88"/>
      <c r="J462" s="9"/>
      <c r="K462" s="8"/>
      <c r="L462" s="19"/>
      <c r="M462" s="8"/>
      <c r="N462" s="19"/>
      <c r="O462" s="19"/>
      <c r="P462" s="19"/>
      <c r="Q462" s="8"/>
      <c r="R462" s="8"/>
      <c r="S462" s="88"/>
      <c r="T462" s="8"/>
      <c r="U462" s="8"/>
      <c r="V462" s="11"/>
      <c r="W462" s="19"/>
      <c r="X462" s="8"/>
      <c r="Y462" s="90"/>
      <c r="Z462" s="88"/>
      <c r="AA462" s="88"/>
      <c r="AB462" s="88"/>
      <c r="AC462" s="88"/>
      <c r="AD462" s="10"/>
      <c r="AE462" s="8"/>
      <c r="AF462" s="12"/>
      <c r="AG462" s="8"/>
      <c r="AH462" s="88"/>
    </row>
    <row r="463" spans="1:34" x14ac:dyDescent="0.25">
      <c r="A463" s="62">
        <f>COUNTA(H463:K463,L463:AH463)</f>
        <v>0</v>
      </c>
      <c r="B463" s="13"/>
      <c r="C463" s="13"/>
      <c r="D463" s="13"/>
      <c r="E463" s="13">
        <f t="shared" si="84"/>
        <v>0</v>
      </c>
      <c r="F463" s="13"/>
      <c r="G463" s="13"/>
      <c r="H463" s="88"/>
      <c r="I463" s="88"/>
      <c r="J463" s="9"/>
      <c r="K463" s="8"/>
      <c r="L463" s="19"/>
      <c r="M463" s="8"/>
      <c r="N463" s="19"/>
      <c r="O463" s="19"/>
      <c r="P463" s="19"/>
      <c r="Q463" s="8"/>
      <c r="R463" s="8"/>
      <c r="S463" s="88"/>
      <c r="T463" s="8"/>
      <c r="U463" s="8"/>
      <c r="V463" s="11"/>
      <c r="W463" s="19"/>
      <c r="X463" s="8"/>
      <c r="Y463" s="90"/>
      <c r="Z463" s="88"/>
      <c r="AA463" s="88"/>
      <c r="AB463" s="88"/>
      <c r="AC463" s="88"/>
      <c r="AD463" s="10"/>
      <c r="AE463" s="8"/>
      <c r="AF463" s="12"/>
      <c r="AG463" s="8"/>
      <c r="AH463" s="88"/>
    </row>
    <row r="464" spans="1:34" x14ac:dyDescent="0.25">
      <c r="A464" s="62">
        <f>COUNTA(H464:K464,L464:AH464)</f>
        <v>0</v>
      </c>
      <c r="B464" s="13"/>
      <c r="C464" s="13"/>
      <c r="D464" s="13"/>
      <c r="E464" s="13">
        <f t="shared" si="84"/>
        <v>0</v>
      </c>
      <c r="F464" s="13"/>
      <c r="G464" s="13"/>
      <c r="H464" s="88"/>
      <c r="I464" s="88"/>
      <c r="J464" s="9"/>
      <c r="K464" s="8"/>
      <c r="L464" s="19"/>
      <c r="M464" s="8"/>
      <c r="N464" s="19"/>
      <c r="O464" s="19"/>
      <c r="P464" s="19"/>
      <c r="Q464" s="8"/>
      <c r="R464" s="8"/>
      <c r="S464" s="88"/>
      <c r="T464" s="8"/>
      <c r="U464" s="8"/>
      <c r="V464" s="11"/>
      <c r="W464" s="19"/>
      <c r="X464" s="8"/>
      <c r="Y464" s="90"/>
      <c r="Z464" s="88"/>
      <c r="AA464" s="88"/>
      <c r="AB464" s="88"/>
      <c r="AC464" s="88"/>
      <c r="AD464" s="10"/>
      <c r="AE464" s="8"/>
      <c r="AF464" s="12"/>
      <c r="AG464" s="8"/>
      <c r="AH464" s="88"/>
    </row>
    <row r="465" spans="1:34" x14ac:dyDescent="0.25">
      <c r="A465" s="62">
        <f>COUNTA(H465:K465,L465:AH465,J466)-4</f>
        <v>0</v>
      </c>
      <c r="B465" s="13"/>
      <c r="C465" s="13"/>
      <c r="D465" s="13"/>
      <c r="E465" s="13">
        <f t="shared" si="84"/>
        <v>0</v>
      </c>
      <c r="F465" s="13"/>
      <c r="G465" s="13"/>
      <c r="H465" s="88"/>
      <c r="I465" s="88"/>
      <c r="J465" s="7" t="s">
        <v>79</v>
      </c>
      <c r="K465" s="8"/>
      <c r="L465" s="19"/>
      <c r="M465" s="8"/>
      <c r="N465" s="19"/>
      <c r="O465" s="19"/>
      <c r="P465" s="19"/>
      <c r="Q465" s="8"/>
      <c r="R465" s="8"/>
      <c r="S465" s="88"/>
      <c r="T465" s="17" t="s">
        <v>80</v>
      </c>
      <c r="U465" s="17" t="s">
        <v>80</v>
      </c>
      <c r="V465" s="18" t="s">
        <v>80</v>
      </c>
      <c r="W465" s="19"/>
      <c r="X465" s="8"/>
      <c r="Y465" s="90"/>
      <c r="Z465" s="88"/>
      <c r="AA465" s="88"/>
      <c r="AB465" s="88"/>
      <c r="AC465" s="88"/>
      <c r="AD465" s="10"/>
      <c r="AE465" s="8"/>
      <c r="AF465" s="12"/>
      <c r="AG465" s="8"/>
      <c r="AH465" s="88"/>
    </row>
    <row r="466" spans="1:34" x14ac:dyDescent="0.25">
      <c r="A466" s="62">
        <f>COUNTA(H466:K466,L466:AH466)</f>
        <v>0</v>
      </c>
      <c r="B466" s="13"/>
      <c r="C466" s="13"/>
      <c r="D466" s="13" t="str">
        <f>IF(J466&gt;0,"совместительство","-")</f>
        <v>-</v>
      </c>
      <c r="E466" s="13">
        <f t="shared" si="84"/>
        <v>0</v>
      </c>
      <c r="F466" s="13"/>
      <c r="G466" s="13"/>
      <c r="H466" s="88"/>
      <c r="I466" s="88"/>
      <c r="J466" s="9"/>
      <c r="K466" s="8"/>
      <c r="L466" s="19"/>
      <c r="M466" s="8"/>
      <c r="N466" s="19"/>
      <c r="O466" s="19"/>
      <c r="P466" s="19"/>
      <c r="Q466" s="8"/>
      <c r="R466" s="8"/>
      <c r="S466" s="88"/>
      <c r="T466" s="8"/>
      <c r="U466" s="8"/>
      <c r="V466" s="11"/>
      <c r="W466" s="19"/>
      <c r="X466" s="8"/>
      <c r="Y466" s="90"/>
      <c r="Z466" s="88"/>
      <c r="AA466" s="88"/>
      <c r="AB466" s="88"/>
      <c r="AC466" s="88"/>
      <c r="AD466" s="10"/>
      <c r="AE466" s="8"/>
      <c r="AF466" s="12"/>
      <c r="AG466" s="8"/>
      <c r="AH466" s="88"/>
    </row>
    <row r="467" spans="1:34" x14ac:dyDescent="0.25">
      <c r="A467" s="62">
        <f>COUNTA(H467:K467,L467:AH467)</f>
        <v>0</v>
      </c>
      <c r="B467" s="13"/>
      <c r="C467" s="13"/>
      <c r="D467" s="13"/>
      <c r="E467" s="13">
        <f t="shared" si="84"/>
        <v>0</v>
      </c>
      <c r="F467" s="13"/>
      <c r="G467" s="13"/>
      <c r="H467" s="88"/>
      <c r="I467" s="88"/>
      <c r="J467" s="9"/>
      <c r="K467" s="8"/>
      <c r="L467" s="19"/>
      <c r="M467" s="8"/>
      <c r="N467" s="19"/>
      <c r="O467" s="19"/>
      <c r="P467" s="19"/>
      <c r="Q467" s="8"/>
      <c r="R467" s="8"/>
      <c r="S467" s="88"/>
      <c r="T467" s="8"/>
      <c r="U467" s="8"/>
      <c r="V467" s="11"/>
      <c r="W467" s="19"/>
      <c r="X467" s="8"/>
      <c r="Y467" s="90"/>
      <c r="Z467" s="88"/>
      <c r="AA467" s="88"/>
      <c r="AB467" s="88"/>
      <c r="AC467" s="88"/>
      <c r="AD467" s="10"/>
      <c r="AE467" s="8"/>
      <c r="AF467" s="12"/>
      <c r="AG467" s="8"/>
      <c r="AH467" s="88"/>
    </row>
    <row r="468" spans="1:34" x14ac:dyDescent="0.25">
      <c r="A468" s="62">
        <f>COUNTA(H468:K468,L468:AH468)</f>
        <v>0</v>
      </c>
      <c r="B468" s="13"/>
      <c r="C468" s="13"/>
      <c r="D468" s="13"/>
      <c r="E468" s="13">
        <f t="shared" si="84"/>
        <v>0</v>
      </c>
      <c r="F468" s="13"/>
      <c r="G468" s="13"/>
      <c r="H468" s="88"/>
      <c r="I468" s="88"/>
      <c r="J468" s="9"/>
      <c r="K468" s="8"/>
      <c r="L468" s="19"/>
      <c r="M468" s="8"/>
      <c r="N468" s="19"/>
      <c r="O468" s="19"/>
      <c r="P468" s="19"/>
      <c r="Q468" s="8"/>
      <c r="R468" s="8"/>
      <c r="S468" s="88"/>
      <c r="T468" s="8"/>
      <c r="U468" s="8"/>
      <c r="V468" s="11"/>
      <c r="W468" s="19"/>
      <c r="X468" s="8"/>
      <c r="Y468" s="90"/>
      <c r="Z468" s="88"/>
      <c r="AA468" s="88"/>
      <c r="AB468" s="88"/>
      <c r="AC468" s="88"/>
      <c r="AD468" s="10"/>
      <c r="AE468" s="8"/>
      <c r="AF468" s="12"/>
      <c r="AG468" s="8"/>
      <c r="AH468" s="88"/>
    </row>
    <row r="469" spans="1:34" x14ac:dyDescent="0.25">
      <c r="A469" s="62">
        <f>COUNTA(H469:K469,L469:AH469)</f>
        <v>0</v>
      </c>
      <c r="B469" s="13"/>
      <c r="C469" s="13"/>
      <c r="D469" s="13"/>
      <c r="E469" s="13">
        <f t="shared" si="84"/>
        <v>0</v>
      </c>
      <c r="F469" s="13"/>
      <c r="G469" s="13"/>
      <c r="H469" s="88"/>
      <c r="I469" s="88"/>
      <c r="J469" s="9"/>
      <c r="K469" s="8"/>
      <c r="L469" s="19"/>
      <c r="M469" s="8"/>
      <c r="N469" s="19"/>
      <c r="O469" s="19"/>
      <c r="P469" s="19"/>
      <c r="Q469" s="8"/>
      <c r="R469" s="8"/>
      <c r="S469" s="88"/>
      <c r="T469" s="8"/>
      <c r="U469" s="8"/>
      <c r="V469" s="11"/>
      <c r="W469" s="19"/>
      <c r="X469" s="8"/>
      <c r="Y469" s="90"/>
      <c r="Z469" s="88"/>
      <c r="AA469" s="88"/>
      <c r="AB469" s="88"/>
      <c r="AC469" s="88"/>
      <c r="AD469" s="10"/>
      <c r="AE469" s="8"/>
      <c r="AF469" s="12"/>
      <c r="AG469" s="8"/>
      <c r="AH469" s="88"/>
    </row>
    <row r="470" spans="1:34" x14ac:dyDescent="0.25">
      <c r="A470" s="62">
        <f>COUNTA(H470:K470,L470:AH470)</f>
        <v>0</v>
      </c>
      <c r="B470" s="13"/>
      <c r="C470" s="13"/>
      <c r="D470" s="13"/>
      <c r="E470" s="13">
        <f t="shared" si="84"/>
        <v>0</v>
      </c>
      <c r="F470" s="13"/>
      <c r="G470" s="13"/>
      <c r="H470" s="88"/>
      <c r="I470" s="88"/>
      <c r="J470" s="9"/>
      <c r="K470" s="8"/>
      <c r="L470" s="19"/>
      <c r="M470" s="8"/>
      <c r="N470" s="19"/>
      <c r="O470" s="19"/>
      <c r="P470" s="19"/>
      <c r="Q470" s="8"/>
      <c r="R470" s="8"/>
      <c r="S470" s="88"/>
      <c r="T470" s="8"/>
      <c r="U470" s="8"/>
      <c r="V470" s="11"/>
      <c r="W470" s="19"/>
      <c r="X470" s="8"/>
      <c r="Y470" s="90"/>
      <c r="Z470" s="88"/>
      <c r="AA470" s="88"/>
      <c r="AB470" s="88"/>
      <c r="AC470" s="88"/>
      <c r="AD470" s="10"/>
      <c r="AE470" s="8"/>
      <c r="AF470" s="12"/>
      <c r="AG470" s="8"/>
      <c r="AH470" s="88"/>
    </row>
    <row r="471" spans="1:34" x14ac:dyDescent="0.25">
      <c r="A471" s="62">
        <f>COUNTA(H471:K471,L471:AH471)</f>
        <v>0</v>
      </c>
      <c r="B471" s="13"/>
      <c r="C471" s="13"/>
      <c r="D471" s="13"/>
      <c r="E471" s="13">
        <f t="shared" si="84"/>
        <v>0</v>
      </c>
      <c r="F471" s="13"/>
      <c r="G471" s="13"/>
      <c r="H471" s="88"/>
      <c r="I471" s="88"/>
      <c r="J471" s="9"/>
      <c r="K471" s="8"/>
      <c r="L471" s="19"/>
      <c r="M471" s="8"/>
      <c r="N471" s="19"/>
      <c r="O471" s="19"/>
      <c r="P471" s="19"/>
      <c r="Q471" s="8"/>
      <c r="R471" s="8"/>
      <c r="S471" s="88"/>
      <c r="T471" s="8"/>
      <c r="U471" s="8"/>
      <c r="V471" s="11"/>
      <c r="W471" s="19"/>
      <c r="X471" s="8"/>
      <c r="Y471" s="90"/>
      <c r="Z471" s="88"/>
      <c r="AA471" s="88"/>
      <c r="AB471" s="88"/>
      <c r="AC471" s="88"/>
      <c r="AD471" s="10"/>
      <c r="AE471" s="8"/>
      <c r="AF471" s="12"/>
      <c r="AG471" s="8"/>
      <c r="AH471" s="88"/>
    </row>
    <row r="472" spans="1:34" s="26" customFormat="1" ht="11.25" customHeight="1" x14ac:dyDescent="0.25">
      <c r="A472" s="21">
        <v>0</v>
      </c>
      <c r="B472" s="22"/>
      <c r="C472" s="22"/>
      <c r="D472" s="21"/>
      <c r="E472" s="23">
        <f>MAX(E456:E471)</f>
        <v>0</v>
      </c>
      <c r="F472" s="21" t="str">
        <f>RIGHT(R472,4)</f>
        <v xml:space="preserve"> - 0</v>
      </c>
      <c r="G472" s="21" t="str">
        <f>RIGHT(X472,4)</f>
        <v xml:space="preserve"> - 0</v>
      </c>
      <c r="H472" s="88"/>
      <c r="I472" s="88"/>
      <c r="J472" s="23" t="s">
        <v>85</v>
      </c>
      <c r="K472" s="23" t="str">
        <f>IF(E472=4,"ВО",IF(E472=3,"СПО",IF(E472=2,"ВО (с)",IF(E472=1,"СПО (с)","-"))))</f>
        <v>-</v>
      </c>
      <c r="L472" s="23">
        <f>COUNTA(L456:L471)</f>
        <v>0</v>
      </c>
      <c r="M472" s="23" t="s">
        <v>80</v>
      </c>
      <c r="N472" s="23" t="s">
        <v>80</v>
      </c>
      <c r="O472" s="23">
        <f>COUNTA(O456:O471)</f>
        <v>0</v>
      </c>
      <c r="P472" s="23" t="s">
        <v>80</v>
      </c>
      <c r="Q472" s="23">
        <f>SUM(Q456:Q471)</f>
        <v>0</v>
      </c>
      <c r="R472" s="23" t="str">
        <f>CONCATENATE("П.Г.П. - ",MAX(R456:R471))</f>
        <v>П.Г.П. - 0</v>
      </c>
      <c r="S472" s="23">
        <f>COUNTA(S456)</f>
        <v>0</v>
      </c>
      <c r="T472" s="23">
        <f>T457</f>
        <v>0</v>
      </c>
      <c r="U472" s="23" t="s">
        <v>80</v>
      </c>
      <c r="V472" s="23" t="s">
        <v>80</v>
      </c>
      <c r="W472" s="23">
        <f>COUNTA(W456:W471)</f>
        <v>0</v>
      </c>
      <c r="X472" s="23" t="str">
        <f>CONCATENATE("П.Г.П. - ",MAX(X456:X471))</f>
        <v>П.Г.П. - 0</v>
      </c>
      <c r="Y472" s="24">
        <f>Y456</f>
        <v>0</v>
      </c>
      <c r="Z472" s="23" t="str">
        <f>IF(Z456="","-",Z456)</f>
        <v>-</v>
      </c>
      <c r="AA472" s="23" t="str">
        <f t="shared" ref="AA472:AC472" si="85">IF(AA456="","-",AA456)</f>
        <v>-</v>
      </c>
      <c r="AB472" s="23" t="str">
        <f t="shared" si="85"/>
        <v>-</v>
      </c>
      <c r="AC472" s="23" t="str">
        <f t="shared" si="85"/>
        <v>-</v>
      </c>
      <c r="AD472" s="23" t="s">
        <v>80</v>
      </c>
      <c r="AE472" s="23">
        <f>SUM(AE456:AE471)</f>
        <v>0</v>
      </c>
      <c r="AF472" s="25">
        <f>SUM(AF456:AF471)</f>
        <v>0</v>
      </c>
      <c r="AG472" s="23" t="s">
        <v>80</v>
      </c>
      <c r="AH472" s="23" t="s">
        <v>80</v>
      </c>
    </row>
    <row r="473" spans="1:34" x14ac:dyDescent="0.25">
      <c r="A473" s="62">
        <f>COUNTA(H473:K473,L473:AH473)-7</f>
        <v>-1</v>
      </c>
      <c r="B473" s="13"/>
      <c r="C473" s="13"/>
      <c r="D473" s="13"/>
      <c r="E473" s="13">
        <f t="shared" ref="E473:E488" si="86">IF(K473="ВО",4,IF(K473="СПО",3,IF(K473="ВО (студент)",2,IF(K473="СПО (студент)",1,0))))</f>
        <v>0</v>
      </c>
      <c r="F473" s="13"/>
      <c r="G473" s="13"/>
      <c r="H473" s="88">
        <v>48</v>
      </c>
      <c r="I473" s="88"/>
      <c r="J473" s="7" t="s">
        <v>77</v>
      </c>
      <c r="K473" s="8"/>
      <c r="L473" s="19"/>
      <c r="M473" s="8"/>
      <c r="N473" s="19"/>
      <c r="O473" s="19"/>
      <c r="P473" s="19"/>
      <c r="Q473" s="8"/>
      <c r="R473" s="8"/>
      <c r="S473" s="88"/>
      <c r="T473" s="17" t="s">
        <v>80</v>
      </c>
      <c r="U473" s="17" t="s">
        <v>80</v>
      </c>
      <c r="V473" s="18" t="s">
        <v>80</v>
      </c>
      <c r="W473" s="19"/>
      <c r="X473" s="8"/>
      <c r="Y473" s="90"/>
      <c r="Z473" s="88"/>
      <c r="AA473" s="88"/>
      <c r="AB473" s="88" t="str">
        <f>IF(Y473&lt;1,"-",ROUND(YEARFRAC(Y473,#REF!,1),2))</f>
        <v>-</v>
      </c>
      <c r="AC473" s="88"/>
      <c r="AD473" s="10"/>
      <c r="AE473" s="8"/>
      <c r="AF473" s="12"/>
      <c r="AG473" s="8"/>
      <c r="AH473" s="88"/>
    </row>
    <row r="474" spans="1:34" x14ac:dyDescent="0.25">
      <c r="A474" s="62">
        <f>COUNTA(H474:K474,L474:AH474)</f>
        <v>0</v>
      </c>
      <c r="B474" s="13"/>
      <c r="C474" s="13"/>
      <c r="D474" s="13"/>
      <c r="E474" s="13">
        <f t="shared" si="86"/>
        <v>0</v>
      </c>
      <c r="F474" s="13"/>
      <c r="G474" s="13"/>
      <c r="H474" s="88"/>
      <c r="I474" s="88"/>
      <c r="J474" s="9"/>
      <c r="K474" s="8"/>
      <c r="L474" s="19"/>
      <c r="M474" s="8"/>
      <c r="N474" s="19"/>
      <c r="O474" s="19"/>
      <c r="P474" s="19"/>
      <c r="Q474" s="8"/>
      <c r="R474" s="8"/>
      <c r="S474" s="88"/>
      <c r="T474" s="8"/>
      <c r="U474" s="8"/>
      <c r="V474" s="11"/>
      <c r="W474" s="19"/>
      <c r="X474" s="8"/>
      <c r="Y474" s="90"/>
      <c r="Z474" s="88"/>
      <c r="AA474" s="88"/>
      <c r="AB474" s="88"/>
      <c r="AC474" s="88"/>
      <c r="AD474" s="10"/>
      <c r="AE474" s="8"/>
      <c r="AF474" s="12"/>
      <c r="AG474" s="8"/>
      <c r="AH474" s="88"/>
    </row>
    <row r="475" spans="1:34" x14ac:dyDescent="0.25">
      <c r="A475" s="62">
        <f>COUNTA(H475:K475,L475:AH475,J476)-4</f>
        <v>0</v>
      </c>
      <c r="B475" s="13"/>
      <c r="C475" s="13"/>
      <c r="D475" s="13"/>
      <c r="E475" s="13">
        <f t="shared" si="86"/>
        <v>0</v>
      </c>
      <c r="F475" s="13"/>
      <c r="G475" s="13"/>
      <c r="H475" s="88"/>
      <c r="I475" s="88"/>
      <c r="J475" s="7" t="s">
        <v>78</v>
      </c>
      <c r="K475" s="8"/>
      <c r="L475" s="19"/>
      <c r="M475" s="8"/>
      <c r="N475" s="19"/>
      <c r="O475" s="19"/>
      <c r="P475" s="19"/>
      <c r="Q475" s="8"/>
      <c r="R475" s="8"/>
      <c r="S475" s="88"/>
      <c r="T475" s="17" t="s">
        <v>80</v>
      </c>
      <c r="U475" s="17" t="s">
        <v>80</v>
      </c>
      <c r="V475" s="18" t="s">
        <v>80</v>
      </c>
      <c r="W475" s="19"/>
      <c r="X475" s="8"/>
      <c r="Y475" s="90"/>
      <c r="Z475" s="88"/>
      <c r="AA475" s="88"/>
      <c r="AB475" s="88"/>
      <c r="AC475" s="88"/>
      <c r="AD475" s="10"/>
      <c r="AE475" s="8"/>
      <c r="AF475" s="12"/>
      <c r="AG475" s="8"/>
      <c r="AH475" s="88"/>
    </row>
    <row r="476" spans="1:34" x14ac:dyDescent="0.25">
      <c r="A476" s="62">
        <f>COUNTA(H476:K476,L476:AH476)</f>
        <v>0</v>
      </c>
      <c r="B476" s="13"/>
      <c r="C476" s="13"/>
      <c r="D476" s="13" t="str">
        <f>IF(J476&gt;0,"совмещение","-")</f>
        <v>-</v>
      </c>
      <c r="E476" s="13">
        <f t="shared" si="86"/>
        <v>0</v>
      </c>
      <c r="F476" s="13"/>
      <c r="G476" s="13"/>
      <c r="H476" s="88"/>
      <c r="I476" s="88"/>
      <c r="J476" s="9"/>
      <c r="K476" s="8"/>
      <c r="L476" s="19"/>
      <c r="M476" s="8"/>
      <c r="N476" s="19"/>
      <c r="O476" s="19"/>
      <c r="P476" s="19"/>
      <c r="Q476" s="8"/>
      <c r="R476" s="8"/>
      <c r="S476" s="88"/>
      <c r="T476" s="8"/>
      <c r="U476" s="8"/>
      <c r="V476" s="11"/>
      <c r="W476" s="19"/>
      <c r="X476" s="8"/>
      <c r="Y476" s="90"/>
      <c r="Z476" s="88"/>
      <c r="AA476" s="88"/>
      <c r="AB476" s="88"/>
      <c r="AC476" s="88"/>
      <c r="AD476" s="10"/>
      <c r="AE476" s="8"/>
      <c r="AF476" s="12"/>
      <c r="AG476" s="8"/>
      <c r="AH476" s="88"/>
    </row>
    <row r="477" spans="1:34" x14ac:dyDescent="0.25">
      <c r="A477" s="62">
        <f>COUNTA(H477:K477,L477:AH477)</f>
        <v>0</v>
      </c>
      <c r="B477" s="13"/>
      <c r="C477" s="13"/>
      <c r="D477" s="13"/>
      <c r="E477" s="13">
        <f t="shared" si="86"/>
        <v>0</v>
      </c>
      <c r="F477" s="13"/>
      <c r="G477" s="13"/>
      <c r="H477" s="88"/>
      <c r="I477" s="88"/>
      <c r="J477" s="9"/>
      <c r="K477" s="8"/>
      <c r="L477" s="19"/>
      <c r="M477" s="8"/>
      <c r="N477" s="19"/>
      <c r="O477" s="19"/>
      <c r="P477" s="19"/>
      <c r="Q477" s="8"/>
      <c r="R477" s="8"/>
      <c r="S477" s="88"/>
      <c r="T477" s="8"/>
      <c r="U477" s="8"/>
      <c r="V477" s="11"/>
      <c r="W477" s="19"/>
      <c r="X477" s="8"/>
      <c r="Y477" s="90"/>
      <c r="Z477" s="88"/>
      <c r="AA477" s="88"/>
      <c r="AB477" s="88"/>
      <c r="AC477" s="88"/>
      <c r="AD477" s="10"/>
      <c r="AE477" s="8"/>
      <c r="AF477" s="12"/>
      <c r="AG477" s="8"/>
      <c r="AH477" s="88"/>
    </row>
    <row r="478" spans="1:34" x14ac:dyDescent="0.25">
      <c r="A478" s="62">
        <f>COUNTA(H478:K478,L478:AH478)</f>
        <v>0</v>
      </c>
      <c r="B478" s="13"/>
      <c r="C478" s="13"/>
      <c r="D478" s="13"/>
      <c r="E478" s="13">
        <f t="shared" si="86"/>
        <v>0</v>
      </c>
      <c r="F478" s="13"/>
      <c r="G478" s="13"/>
      <c r="H478" s="88"/>
      <c r="I478" s="88"/>
      <c r="J478" s="9"/>
      <c r="K478" s="8"/>
      <c r="L478" s="19"/>
      <c r="M478" s="8"/>
      <c r="N478" s="19"/>
      <c r="O478" s="19"/>
      <c r="P478" s="19"/>
      <c r="Q478" s="8"/>
      <c r="R478" s="8"/>
      <c r="S478" s="88"/>
      <c r="T478" s="8"/>
      <c r="U478" s="8"/>
      <c r="V478" s="11"/>
      <c r="W478" s="19"/>
      <c r="X478" s="8"/>
      <c r="Y478" s="90"/>
      <c r="Z478" s="88"/>
      <c r="AA478" s="88"/>
      <c r="AB478" s="88"/>
      <c r="AC478" s="88"/>
      <c r="AD478" s="10"/>
      <c r="AE478" s="8"/>
      <c r="AF478" s="12"/>
      <c r="AG478" s="8"/>
      <c r="AH478" s="88"/>
    </row>
    <row r="479" spans="1:34" x14ac:dyDescent="0.25">
      <c r="A479" s="62">
        <f>COUNTA(H479:K479,L479:AH479)</f>
        <v>0</v>
      </c>
      <c r="B479" s="13"/>
      <c r="C479" s="13"/>
      <c r="D479" s="13"/>
      <c r="E479" s="13">
        <f t="shared" si="86"/>
        <v>0</v>
      </c>
      <c r="F479" s="13"/>
      <c r="G479" s="13"/>
      <c r="H479" s="88"/>
      <c r="I479" s="88"/>
      <c r="J479" s="9"/>
      <c r="K479" s="8"/>
      <c r="L479" s="19"/>
      <c r="M479" s="8"/>
      <c r="N479" s="19"/>
      <c r="O479" s="19"/>
      <c r="P479" s="19"/>
      <c r="Q479" s="8"/>
      <c r="R479" s="8"/>
      <c r="S479" s="88"/>
      <c r="T479" s="8"/>
      <c r="U479" s="8"/>
      <c r="V479" s="11"/>
      <c r="W479" s="19"/>
      <c r="X479" s="8"/>
      <c r="Y479" s="90"/>
      <c r="Z479" s="88"/>
      <c r="AA479" s="88"/>
      <c r="AB479" s="88"/>
      <c r="AC479" s="88"/>
      <c r="AD479" s="10"/>
      <c r="AE479" s="8"/>
      <c r="AF479" s="12"/>
      <c r="AG479" s="8"/>
      <c r="AH479" s="88"/>
    </row>
    <row r="480" spans="1:34" x14ac:dyDescent="0.25">
      <c r="A480" s="62">
        <f>COUNTA(H480:K480,L480:AH480)</f>
        <v>0</v>
      </c>
      <c r="B480" s="13"/>
      <c r="C480" s="13"/>
      <c r="D480" s="13"/>
      <c r="E480" s="13">
        <f t="shared" si="86"/>
        <v>0</v>
      </c>
      <c r="F480" s="13"/>
      <c r="G480" s="13"/>
      <c r="H480" s="88"/>
      <c r="I480" s="88"/>
      <c r="J480" s="9"/>
      <c r="K480" s="8"/>
      <c r="L480" s="19"/>
      <c r="M480" s="8"/>
      <c r="N480" s="19"/>
      <c r="O480" s="19"/>
      <c r="P480" s="19"/>
      <c r="Q480" s="8"/>
      <c r="R480" s="8"/>
      <c r="S480" s="88"/>
      <c r="T480" s="8"/>
      <c r="U480" s="8"/>
      <c r="V480" s="11"/>
      <c r="W480" s="19"/>
      <c r="X480" s="8"/>
      <c r="Y480" s="90"/>
      <c r="Z480" s="88"/>
      <c r="AA480" s="88"/>
      <c r="AB480" s="88"/>
      <c r="AC480" s="88"/>
      <c r="AD480" s="10"/>
      <c r="AE480" s="8"/>
      <c r="AF480" s="12"/>
      <c r="AG480" s="8"/>
      <c r="AH480" s="88"/>
    </row>
    <row r="481" spans="1:34" x14ac:dyDescent="0.25">
      <c r="A481" s="62">
        <f>COUNTA(H481:K481,L481:AH481)</f>
        <v>0</v>
      </c>
      <c r="B481" s="13"/>
      <c r="C481" s="13"/>
      <c r="D481" s="13"/>
      <c r="E481" s="13">
        <f t="shared" si="86"/>
        <v>0</v>
      </c>
      <c r="F481" s="13"/>
      <c r="G481" s="13"/>
      <c r="H481" s="88"/>
      <c r="I481" s="88"/>
      <c r="J481" s="9"/>
      <c r="K481" s="8"/>
      <c r="L481" s="19"/>
      <c r="M481" s="8"/>
      <c r="N481" s="19"/>
      <c r="O481" s="19"/>
      <c r="P481" s="19"/>
      <c r="Q481" s="8"/>
      <c r="R481" s="8"/>
      <c r="S481" s="88"/>
      <c r="T481" s="8"/>
      <c r="U481" s="8"/>
      <c r="V481" s="11"/>
      <c r="W481" s="19"/>
      <c r="X481" s="8"/>
      <c r="Y481" s="90"/>
      <c r="Z481" s="88"/>
      <c r="AA481" s="88"/>
      <c r="AB481" s="88"/>
      <c r="AC481" s="88"/>
      <c r="AD481" s="10"/>
      <c r="AE481" s="8"/>
      <c r="AF481" s="12"/>
      <c r="AG481" s="8"/>
      <c r="AH481" s="88"/>
    </row>
    <row r="482" spans="1:34" x14ac:dyDescent="0.25">
      <c r="A482" s="62">
        <f>COUNTA(H482:K482,L482:AH482,J483)-4</f>
        <v>0</v>
      </c>
      <c r="B482" s="13"/>
      <c r="C482" s="13"/>
      <c r="D482" s="13"/>
      <c r="E482" s="13">
        <f t="shared" si="86"/>
        <v>0</v>
      </c>
      <c r="F482" s="13"/>
      <c r="G482" s="13"/>
      <c r="H482" s="88"/>
      <c r="I482" s="88"/>
      <c r="J482" s="7" t="s">
        <v>79</v>
      </c>
      <c r="K482" s="8"/>
      <c r="L482" s="19"/>
      <c r="M482" s="8"/>
      <c r="N482" s="19"/>
      <c r="O482" s="19"/>
      <c r="P482" s="19"/>
      <c r="Q482" s="8"/>
      <c r="R482" s="8"/>
      <c r="S482" s="88"/>
      <c r="T482" s="17" t="s">
        <v>80</v>
      </c>
      <c r="U482" s="17" t="s">
        <v>80</v>
      </c>
      <c r="V482" s="18" t="s">
        <v>80</v>
      </c>
      <c r="W482" s="19"/>
      <c r="X482" s="8"/>
      <c r="Y482" s="90"/>
      <c r="Z482" s="88"/>
      <c r="AA482" s="88"/>
      <c r="AB482" s="88"/>
      <c r="AC482" s="88"/>
      <c r="AD482" s="10"/>
      <c r="AE482" s="8"/>
      <c r="AF482" s="12"/>
      <c r="AG482" s="8"/>
      <c r="AH482" s="88"/>
    </row>
    <row r="483" spans="1:34" x14ac:dyDescent="0.25">
      <c r="A483" s="62">
        <f>COUNTA(H483:K483,L483:AH483)</f>
        <v>0</v>
      </c>
      <c r="B483" s="13"/>
      <c r="C483" s="13"/>
      <c r="D483" s="13" t="str">
        <f>IF(J483&gt;0,"совместительство","-")</f>
        <v>-</v>
      </c>
      <c r="E483" s="13">
        <f t="shared" si="86"/>
        <v>0</v>
      </c>
      <c r="F483" s="13"/>
      <c r="G483" s="13"/>
      <c r="H483" s="88"/>
      <c r="I483" s="88"/>
      <c r="J483" s="9"/>
      <c r="K483" s="8"/>
      <c r="L483" s="19"/>
      <c r="M483" s="8"/>
      <c r="N483" s="19"/>
      <c r="O483" s="19"/>
      <c r="P483" s="19"/>
      <c r="Q483" s="8"/>
      <c r="R483" s="8"/>
      <c r="S483" s="88"/>
      <c r="T483" s="8"/>
      <c r="U483" s="8"/>
      <c r="V483" s="11"/>
      <c r="W483" s="19"/>
      <c r="X483" s="8"/>
      <c r="Y483" s="90"/>
      <c r="Z483" s="88"/>
      <c r="AA483" s="88"/>
      <c r="AB483" s="88"/>
      <c r="AC483" s="88"/>
      <c r="AD483" s="10"/>
      <c r="AE483" s="8"/>
      <c r="AF483" s="12"/>
      <c r="AG483" s="8"/>
      <c r="AH483" s="88"/>
    </row>
    <row r="484" spans="1:34" x14ac:dyDescent="0.25">
      <c r="A484" s="62">
        <f>COUNTA(H484:K484,L484:AH484)</f>
        <v>0</v>
      </c>
      <c r="B484" s="13"/>
      <c r="C484" s="13"/>
      <c r="D484" s="13"/>
      <c r="E484" s="13">
        <f t="shared" si="86"/>
        <v>0</v>
      </c>
      <c r="F484" s="13"/>
      <c r="G484" s="13"/>
      <c r="H484" s="88"/>
      <c r="I484" s="88"/>
      <c r="J484" s="9"/>
      <c r="K484" s="8"/>
      <c r="L484" s="19"/>
      <c r="M484" s="8"/>
      <c r="N484" s="19"/>
      <c r="O484" s="19"/>
      <c r="P484" s="19"/>
      <c r="Q484" s="8"/>
      <c r="R484" s="8"/>
      <c r="S484" s="88"/>
      <c r="T484" s="8"/>
      <c r="U484" s="8"/>
      <c r="V484" s="11"/>
      <c r="W484" s="19"/>
      <c r="X484" s="8"/>
      <c r="Y484" s="90"/>
      <c r="Z484" s="88"/>
      <c r="AA484" s="88"/>
      <c r="AB484" s="88"/>
      <c r="AC484" s="88"/>
      <c r="AD484" s="10"/>
      <c r="AE484" s="8"/>
      <c r="AF484" s="12"/>
      <c r="AG484" s="8"/>
      <c r="AH484" s="88"/>
    </row>
    <row r="485" spans="1:34" x14ac:dyDescent="0.25">
      <c r="A485" s="62">
        <f>COUNTA(H485:K485,L485:AH485)</f>
        <v>0</v>
      </c>
      <c r="B485" s="13"/>
      <c r="C485" s="13"/>
      <c r="D485" s="13"/>
      <c r="E485" s="13">
        <f t="shared" si="86"/>
        <v>0</v>
      </c>
      <c r="F485" s="13"/>
      <c r="G485" s="13"/>
      <c r="H485" s="88"/>
      <c r="I485" s="88"/>
      <c r="J485" s="9"/>
      <c r="K485" s="8"/>
      <c r="L485" s="19"/>
      <c r="M485" s="8"/>
      <c r="N485" s="19"/>
      <c r="O485" s="19"/>
      <c r="P485" s="19"/>
      <c r="Q485" s="8"/>
      <c r="R485" s="8"/>
      <c r="S485" s="88"/>
      <c r="T485" s="8"/>
      <c r="U485" s="8"/>
      <c r="V485" s="11"/>
      <c r="W485" s="19"/>
      <c r="X485" s="8"/>
      <c r="Y485" s="90"/>
      <c r="Z485" s="88"/>
      <c r="AA485" s="88"/>
      <c r="AB485" s="88"/>
      <c r="AC485" s="88"/>
      <c r="AD485" s="10"/>
      <c r="AE485" s="8"/>
      <c r="AF485" s="12"/>
      <c r="AG485" s="8"/>
      <c r="AH485" s="88"/>
    </row>
    <row r="486" spans="1:34" x14ac:dyDescent="0.25">
      <c r="A486" s="62">
        <f>COUNTA(H486:K486,L486:AH486)</f>
        <v>0</v>
      </c>
      <c r="B486" s="13"/>
      <c r="C486" s="13"/>
      <c r="D486" s="13"/>
      <c r="E486" s="13">
        <f t="shared" si="86"/>
        <v>0</v>
      </c>
      <c r="F486" s="13"/>
      <c r="G486" s="13"/>
      <c r="H486" s="88"/>
      <c r="I486" s="88"/>
      <c r="J486" s="9"/>
      <c r="K486" s="8"/>
      <c r="L486" s="19"/>
      <c r="M486" s="8"/>
      <c r="N486" s="19"/>
      <c r="O486" s="19"/>
      <c r="P486" s="19"/>
      <c r="Q486" s="8"/>
      <c r="R486" s="8"/>
      <c r="S486" s="88"/>
      <c r="T486" s="8"/>
      <c r="U486" s="8"/>
      <c r="V486" s="11"/>
      <c r="W486" s="19"/>
      <c r="X486" s="8"/>
      <c r="Y486" s="90"/>
      <c r="Z486" s="88"/>
      <c r="AA486" s="88"/>
      <c r="AB486" s="88"/>
      <c r="AC486" s="88"/>
      <c r="AD486" s="10"/>
      <c r="AE486" s="8"/>
      <c r="AF486" s="12"/>
      <c r="AG486" s="8"/>
      <c r="AH486" s="88"/>
    </row>
    <row r="487" spans="1:34" x14ac:dyDescent="0.25">
      <c r="A487" s="62">
        <f>COUNTA(H487:K487,L487:AH487)</f>
        <v>0</v>
      </c>
      <c r="B487" s="13"/>
      <c r="C487" s="13"/>
      <c r="D487" s="13"/>
      <c r="E487" s="13">
        <f t="shared" si="86"/>
        <v>0</v>
      </c>
      <c r="F487" s="13"/>
      <c r="G487" s="13"/>
      <c r="H487" s="88"/>
      <c r="I487" s="88"/>
      <c r="J487" s="9"/>
      <c r="K487" s="8"/>
      <c r="L487" s="19"/>
      <c r="M487" s="8"/>
      <c r="N487" s="19"/>
      <c r="O487" s="19"/>
      <c r="P487" s="19"/>
      <c r="Q487" s="8"/>
      <c r="R487" s="8"/>
      <c r="S487" s="88"/>
      <c r="T487" s="8"/>
      <c r="U487" s="8"/>
      <c r="V487" s="11"/>
      <c r="W487" s="19"/>
      <c r="X487" s="8"/>
      <c r="Y487" s="90"/>
      <c r="Z487" s="88"/>
      <c r="AA487" s="88"/>
      <c r="AB487" s="88"/>
      <c r="AC487" s="88"/>
      <c r="AD487" s="10"/>
      <c r="AE487" s="8"/>
      <c r="AF487" s="12"/>
      <c r="AG487" s="8"/>
      <c r="AH487" s="88"/>
    </row>
    <row r="488" spans="1:34" x14ac:dyDescent="0.25">
      <c r="A488" s="62">
        <f>COUNTA(H488:K488,L488:AH488)</f>
        <v>0</v>
      </c>
      <c r="B488" s="13"/>
      <c r="C488" s="13"/>
      <c r="D488" s="13"/>
      <c r="E488" s="13">
        <f t="shared" si="86"/>
        <v>0</v>
      </c>
      <c r="F488" s="13"/>
      <c r="G488" s="13"/>
      <c r="H488" s="88"/>
      <c r="I488" s="88"/>
      <c r="J488" s="9"/>
      <c r="K488" s="8"/>
      <c r="L488" s="19"/>
      <c r="M488" s="8"/>
      <c r="N488" s="19"/>
      <c r="O488" s="19"/>
      <c r="P488" s="19"/>
      <c r="Q488" s="8"/>
      <c r="R488" s="8"/>
      <c r="S488" s="88"/>
      <c r="T488" s="8"/>
      <c r="U488" s="8"/>
      <c r="V488" s="11"/>
      <c r="W488" s="19"/>
      <c r="X488" s="8"/>
      <c r="Y488" s="90"/>
      <c r="Z488" s="88"/>
      <c r="AA488" s="88"/>
      <c r="AB488" s="88"/>
      <c r="AC488" s="88"/>
      <c r="AD488" s="10"/>
      <c r="AE488" s="8"/>
      <c r="AF488" s="12"/>
      <c r="AG488" s="8"/>
      <c r="AH488" s="88"/>
    </row>
    <row r="489" spans="1:34" s="26" customFormat="1" ht="11.25" customHeight="1" x14ac:dyDescent="0.25">
      <c r="A489" s="21">
        <v>0</v>
      </c>
      <c r="B489" s="22"/>
      <c r="C489" s="22"/>
      <c r="D489" s="21"/>
      <c r="E489" s="23">
        <f>MAX(E473:E488)</f>
        <v>0</v>
      </c>
      <c r="F489" s="21" t="str">
        <f>RIGHT(R489,4)</f>
        <v xml:space="preserve"> - 0</v>
      </c>
      <c r="G489" s="21" t="str">
        <f>RIGHT(X489,4)</f>
        <v xml:space="preserve"> - 0</v>
      </c>
      <c r="H489" s="88"/>
      <c r="I489" s="88"/>
      <c r="J489" s="23" t="s">
        <v>85</v>
      </c>
      <c r="K489" s="23" t="str">
        <f>IF(E489=4,"ВО",IF(E489=3,"СПО",IF(E489=2,"ВО (с)",IF(E489=1,"СПО (с)","-"))))</f>
        <v>-</v>
      </c>
      <c r="L489" s="23">
        <f>COUNTA(L473:L488)</f>
        <v>0</v>
      </c>
      <c r="M489" s="23" t="s">
        <v>80</v>
      </c>
      <c r="N489" s="23" t="s">
        <v>80</v>
      </c>
      <c r="O489" s="23">
        <f>COUNTA(O473:O488)</f>
        <v>0</v>
      </c>
      <c r="P489" s="23" t="s">
        <v>80</v>
      </c>
      <c r="Q489" s="23">
        <f>SUM(Q473:Q488)</f>
        <v>0</v>
      </c>
      <c r="R489" s="23" t="str">
        <f>CONCATENATE("П.Г.П. - ",MAX(R473:R488))</f>
        <v>П.Г.П. - 0</v>
      </c>
      <c r="S489" s="23">
        <f>COUNTA(S473)</f>
        <v>0</v>
      </c>
      <c r="T489" s="23">
        <f>T474</f>
        <v>0</v>
      </c>
      <c r="U489" s="23" t="s">
        <v>80</v>
      </c>
      <c r="V489" s="23" t="s">
        <v>80</v>
      </c>
      <c r="W489" s="23">
        <f>COUNTA(W473:W488)</f>
        <v>0</v>
      </c>
      <c r="X489" s="23" t="str">
        <f>CONCATENATE("П.Г.П. - ",MAX(X473:X488))</f>
        <v>П.Г.П. - 0</v>
      </c>
      <c r="Y489" s="24">
        <f>Y473</f>
        <v>0</v>
      </c>
      <c r="Z489" s="23" t="str">
        <f>IF(Z473="","-",Z473)</f>
        <v>-</v>
      </c>
      <c r="AA489" s="23" t="str">
        <f t="shared" ref="AA489:AC489" si="87">IF(AA473="","-",AA473)</f>
        <v>-</v>
      </c>
      <c r="AB489" s="23" t="str">
        <f t="shared" si="87"/>
        <v>-</v>
      </c>
      <c r="AC489" s="23" t="str">
        <f t="shared" si="87"/>
        <v>-</v>
      </c>
      <c r="AD489" s="23" t="s">
        <v>80</v>
      </c>
      <c r="AE489" s="23">
        <f>SUM(AE473:AE488)</f>
        <v>0</v>
      </c>
      <c r="AF489" s="25">
        <f>SUM(AF473:AF488)</f>
        <v>0</v>
      </c>
      <c r="AG489" s="23" t="s">
        <v>80</v>
      </c>
      <c r="AH489" s="23" t="s">
        <v>80</v>
      </c>
    </row>
    <row r="490" spans="1:34" x14ac:dyDescent="0.25">
      <c r="A490" s="62">
        <f>COUNTA(H490:K490,L490:AH490)-7</f>
        <v>-1</v>
      </c>
      <c r="B490" s="13"/>
      <c r="C490" s="13"/>
      <c r="D490" s="13"/>
      <c r="E490" s="13">
        <f t="shared" ref="E490:E505" si="88">IF(K490="ВО",4,IF(K490="СПО",3,IF(K490="ВО (студент)",2,IF(K490="СПО (студент)",1,0))))</f>
        <v>0</v>
      </c>
      <c r="F490" s="13"/>
      <c r="G490" s="13"/>
      <c r="H490" s="88">
        <v>49</v>
      </c>
      <c r="I490" s="88"/>
      <c r="J490" s="7" t="s">
        <v>77</v>
      </c>
      <c r="K490" s="8"/>
      <c r="L490" s="19"/>
      <c r="M490" s="8"/>
      <c r="N490" s="19"/>
      <c r="O490" s="19"/>
      <c r="P490" s="19"/>
      <c r="Q490" s="8"/>
      <c r="R490" s="8"/>
      <c r="S490" s="88"/>
      <c r="T490" s="17" t="s">
        <v>80</v>
      </c>
      <c r="U490" s="17" t="s">
        <v>80</v>
      </c>
      <c r="V490" s="18" t="s">
        <v>80</v>
      </c>
      <c r="W490" s="19"/>
      <c r="X490" s="8"/>
      <c r="Y490" s="90"/>
      <c r="Z490" s="88"/>
      <c r="AA490" s="88"/>
      <c r="AB490" s="88" t="str">
        <f>IF(Y490&lt;1,"-",ROUND(YEARFRAC(Y490,#REF!,1),2))</f>
        <v>-</v>
      </c>
      <c r="AC490" s="88"/>
      <c r="AD490" s="10"/>
      <c r="AE490" s="8"/>
      <c r="AF490" s="12"/>
      <c r="AG490" s="8"/>
      <c r="AH490" s="88"/>
    </row>
    <row r="491" spans="1:34" x14ac:dyDescent="0.25">
      <c r="A491" s="62">
        <f>COUNTA(H491:K491,L491:AH491)</f>
        <v>0</v>
      </c>
      <c r="B491" s="13"/>
      <c r="C491" s="13"/>
      <c r="D491" s="13"/>
      <c r="E491" s="13">
        <f t="shared" si="88"/>
        <v>0</v>
      </c>
      <c r="F491" s="13"/>
      <c r="G491" s="13"/>
      <c r="H491" s="88"/>
      <c r="I491" s="88"/>
      <c r="J491" s="9"/>
      <c r="K491" s="8"/>
      <c r="L491" s="19"/>
      <c r="M491" s="8"/>
      <c r="N491" s="19"/>
      <c r="O491" s="19"/>
      <c r="P491" s="19"/>
      <c r="Q491" s="8"/>
      <c r="R491" s="8"/>
      <c r="S491" s="88"/>
      <c r="T491" s="8"/>
      <c r="U491" s="8"/>
      <c r="V491" s="11"/>
      <c r="W491" s="19"/>
      <c r="X491" s="8"/>
      <c r="Y491" s="90"/>
      <c r="Z491" s="88"/>
      <c r="AA491" s="88"/>
      <c r="AB491" s="88"/>
      <c r="AC491" s="88"/>
      <c r="AD491" s="10"/>
      <c r="AE491" s="8"/>
      <c r="AF491" s="12"/>
      <c r="AG491" s="8"/>
      <c r="AH491" s="88"/>
    </row>
    <row r="492" spans="1:34" x14ac:dyDescent="0.25">
      <c r="A492" s="62">
        <f>COUNTA(H492:K492,L492:AH492,J493)-4</f>
        <v>0</v>
      </c>
      <c r="B492" s="13"/>
      <c r="C492" s="13"/>
      <c r="D492" s="13"/>
      <c r="E492" s="13">
        <f t="shared" si="88"/>
        <v>0</v>
      </c>
      <c r="F492" s="13"/>
      <c r="G492" s="13"/>
      <c r="H492" s="88"/>
      <c r="I492" s="88"/>
      <c r="J492" s="7" t="s">
        <v>78</v>
      </c>
      <c r="K492" s="8"/>
      <c r="L492" s="19"/>
      <c r="M492" s="8"/>
      <c r="N492" s="19"/>
      <c r="O492" s="19"/>
      <c r="P492" s="19"/>
      <c r="Q492" s="8"/>
      <c r="R492" s="8"/>
      <c r="S492" s="88"/>
      <c r="T492" s="17" t="s">
        <v>80</v>
      </c>
      <c r="U492" s="17" t="s">
        <v>80</v>
      </c>
      <c r="V492" s="18" t="s">
        <v>80</v>
      </c>
      <c r="W492" s="19"/>
      <c r="X492" s="8"/>
      <c r="Y492" s="90"/>
      <c r="Z492" s="88"/>
      <c r="AA492" s="88"/>
      <c r="AB492" s="88"/>
      <c r="AC492" s="88"/>
      <c r="AD492" s="10"/>
      <c r="AE492" s="8"/>
      <c r="AF492" s="12"/>
      <c r="AG492" s="8"/>
      <c r="AH492" s="88"/>
    </row>
    <row r="493" spans="1:34" x14ac:dyDescent="0.25">
      <c r="A493" s="62">
        <f>COUNTA(H493:K493,L493:AH493)</f>
        <v>0</v>
      </c>
      <c r="B493" s="13"/>
      <c r="C493" s="13"/>
      <c r="D493" s="13" t="str">
        <f>IF(J493&gt;0,"совмещение","-")</f>
        <v>-</v>
      </c>
      <c r="E493" s="13">
        <f t="shared" si="88"/>
        <v>0</v>
      </c>
      <c r="F493" s="13"/>
      <c r="G493" s="13"/>
      <c r="H493" s="88"/>
      <c r="I493" s="88"/>
      <c r="J493" s="9"/>
      <c r="K493" s="8"/>
      <c r="L493" s="19"/>
      <c r="M493" s="8"/>
      <c r="N493" s="19"/>
      <c r="O493" s="19"/>
      <c r="P493" s="19"/>
      <c r="Q493" s="8"/>
      <c r="R493" s="8"/>
      <c r="S493" s="88"/>
      <c r="T493" s="8"/>
      <c r="U493" s="8"/>
      <c r="V493" s="11"/>
      <c r="W493" s="19"/>
      <c r="X493" s="8"/>
      <c r="Y493" s="90"/>
      <c r="Z493" s="88"/>
      <c r="AA493" s="88"/>
      <c r="AB493" s="88"/>
      <c r="AC493" s="88"/>
      <c r="AD493" s="10"/>
      <c r="AE493" s="8"/>
      <c r="AF493" s="12"/>
      <c r="AG493" s="8"/>
      <c r="AH493" s="88"/>
    </row>
    <row r="494" spans="1:34" x14ac:dyDescent="0.25">
      <c r="A494" s="62">
        <f>COUNTA(H494:K494,L494:AH494)</f>
        <v>0</v>
      </c>
      <c r="B494" s="13"/>
      <c r="C494" s="13"/>
      <c r="D494" s="13"/>
      <c r="E494" s="13">
        <f t="shared" si="88"/>
        <v>0</v>
      </c>
      <c r="F494" s="13"/>
      <c r="G494" s="13"/>
      <c r="H494" s="88"/>
      <c r="I494" s="88"/>
      <c r="J494" s="9"/>
      <c r="K494" s="8"/>
      <c r="L494" s="19"/>
      <c r="M494" s="8"/>
      <c r="N494" s="19"/>
      <c r="O494" s="19"/>
      <c r="P494" s="19"/>
      <c r="Q494" s="8"/>
      <c r="R494" s="8"/>
      <c r="S494" s="88"/>
      <c r="T494" s="8"/>
      <c r="U494" s="8"/>
      <c r="V494" s="11"/>
      <c r="W494" s="19"/>
      <c r="X494" s="8"/>
      <c r="Y494" s="90"/>
      <c r="Z494" s="88"/>
      <c r="AA494" s="88"/>
      <c r="AB494" s="88"/>
      <c r="AC494" s="88"/>
      <c r="AD494" s="10"/>
      <c r="AE494" s="8"/>
      <c r="AF494" s="12"/>
      <c r="AG494" s="8"/>
      <c r="AH494" s="88"/>
    </row>
    <row r="495" spans="1:34" x14ac:dyDescent="0.25">
      <c r="A495" s="62">
        <f>COUNTA(H495:K495,L495:AH495)</f>
        <v>0</v>
      </c>
      <c r="B495" s="13"/>
      <c r="C495" s="13"/>
      <c r="D495" s="13"/>
      <c r="E495" s="13">
        <f t="shared" si="88"/>
        <v>0</v>
      </c>
      <c r="F495" s="13"/>
      <c r="G495" s="13"/>
      <c r="H495" s="88"/>
      <c r="I495" s="88"/>
      <c r="J495" s="9"/>
      <c r="K495" s="8"/>
      <c r="L495" s="19"/>
      <c r="M495" s="8"/>
      <c r="N495" s="19"/>
      <c r="O495" s="19"/>
      <c r="P495" s="19"/>
      <c r="Q495" s="8"/>
      <c r="R495" s="8"/>
      <c r="S495" s="88"/>
      <c r="T495" s="8"/>
      <c r="U495" s="8"/>
      <c r="V495" s="11"/>
      <c r="W495" s="19"/>
      <c r="X495" s="8"/>
      <c r="Y495" s="90"/>
      <c r="Z495" s="88"/>
      <c r="AA495" s="88"/>
      <c r="AB495" s="88"/>
      <c r="AC495" s="88"/>
      <c r="AD495" s="10"/>
      <c r="AE495" s="8"/>
      <c r="AF495" s="12"/>
      <c r="AG495" s="8"/>
      <c r="AH495" s="88"/>
    </row>
    <row r="496" spans="1:34" x14ac:dyDescent="0.25">
      <c r="A496" s="62">
        <f>COUNTA(H496:K496,L496:AH496)</f>
        <v>0</v>
      </c>
      <c r="B496" s="13"/>
      <c r="C496" s="13"/>
      <c r="D496" s="13"/>
      <c r="E496" s="13">
        <f t="shared" si="88"/>
        <v>0</v>
      </c>
      <c r="F496" s="13"/>
      <c r="G496" s="13"/>
      <c r="H496" s="88"/>
      <c r="I496" s="88"/>
      <c r="J496" s="9"/>
      <c r="K496" s="8"/>
      <c r="L496" s="19"/>
      <c r="M496" s="8"/>
      <c r="N496" s="19"/>
      <c r="O496" s="19"/>
      <c r="P496" s="19"/>
      <c r="Q496" s="8"/>
      <c r="R496" s="8"/>
      <c r="S496" s="88"/>
      <c r="T496" s="8"/>
      <c r="U496" s="8"/>
      <c r="V496" s="11"/>
      <c r="W496" s="19"/>
      <c r="X496" s="8"/>
      <c r="Y496" s="90"/>
      <c r="Z496" s="88"/>
      <c r="AA496" s="88"/>
      <c r="AB496" s="88"/>
      <c r="AC496" s="88"/>
      <c r="AD496" s="10"/>
      <c r="AE496" s="8"/>
      <c r="AF496" s="12"/>
      <c r="AG496" s="8"/>
      <c r="AH496" s="88"/>
    </row>
    <row r="497" spans="1:34" x14ac:dyDescent="0.25">
      <c r="A497" s="62">
        <f>COUNTA(H497:K497,L497:AH497)</f>
        <v>0</v>
      </c>
      <c r="B497" s="13"/>
      <c r="C497" s="13"/>
      <c r="D497" s="13"/>
      <c r="E497" s="13">
        <f t="shared" si="88"/>
        <v>0</v>
      </c>
      <c r="F497" s="13"/>
      <c r="G497" s="13"/>
      <c r="H497" s="88"/>
      <c r="I497" s="88"/>
      <c r="J497" s="9"/>
      <c r="K497" s="8"/>
      <c r="L497" s="19"/>
      <c r="M497" s="8"/>
      <c r="N497" s="19"/>
      <c r="O497" s="19"/>
      <c r="P497" s="19"/>
      <c r="Q497" s="8"/>
      <c r="R497" s="8"/>
      <c r="S497" s="88"/>
      <c r="T497" s="8"/>
      <c r="U497" s="8"/>
      <c r="V497" s="11"/>
      <c r="W497" s="19"/>
      <c r="X497" s="8"/>
      <c r="Y497" s="90"/>
      <c r="Z497" s="88"/>
      <c r="AA497" s="88"/>
      <c r="AB497" s="88"/>
      <c r="AC497" s="88"/>
      <c r="AD497" s="10"/>
      <c r="AE497" s="8"/>
      <c r="AF497" s="12"/>
      <c r="AG497" s="8"/>
      <c r="AH497" s="88"/>
    </row>
    <row r="498" spans="1:34" x14ac:dyDescent="0.25">
      <c r="A498" s="62">
        <f>COUNTA(H498:K498,L498:AH498)</f>
        <v>0</v>
      </c>
      <c r="B498" s="13"/>
      <c r="C498" s="13"/>
      <c r="D498" s="13"/>
      <c r="E498" s="13">
        <f t="shared" si="88"/>
        <v>0</v>
      </c>
      <c r="F498" s="13"/>
      <c r="G498" s="13"/>
      <c r="H498" s="88"/>
      <c r="I498" s="88"/>
      <c r="J498" s="9"/>
      <c r="K498" s="8"/>
      <c r="L498" s="19"/>
      <c r="M498" s="8"/>
      <c r="N498" s="19"/>
      <c r="O498" s="19"/>
      <c r="P498" s="19"/>
      <c r="Q498" s="8"/>
      <c r="R498" s="8"/>
      <c r="S498" s="88"/>
      <c r="T498" s="8"/>
      <c r="U498" s="8"/>
      <c r="V498" s="11"/>
      <c r="W498" s="19"/>
      <c r="X498" s="8"/>
      <c r="Y498" s="90"/>
      <c r="Z498" s="88"/>
      <c r="AA498" s="88"/>
      <c r="AB498" s="88"/>
      <c r="AC498" s="88"/>
      <c r="AD498" s="10"/>
      <c r="AE498" s="8"/>
      <c r="AF498" s="12"/>
      <c r="AG498" s="8"/>
      <c r="AH498" s="88"/>
    </row>
    <row r="499" spans="1:34" x14ac:dyDescent="0.25">
      <c r="A499" s="62">
        <f>COUNTA(H499:K499,L499:AH499,J500)-4</f>
        <v>0</v>
      </c>
      <c r="B499" s="13"/>
      <c r="C499" s="13"/>
      <c r="D499" s="13"/>
      <c r="E499" s="13">
        <f t="shared" si="88"/>
        <v>0</v>
      </c>
      <c r="F499" s="13"/>
      <c r="G499" s="13"/>
      <c r="H499" s="88"/>
      <c r="I499" s="88"/>
      <c r="J499" s="7" t="s">
        <v>79</v>
      </c>
      <c r="K499" s="8"/>
      <c r="L499" s="19"/>
      <c r="M499" s="8"/>
      <c r="N499" s="19"/>
      <c r="O499" s="19"/>
      <c r="P499" s="19"/>
      <c r="Q499" s="8"/>
      <c r="R499" s="8"/>
      <c r="S499" s="88"/>
      <c r="T499" s="17" t="s">
        <v>80</v>
      </c>
      <c r="U499" s="17" t="s">
        <v>80</v>
      </c>
      <c r="V499" s="18" t="s">
        <v>80</v>
      </c>
      <c r="W499" s="19"/>
      <c r="X499" s="8"/>
      <c r="Y499" s="90"/>
      <c r="Z499" s="88"/>
      <c r="AA499" s="88"/>
      <c r="AB499" s="88"/>
      <c r="AC499" s="88"/>
      <c r="AD499" s="10"/>
      <c r="AE499" s="8"/>
      <c r="AF499" s="12"/>
      <c r="AG499" s="8"/>
      <c r="AH499" s="88"/>
    </row>
    <row r="500" spans="1:34" x14ac:dyDescent="0.25">
      <c r="A500" s="62">
        <f>COUNTA(H500:K500,L500:AH500)</f>
        <v>0</v>
      </c>
      <c r="B500" s="13"/>
      <c r="C500" s="13"/>
      <c r="D500" s="13" t="str">
        <f>IF(J500&gt;0,"совместительство","-")</f>
        <v>-</v>
      </c>
      <c r="E500" s="13">
        <f t="shared" si="88"/>
        <v>0</v>
      </c>
      <c r="F500" s="13"/>
      <c r="G500" s="13"/>
      <c r="H500" s="88"/>
      <c r="I500" s="88"/>
      <c r="J500" s="9"/>
      <c r="K500" s="8"/>
      <c r="L500" s="19"/>
      <c r="M500" s="8"/>
      <c r="N500" s="19"/>
      <c r="O500" s="19"/>
      <c r="P500" s="19"/>
      <c r="Q500" s="8"/>
      <c r="R500" s="8"/>
      <c r="S500" s="88"/>
      <c r="T500" s="8"/>
      <c r="U500" s="8"/>
      <c r="V500" s="11"/>
      <c r="W500" s="19"/>
      <c r="X500" s="8"/>
      <c r="Y500" s="90"/>
      <c r="Z500" s="88"/>
      <c r="AA500" s="88"/>
      <c r="AB500" s="88"/>
      <c r="AC500" s="88"/>
      <c r="AD500" s="10"/>
      <c r="AE500" s="8"/>
      <c r="AF500" s="12"/>
      <c r="AG500" s="8"/>
      <c r="AH500" s="88"/>
    </row>
    <row r="501" spans="1:34" x14ac:dyDescent="0.25">
      <c r="A501" s="62">
        <f>COUNTA(H501:K501,L501:AH501)</f>
        <v>0</v>
      </c>
      <c r="B501" s="13"/>
      <c r="C501" s="13"/>
      <c r="D501" s="13"/>
      <c r="E501" s="13">
        <f t="shared" si="88"/>
        <v>0</v>
      </c>
      <c r="F501" s="13"/>
      <c r="G501" s="13"/>
      <c r="H501" s="88"/>
      <c r="I501" s="88"/>
      <c r="J501" s="9"/>
      <c r="K501" s="8"/>
      <c r="L501" s="19"/>
      <c r="M501" s="8"/>
      <c r="N501" s="19"/>
      <c r="O501" s="19"/>
      <c r="P501" s="19"/>
      <c r="Q501" s="8"/>
      <c r="R501" s="8"/>
      <c r="S501" s="88"/>
      <c r="T501" s="8"/>
      <c r="U501" s="8"/>
      <c r="V501" s="11"/>
      <c r="W501" s="19"/>
      <c r="X501" s="8"/>
      <c r="Y501" s="90"/>
      <c r="Z501" s="88"/>
      <c r="AA501" s="88"/>
      <c r="AB501" s="88"/>
      <c r="AC501" s="88"/>
      <c r="AD501" s="10"/>
      <c r="AE501" s="8"/>
      <c r="AF501" s="12"/>
      <c r="AG501" s="8"/>
      <c r="AH501" s="88"/>
    </row>
    <row r="502" spans="1:34" x14ac:dyDescent="0.25">
      <c r="A502" s="62">
        <f>COUNTA(H502:K502,L502:AH502)</f>
        <v>0</v>
      </c>
      <c r="B502" s="13"/>
      <c r="C502" s="13"/>
      <c r="D502" s="13"/>
      <c r="E502" s="13">
        <f t="shared" si="88"/>
        <v>0</v>
      </c>
      <c r="F502" s="13"/>
      <c r="G502" s="13"/>
      <c r="H502" s="88"/>
      <c r="I502" s="88"/>
      <c r="J502" s="9"/>
      <c r="K502" s="8"/>
      <c r="L502" s="19"/>
      <c r="M502" s="8"/>
      <c r="N502" s="19"/>
      <c r="O502" s="19"/>
      <c r="P502" s="19"/>
      <c r="Q502" s="8"/>
      <c r="R502" s="8"/>
      <c r="S502" s="88"/>
      <c r="T502" s="8"/>
      <c r="U502" s="8"/>
      <c r="V502" s="11"/>
      <c r="W502" s="19"/>
      <c r="X502" s="8"/>
      <c r="Y502" s="90"/>
      <c r="Z502" s="88"/>
      <c r="AA502" s="88"/>
      <c r="AB502" s="88"/>
      <c r="AC502" s="88"/>
      <c r="AD502" s="10"/>
      <c r="AE502" s="8"/>
      <c r="AF502" s="12"/>
      <c r="AG502" s="8"/>
      <c r="AH502" s="88"/>
    </row>
    <row r="503" spans="1:34" x14ac:dyDescent="0.25">
      <c r="A503" s="62">
        <f>COUNTA(H503:K503,L503:AH503)</f>
        <v>0</v>
      </c>
      <c r="B503" s="13"/>
      <c r="C503" s="13"/>
      <c r="D503" s="13"/>
      <c r="E503" s="13">
        <f t="shared" si="88"/>
        <v>0</v>
      </c>
      <c r="F503" s="13"/>
      <c r="G503" s="13"/>
      <c r="H503" s="88"/>
      <c r="I503" s="88"/>
      <c r="J503" s="9"/>
      <c r="K503" s="8"/>
      <c r="L503" s="19"/>
      <c r="M503" s="8"/>
      <c r="N503" s="19"/>
      <c r="O503" s="19"/>
      <c r="P503" s="19"/>
      <c r="Q503" s="8"/>
      <c r="R503" s="8"/>
      <c r="S503" s="88"/>
      <c r="T503" s="8"/>
      <c r="U503" s="8"/>
      <c r="V503" s="11"/>
      <c r="W503" s="19"/>
      <c r="X503" s="8"/>
      <c r="Y503" s="90"/>
      <c r="Z503" s="88"/>
      <c r="AA503" s="88"/>
      <c r="AB503" s="88"/>
      <c r="AC503" s="88"/>
      <c r="AD503" s="10"/>
      <c r="AE503" s="8"/>
      <c r="AF503" s="12"/>
      <c r="AG503" s="8"/>
      <c r="AH503" s="88"/>
    </row>
    <row r="504" spans="1:34" x14ac:dyDescent="0.25">
      <c r="A504" s="62">
        <f>COUNTA(H504:K504,L504:AH504)</f>
        <v>0</v>
      </c>
      <c r="B504" s="13"/>
      <c r="C504" s="13"/>
      <c r="D504" s="13"/>
      <c r="E504" s="13">
        <f t="shared" si="88"/>
        <v>0</v>
      </c>
      <c r="F504" s="13"/>
      <c r="G504" s="13"/>
      <c r="H504" s="88"/>
      <c r="I504" s="88"/>
      <c r="J504" s="9"/>
      <c r="K504" s="8"/>
      <c r="L504" s="19"/>
      <c r="M504" s="8"/>
      <c r="N504" s="19"/>
      <c r="O504" s="19"/>
      <c r="P504" s="19"/>
      <c r="Q504" s="8"/>
      <c r="R504" s="8"/>
      <c r="S504" s="88"/>
      <c r="T504" s="8"/>
      <c r="U504" s="8"/>
      <c r="V504" s="11"/>
      <c r="W504" s="19"/>
      <c r="X504" s="8"/>
      <c r="Y504" s="90"/>
      <c r="Z504" s="88"/>
      <c r="AA504" s="88"/>
      <c r="AB504" s="88"/>
      <c r="AC504" s="88"/>
      <c r="AD504" s="10"/>
      <c r="AE504" s="8"/>
      <c r="AF504" s="12"/>
      <c r="AG504" s="8"/>
      <c r="AH504" s="88"/>
    </row>
    <row r="505" spans="1:34" x14ac:dyDescent="0.25">
      <c r="A505" s="62">
        <f>COUNTA(H505:K505,L505:AH505)</f>
        <v>0</v>
      </c>
      <c r="B505" s="13"/>
      <c r="C505" s="13"/>
      <c r="D505" s="13"/>
      <c r="E505" s="13">
        <f t="shared" si="88"/>
        <v>0</v>
      </c>
      <c r="F505" s="13"/>
      <c r="G505" s="13"/>
      <c r="H505" s="88"/>
      <c r="I505" s="88"/>
      <c r="J505" s="9"/>
      <c r="K505" s="8"/>
      <c r="L505" s="19"/>
      <c r="M505" s="8"/>
      <c r="N505" s="19"/>
      <c r="O505" s="19"/>
      <c r="P505" s="19"/>
      <c r="Q505" s="8"/>
      <c r="R505" s="8"/>
      <c r="S505" s="88"/>
      <c r="T505" s="8"/>
      <c r="U505" s="8"/>
      <c r="V505" s="11"/>
      <c r="W505" s="19"/>
      <c r="X505" s="8"/>
      <c r="Y505" s="90"/>
      <c r="Z505" s="88"/>
      <c r="AA505" s="88"/>
      <c r="AB505" s="88"/>
      <c r="AC505" s="88"/>
      <c r="AD505" s="10"/>
      <c r="AE505" s="8"/>
      <c r="AF505" s="12"/>
      <c r="AG505" s="8"/>
      <c r="AH505" s="88"/>
    </row>
    <row r="506" spans="1:34" s="26" customFormat="1" ht="11.25" customHeight="1" x14ac:dyDescent="0.25">
      <c r="A506" s="21">
        <v>0</v>
      </c>
      <c r="B506" s="22"/>
      <c r="C506" s="22"/>
      <c r="D506" s="21"/>
      <c r="E506" s="23">
        <f>MAX(E490:E505)</f>
        <v>0</v>
      </c>
      <c r="F506" s="21" t="str">
        <f>RIGHT(R506,4)</f>
        <v xml:space="preserve"> - 0</v>
      </c>
      <c r="G506" s="21" t="str">
        <f>RIGHT(X506,4)</f>
        <v xml:space="preserve"> - 0</v>
      </c>
      <c r="H506" s="88"/>
      <c r="I506" s="88"/>
      <c r="J506" s="23" t="s">
        <v>85</v>
      </c>
      <c r="K506" s="23" t="str">
        <f>IF(E506=4,"ВО",IF(E506=3,"СПО",IF(E506=2,"ВО (с)",IF(E506=1,"СПО (с)","-"))))</f>
        <v>-</v>
      </c>
      <c r="L506" s="23">
        <f>COUNTA(L490:L505)</f>
        <v>0</v>
      </c>
      <c r="M506" s="23" t="s">
        <v>80</v>
      </c>
      <c r="N506" s="23" t="s">
        <v>80</v>
      </c>
      <c r="O506" s="23">
        <f>COUNTA(O490:O505)</f>
        <v>0</v>
      </c>
      <c r="P506" s="23" t="s">
        <v>80</v>
      </c>
      <c r="Q506" s="23">
        <f>SUM(Q490:Q505)</f>
        <v>0</v>
      </c>
      <c r="R506" s="23" t="str">
        <f>CONCATENATE("П.Г.П. - ",MAX(R490:R505))</f>
        <v>П.Г.П. - 0</v>
      </c>
      <c r="S506" s="23">
        <f>COUNTA(S490)</f>
        <v>0</v>
      </c>
      <c r="T506" s="23">
        <f>T491</f>
        <v>0</v>
      </c>
      <c r="U506" s="23" t="s">
        <v>80</v>
      </c>
      <c r="V506" s="23" t="s">
        <v>80</v>
      </c>
      <c r="W506" s="23">
        <f>COUNTA(W490:W505)</f>
        <v>0</v>
      </c>
      <c r="X506" s="23" t="str">
        <f>CONCATENATE("П.Г.П. - ",MAX(X490:X505))</f>
        <v>П.Г.П. - 0</v>
      </c>
      <c r="Y506" s="24">
        <f>Y490</f>
        <v>0</v>
      </c>
      <c r="Z506" s="23" t="str">
        <f>IF(Z490="","-",Z490)</f>
        <v>-</v>
      </c>
      <c r="AA506" s="23" t="str">
        <f t="shared" ref="AA506:AC506" si="89">IF(AA490="","-",AA490)</f>
        <v>-</v>
      </c>
      <c r="AB506" s="23" t="str">
        <f t="shared" si="89"/>
        <v>-</v>
      </c>
      <c r="AC506" s="23" t="str">
        <f t="shared" si="89"/>
        <v>-</v>
      </c>
      <c r="AD506" s="23" t="s">
        <v>80</v>
      </c>
      <c r="AE506" s="23">
        <f>SUM(AE490:AE505)</f>
        <v>0</v>
      </c>
      <c r="AF506" s="25">
        <f>SUM(AF490:AF505)</f>
        <v>0</v>
      </c>
      <c r="AG506" s="23" t="s">
        <v>80</v>
      </c>
      <c r="AH506" s="23" t="s">
        <v>80</v>
      </c>
    </row>
    <row r="507" spans="1:34" x14ac:dyDescent="0.25">
      <c r="A507" s="62">
        <f>COUNTA(H507:K507,L507:AH507)-7</f>
        <v>-1</v>
      </c>
      <c r="B507" s="13"/>
      <c r="C507" s="13"/>
      <c r="D507" s="13"/>
      <c r="E507" s="13">
        <f t="shared" ref="E507:E522" si="90">IF(K507="ВО",4,IF(K507="СПО",3,IF(K507="ВО (студент)",2,IF(K507="СПО (студент)",1,0))))</f>
        <v>0</v>
      </c>
      <c r="F507" s="13"/>
      <c r="G507" s="13"/>
      <c r="H507" s="88">
        <v>50</v>
      </c>
      <c r="I507" s="88"/>
      <c r="J507" s="7" t="s">
        <v>77</v>
      </c>
      <c r="K507" s="8"/>
      <c r="L507" s="19"/>
      <c r="M507" s="8"/>
      <c r="N507" s="19"/>
      <c r="O507" s="19"/>
      <c r="P507" s="19"/>
      <c r="Q507" s="8"/>
      <c r="R507" s="8"/>
      <c r="S507" s="88"/>
      <c r="T507" s="17" t="s">
        <v>80</v>
      </c>
      <c r="U507" s="17" t="s">
        <v>80</v>
      </c>
      <c r="V507" s="18" t="s">
        <v>80</v>
      </c>
      <c r="W507" s="19"/>
      <c r="X507" s="8"/>
      <c r="Y507" s="90"/>
      <c r="Z507" s="88"/>
      <c r="AA507" s="88"/>
      <c r="AB507" s="88" t="str">
        <f>IF(Y507&lt;1,"-",ROUND(YEARFRAC(Y507,#REF!,1),2))</f>
        <v>-</v>
      </c>
      <c r="AC507" s="88"/>
      <c r="AD507" s="10"/>
      <c r="AE507" s="8"/>
      <c r="AF507" s="12"/>
      <c r="AG507" s="8"/>
      <c r="AH507" s="88"/>
    </row>
    <row r="508" spans="1:34" x14ac:dyDescent="0.25">
      <c r="A508" s="62">
        <f>COUNTA(H508:K508,L508:AH508)</f>
        <v>0</v>
      </c>
      <c r="B508" s="13"/>
      <c r="C508" s="13"/>
      <c r="D508" s="13"/>
      <c r="E508" s="13">
        <f t="shared" si="90"/>
        <v>0</v>
      </c>
      <c r="F508" s="13"/>
      <c r="G508" s="13"/>
      <c r="H508" s="88"/>
      <c r="I508" s="88"/>
      <c r="J508" s="9"/>
      <c r="K508" s="8"/>
      <c r="L508" s="19"/>
      <c r="M508" s="8"/>
      <c r="N508" s="19"/>
      <c r="O508" s="19"/>
      <c r="P508" s="19"/>
      <c r="Q508" s="8"/>
      <c r="R508" s="8"/>
      <c r="S508" s="88"/>
      <c r="T508" s="8"/>
      <c r="U508" s="8"/>
      <c r="V508" s="11"/>
      <c r="W508" s="19"/>
      <c r="X508" s="8"/>
      <c r="Y508" s="90"/>
      <c r="Z508" s="88"/>
      <c r="AA508" s="88"/>
      <c r="AB508" s="88"/>
      <c r="AC508" s="88"/>
      <c r="AD508" s="10"/>
      <c r="AE508" s="8"/>
      <c r="AF508" s="12"/>
      <c r="AG508" s="8"/>
      <c r="AH508" s="88"/>
    </row>
    <row r="509" spans="1:34" x14ac:dyDescent="0.25">
      <c r="A509" s="62">
        <f>COUNTA(H509:K509,L509:AH509,J510)-4</f>
        <v>0</v>
      </c>
      <c r="B509" s="13"/>
      <c r="C509" s="13"/>
      <c r="D509" s="13"/>
      <c r="E509" s="13">
        <f t="shared" si="90"/>
        <v>0</v>
      </c>
      <c r="F509" s="13"/>
      <c r="G509" s="13"/>
      <c r="H509" s="88"/>
      <c r="I509" s="88"/>
      <c r="J509" s="7" t="s">
        <v>78</v>
      </c>
      <c r="K509" s="8"/>
      <c r="L509" s="19"/>
      <c r="M509" s="8"/>
      <c r="N509" s="19"/>
      <c r="O509" s="19"/>
      <c r="P509" s="19"/>
      <c r="Q509" s="8"/>
      <c r="R509" s="8"/>
      <c r="S509" s="88"/>
      <c r="T509" s="17" t="s">
        <v>80</v>
      </c>
      <c r="U509" s="17" t="s">
        <v>80</v>
      </c>
      <c r="V509" s="18" t="s">
        <v>80</v>
      </c>
      <c r="W509" s="19"/>
      <c r="X509" s="8"/>
      <c r="Y509" s="90"/>
      <c r="Z509" s="88"/>
      <c r="AA509" s="88"/>
      <c r="AB509" s="88"/>
      <c r="AC509" s="88"/>
      <c r="AD509" s="10"/>
      <c r="AE509" s="8"/>
      <c r="AF509" s="12"/>
      <c r="AG509" s="8"/>
      <c r="AH509" s="88"/>
    </row>
    <row r="510" spans="1:34" x14ac:dyDescent="0.25">
      <c r="A510" s="62">
        <f>COUNTA(H510:K510,L510:AH510)</f>
        <v>0</v>
      </c>
      <c r="B510" s="13"/>
      <c r="C510" s="13"/>
      <c r="D510" s="13" t="str">
        <f>IF(J510&gt;0,"совмещение","-")</f>
        <v>-</v>
      </c>
      <c r="E510" s="13">
        <f t="shared" si="90"/>
        <v>0</v>
      </c>
      <c r="F510" s="13"/>
      <c r="G510" s="13"/>
      <c r="H510" s="88"/>
      <c r="I510" s="88"/>
      <c r="J510" s="9"/>
      <c r="K510" s="8"/>
      <c r="L510" s="19"/>
      <c r="M510" s="8"/>
      <c r="N510" s="19"/>
      <c r="O510" s="19"/>
      <c r="P510" s="19"/>
      <c r="Q510" s="8"/>
      <c r="R510" s="8"/>
      <c r="S510" s="88"/>
      <c r="T510" s="8"/>
      <c r="U510" s="8"/>
      <c r="V510" s="11"/>
      <c r="W510" s="19"/>
      <c r="X510" s="8"/>
      <c r="Y510" s="90"/>
      <c r="Z510" s="88"/>
      <c r="AA510" s="88"/>
      <c r="AB510" s="88"/>
      <c r="AC510" s="88"/>
      <c r="AD510" s="10"/>
      <c r="AE510" s="8"/>
      <c r="AF510" s="12"/>
      <c r="AG510" s="8"/>
      <c r="AH510" s="88"/>
    </row>
    <row r="511" spans="1:34" x14ac:dyDescent="0.25">
      <c r="A511" s="62">
        <f>COUNTA(H511:K511,L511:AH511)</f>
        <v>0</v>
      </c>
      <c r="B511" s="13"/>
      <c r="C511" s="13"/>
      <c r="D511" s="13"/>
      <c r="E511" s="13">
        <f t="shared" si="90"/>
        <v>0</v>
      </c>
      <c r="F511" s="13"/>
      <c r="G511" s="13"/>
      <c r="H511" s="88"/>
      <c r="I511" s="88"/>
      <c r="J511" s="9"/>
      <c r="K511" s="8"/>
      <c r="L511" s="19"/>
      <c r="M511" s="8"/>
      <c r="N511" s="19"/>
      <c r="O511" s="19"/>
      <c r="P511" s="19"/>
      <c r="Q511" s="8"/>
      <c r="R511" s="8"/>
      <c r="S511" s="88"/>
      <c r="T511" s="8"/>
      <c r="U511" s="8"/>
      <c r="V511" s="11"/>
      <c r="W511" s="19"/>
      <c r="X511" s="8"/>
      <c r="Y511" s="90"/>
      <c r="Z511" s="88"/>
      <c r="AA511" s="88"/>
      <c r="AB511" s="88"/>
      <c r="AC511" s="88"/>
      <c r="AD511" s="10"/>
      <c r="AE511" s="8"/>
      <c r="AF511" s="12"/>
      <c r="AG511" s="8"/>
      <c r="AH511" s="88"/>
    </row>
    <row r="512" spans="1:34" x14ac:dyDescent="0.25">
      <c r="A512" s="62">
        <f>COUNTA(H512:K512,L512:AH512)</f>
        <v>0</v>
      </c>
      <c r="B512" s="13"/>
      <c r="C512" s="13"/>
      <c r="D512" s="13"/>
      <c r="E512" s="13">
        <f t="shared" si="90"/>
        <v>0</v>
      </c>
      <c r="F512" s="13"/>
      <c r="G512" s="13"/>
      <c r="H512" s="88"/>
      <c r="I512" s="88"/>
      <c r="J512" s="9"/>
      <c r="K512" s="8"/>
      <c r="L512" s="19"/>
      <c r="M512" s="8"/>
      <c r="N512" s="19"/>
      <c r="O512" s="19"/>
      <c r="P512" s="19"/>
      <c r="Q512" s="8"/>
      <c r="R512" s="8"/>
      <c r="S512" s="88"/>
      <c r="T512" s="8"/>
      <c r="U512" s="8"/>
      <c r="V512" s="11"/>
      <c r="W512" s="19"/>
      <c r="X512" s="8"/>
      <c r="Y512" s="90"/>
      <c r="Z512" s="88"/>
      <c r="AA512" s="88"/>
      <c r="AB512" s="88"/>
      <c r="AC512" s="88"/>
      <c r="AD512" s="10"/>
      <c r="AE512" s="8"/>
      <c r="AF512" s="12"/>
      <c r="AG512" s="8"/>
      <c r="AH512" s="88"/>
    </row>
    <row r="513" spans="1:34" x14ac:dyDescent="0.25">
      <c r="A513" s="62">
        <f>COUNTA(H513:K513,L513:AH513)</f>
        <v>0</v>
      </c>
      <c r="B513" s="13"/>
      <c r="C513" s="13"/>
      <c r="D513" s="13"/>
      <c r="E513" s="13">
        <f t="shared" si="90"/>
        <v>0</v>
      </c>
      <c r="F513" s="13"/>
      <c r="G513" s="13"/>
      <c r="H513" s="88"/>
      <c r="I513" s="88"/>
      <c r="J513" s="9"/>
      <c r="K513" s="8"/>
      <c r="L513" s="19"/>
      <c r="M513" s="8"/>
      <c r="N513" s="19"/>
      <c r="O513" s="19"/>
      <c r="P513" s="19"/>
      <c r="Q513" s="8"/>
      <c r="R513" s="8"/>
      <c r="S513" s="88"/>
      <c r="T513" s="8"/>
      <c r="U513" s="8"/>
      <c r="V513" s="11"/>
      <c r="W513" s="19"/>
      <c r="X513" s="8"/>
      <c r="Y513" s="90"/>
      <c r="Z513" s="88"/>
      <c r="AA513" s="88"/>
      <c r="AB513" s="88"/>
      <c r="AC513" s="88"/>
      <c r="AD513" s="10"/>
      <c r="AE513" s="8"/>
      <c r="AF513" s="12"/>
      <c r="AG513" s="8"/>
      <c r="AH513" s="88"/>
    </row>
    <row r="514" spans="1:34" x14ac:dyDescent="0.25">
      <c r="A514" s="62">
        <f>COUNTA(H514:K514,L514:AH514)</f>
        <v>0</v>
      </c>
      <c r="B514" s="13"/>
      <c r="C514" s="13"/>
      <c r="D514" s="13"/>
      <c r="E514" s="13">
        <f t="shared" si="90"/>
        <v>0</v>
      </c>
      <c r="F514" s="13"/>
      <c r="G514" s="13"/>
      <c r="H514" s="88"/>
      <c r="I514" s="88"/>
      <c r="J514" s="9"/>
      <c r="K514" s="8"/>
      <c r="L514" s="19"/>
      <c r="M514" s="8"/>
      <c r="N514" s="19"/>
      <c r="O514" s="19"/>
      <c r="P514" s="19"/>
      <c r="Q514" s="8"/>
      <c r="R514" s="8"/>
      <c r="S514" s="88"/>
      <c r="T514" s="8"/>
      <c r="U514" s="8"/>
      <c r="V514" s="11"/>
      <c r="W514" s="19"/>
      <c r="X514" s="8"/>
      <c r="Y514" s="90"/>
      <c r="Z514" s="88"/>
      <c r="AA514" s="88"/>
      <c r="AB514" s="88"/>
      <c r="AC514" s="88"/>
      <c r="AD514" s="10"/>
      <c r="AE514" s="8"/>
      <c r="AF514" s="12"/>
      <c r="AG514" s="8"/>
      <c r="AH514" s="88"/>
    </row>
    <row r="515" spans="1:34" x14ac:dyDescent="0.25">
      <c r="A515" s="62">
        <f>COUNTA(H515:K515,L515:AH515)</f>
        <v>0</v>
      </c>
      <c r="B515" s="13"/>
      <c r="C515" s="13"/>
      <c r="D515" s="13"/>
      <c r="E515" s="13">
        <f t="shared" si="90"/>
        <v>0</v>
      </c>
      <c r="F515" s="13"/>
      <c r="G515" s="13"/>
      <c r="H515" s="88"/>
      <c r="I515" s="88"/>
      <c r="J515" s="9"/>
      <c r="K515" s="8"/>
      <c r="L515" s="19"/>
      <c r="M515" s="8"/>
      <c r="N515" s="19"/>
      <c r="O515" s="19"/>
      <c r="P515" s="19"/>
      <c r="Q515" s="8"/>
      <c r="R515" s="8"/>
      <c r="S515" s="88"/>
      <c r="T515" s="8"/>
      <c r="U515" s="8"/>
      <c r="V515" s="11"/>
      <c r="W515" s="19"/>
      <c r="X515" s="8"/>
      <c r="Y515" s="90"/>
      <c r="Z515" s="88"/>
      <c r="AA515" s="88"/>
      <c r="AB515" s="88"/>
      <c r="AC515" s="88"/>
      <c r="AD515" s="10"/>
      <c r="AE515" s="8"/>
      <c r="AF515" s="12"/>
      <c r="AG515" s="8"/>
      <c r="AH515" s="88"/>
    </row>
    <row r="516" spans="1:34" x14ac:dyDescent="0.25">
      <c r="A516" s="62">
        <f>COUNTA(H516:K516,L516:AH516,J517)-4</f>
        <v>0</v>
      </c>
      <c r="B516" s="13"/>
      <c r="C516" s="13"/>
      <c r="D516" s="13"/>
      <c r="E516" s="13">
        <f t="shared" si="90"/>
        <v>0</v>
      </c>
      <c r="F516" s="13"/>
      <c r="G516" s="13"/>
      <c r="H516" s="88"/>
      <c r="I516" s="88"/>
      <c r="J516" s="7" t="s">
        <v>79</v>
      </c>
      <c r="K516" s="8"/>
      <c r="L516" s="19"/>
      <c r="M516" s="8"/>
      <c r="N516" s="19"/>
      <c r="O516" s="19"/>
      <c r="P516" s="19"/>
      <c r="Q516" s="8"/>
      <c r="R516" s="8"/>
      <c r="S516" s="88"/>
      <c r="T516" s="17" t="s">
        <v>80</v>
      </c>
      <c r="U516" s="17" t="s">
        <v>80</v>
      </c>
      <c r="V516" s="18" t="s">
        <v>80</v>
      </c>
      <c r="W516" s="19"/>
      <c r="X516" s="8"/>
      <c r="Y516" s="90"/>
      <c r="Z516" s="88"/>
      <c r="AA516" s="88"/>
      <c r="AB516" s="88"/>
      <c r="AC516" s="88"/>
      <c r="AD516" s="10"/>
      <c r="AE516" s="8"/>
      <c r="AF516" s="12"/>
      <c r="AG516" s="8"/>
      <c r="AH516" s="88"/>
    </row>
    <row r="517" spans="1:34" x14ac:dyDescent="0.25">
      <c r="A517" s="62">
        <f>COUNTA(H517:K517,L517:AH517)</f>
        <v>0</v>
      </c>
      <c r="B517" s="13"/>
      <c r="C517" s="13"/>
      <c r="D517" s="13" t="str">
        <f>IF(J517&gt;0,"совместительство","-")</f>
        <v>-</v>
      </c>
      <c r="E517" s="13">
        <f t="shared" si="90"/>
        <v>0</v>
      </c>
      <c r="F517" s="13"/>
      <c r="G517" s="13"/>
      <c r="H517" s="88"/>
      <c r="I517" s="88"/>
      <c r="J517" s="9"/>
      <c r="K517" s="8"/>
      <c r="L517" s="19"/>
      <c r="M517" s="8"/>
      <c r="N517" s="19"/>
      <c r="O517" s="19"/>
      <c r="P517" s="19"/>
      <c r="Q517" s="8"/>
      <c r="R517" s="8"/>
      <c r="S517" s="88"/>
      <c r="T517" s="8"/>
      <c r="U517" s="8"/>
      <c r="V517" s="11"/>
      <c r="W517" s="19"/>
      <c r="X517" s="8"/>
      <c r="Y517" s="90"/>
      <c r="Z517" s="88"/>
      <c r="AA517" s="88"/>
      <c r="AB517" s="88"/>
      <c r="AC517" s="88"/>
      <c r="AD517" s="10"/>
      <c r="AE517" s="8"/>
      <c r="AF517" s="12"/>
      <c r="AG517" s="8"/>
      <c r="AH517" s="88"/>
    </row>
    <row r="518" spans="1:34" x14ac:dyDescent="0.25">
      <c r="A518" s="62">
        <f>COUNTA(H518:K518,L518:AH518)</f>
        <v>0</v>
      </c>
      <c r="B518" s="13"/>
      <c r="C518" s="13"/>
      <c r="D518" s="13"/>
      <c r="E518" s="13">
        <f t="shared" si="90"/>
        <v>0</v>
      </c>
      <c r="F518" s="13"/>
      <c r="G518" s="13"/>
      <c r="H518" s="88"/>
      <c r="I518" s="88"/>
      <c r="J518" s="9"/>
      <c r="K518" s="8"/>
      <c r="L518" s="19"/>
      <c r="M518" s="8"/>
      <c r="N518" s="19"/>
      <c r="O518" s="19"/>
      <c r="P518" s="19"/>
      <c r="Q518" s="8"/>
      <c r="R518" s="8"/>
      <c r="S518" s="88"/>
      <c r="T518" s="8"/>
      <c r="U518" s="8"/>
      <c r="V518" s="11"/>
      <c r="W518" s="19"/>
      <c r="X518" s="8"/>
      <c r="Y518" s="90"/>
      <c r="Z518" s="88"/>
      <c r="AA518" s="88"/>
      <c r="AB518" s="88"/>
      <c r="AC518" s="88"/>
      <c r="AD518" s="10"/>
      <c r="AE518" s="8"/>
      <c r="AF518" s="12"/>
      <c r="AG518" s="8"/>
      <c r="AH518" s="88"/>
    </row>
    <row r="519" spans="1:34" x14ac:dyDescent="0.25">
      <c r="A519" s="62">
        <f>COUNTA(H519:K519,L519:AH519)</f>
        <v>0</v>
      </c>
      <c r="B519" s="13"/>
      <c r="C519" s="13"/>
      <c r="D519" s="13"/>
      <c r="E519" s="13">
        <f t="shared" si="90"/>
        <v>0</v>
      </c>
      <c r="F519" s="13"/>
      <c r="G519" s="13"/>
      <c r="H519" s="88"/>
      <c r="I519" s="88"/>
      <c r="J519" s="9"/>
      <c r="K519" s="8"/>
      <c r="L519" s="19"/>
      <c r="M519" s="8"/>
      <c r="N519" s="19"/>
      <c r="O519" s="19"/>
      <c r="P519" s="19"/>
      <c r="Q519" s="8"/>
      <c r="R519" s="8"/>
      <c r="S519" s="88"/>
      <c r="T519" s="8"/>
      <c r="U519" s="8"/>
      <c r="V519" s="11"/>
      <c r="W519" s="19"/>
      <c r="X519" s="8"/>
      <c r="Y519" s="90"/>
      <c r="Z519" s="88"/>
      <c r="AA519" s="88"/>
      <c r="AB519" s="88"/>
      <c r="AC519" s="88"/>
      <c r="AD519" s="10"/>
      <c r="AE519" s="8"/>
      <c r="AF519" s="12"/>
      <c r="AG519" s="8"/>
      <c r="AH519" s="88"/>
    </row>
    <row r="520" spans="1:34" x14ac:dyDescent="0.25">
      <c r="A520" s="62">
        <f>COUNTA(H520:K520,L520:AH520)</f>
        <v>0</v>
      </c>
      <c r="B520" s="13"/>
      <c r="C520" s="13"/>
      <c r="D520" s="13"/>
      <c r="E520" s="13">
        <f t="shared" si="90"/>
        <v>0</v>
      </c>
      <c r="F520" s="13"/>
      <c r="G520" s="13"/>
      <c r="H520" s="88"/>
      <c r="I520" s="88"/>
      <c r="J520" s="9"/>
      <c r="K520" s="8"/>
      <c r="L520" s="19"/>
      <c r="M520" s="8"/>
      <c r="N520" s="19"/>
      <c r="O520" s="19"/>
      <c r="P520" s="19"/>
      <c r="Q520" s="8"/>
      <c r="R520" s="8"/>
      <c r="S520" s="88"/>
      <c r="T520" s="8"/>
      <c r="U520" s="8"/>
      <c r="V520" s="11"/>
      <c r="W520" s="19"/>
      <c r="X520" s="8"/>
      <c r="Y520" s="90"/>
      <c r="Z520" s="88"/>
      <c r="AA520" s="88"/>
      <c r="AB520" s="88"/>
      <c r="AC520" s="88"/>
      <c r="AD520" s="10"/>
      <c r="AE520" s="8"/>
      <c r="AF520" s="12"/>
      <c r="AG520" s="8"/>
      <c r="AH520" s="88"/>
    </row>
    <row r="521" spans="1:34" x14ac:dyDescent="0.25">
      <c r="A521" s="62">
        <f>COUNTA(H521:K521,L521:AH521)</f>
        <v>0</v>
      </c>
      <c r="B521" s="13"/>
      <c r="C521" s="13"/>
      <c r="D521" s="13"/>
      <c r="E521" s="13">
        <f t="shared" si="90"/>
        <v>0</v>
      </c>
      <c r="F521" s="13"/>
      <c r="G521" s="13"/>
      <c r="H521" s="88"/>
      <c r="I521" s="88"/>
      <c r="J521" s="9"/>
      <c r="K521" s="8"/>
      <c r="L521" s="19"/>
      <c r="M521" s="8"/>
      <c r="N521" s="19"/>
      <c r="O521" s="19"/>
      <c r="P521" s="19"/>
      <c r="Q521" s="8"/>
      <c r="R521" s="8"/>
      <c r="S521" s="88"/>
      <c r="T521" s="8"/>
      <c r="U521" s="8"/>
      <c r="V521" s="11"/>
      <c r="W521" s="19"/>
      <c r="X521" s="8"/>
      <c r="Y521" s="90"/>
      <c r="Z521" s="88"/>
      <c r="AA521" s="88"/>
      <c r="AB521" s="88"/>
      <c r="AC521" s="88"/>
      <c r="AD521" s="10"/>
      <c r="AE521" s="8"/>
      <c r="AF521" s="12"/>
      <c r="AG521" s="8"/>
      <c r="AH521" s="88"/>
    </row>
    <row r="522" spans="1:34" x14ac:dyDescent="0.25">
      <c r="A522" s="62">
        <f>COUNTA(H522:K522,L522:AH522)</f>
        <v>0</v>
      </c>
      <c r="B522" s="13"/>
      <c r="C522" s="13"/>
      <c r="D522" s="13"/>
      <c r="E522" s="13">
        <f t="shared" si="90"/>
        <v>0</v>
      </c>
      <c r="F522" s="13"/>
      <c r="G522" s="13"/>
      <c r="H522" s="88"/>
      <c r="I522" s="88"/>
      <c r="J522" s="9"/>
      <c r="K522" s="8"/>
      <c r="L522" s="19"/>
      <c r="M522" s="8"/>
      <c r="N522" s="19"/>
      <c r="O522" s="19"/>
      <c r="P522" s="19"/>
      <c r="Q522" s="8"/>
      <c r="R522" s="8"/>
      <c r="S522" s="88"/>
      <c r="T522" s="8"/>
      <c r="U522" s="8"/>
      <c r="V522" s="11"/>
      <c r="W522" s="19"/>
      <c r="X522" s="8"/>
      <c r="Y522" s="90"/>
      <c r="Z522" s="88"/>
      <c r="AA522" s="88"/>
      <c r="AB522" s="88"/>
      <c r="AC522" s="88"/>
      <c r="AD522" s="10"/>
      <c r="AE522" s="8"/>
      <c r="AF522" s="12"/>
      <c r="AG522" s="8"/>
      <c r="AH522" s="88"/>
    </row>
    <row r="523" spans="1:34" s="26" customFormat="1" ht="11.25" customHeight="1" x14ac:dyDescent="0.25">
      <c r="A523" s="21">
        <v>0</v>
      </c>
      <c r="B523" s="22"/>
      <c r="C523" s="22"/>
      <c r="D523" s="21"/>
      <c r="E523" s="23">
        <f>MAX(E507:E522)</f>
        <v>0</v>
      </c>
      <c r="F523" s="21" t="str">
        <f>RIGHT(R523,4)</f>
        <v xml:space="preserve"> - 0</v>
      </c>
      <c r="G523" s="21" t="str">
        <f>RIGHT(X523,4)</f>
        <v xml:space="preserve"> - 0</v>
      </c>
      <c r="H523" s="88"/>
      <c r="I523" s="88"/>
      <c r="J523" s="23" t="s">
        <v>85</v>
      </c>
      <c r="K523" s="23" t="str">
        <f>IF(E523=4,"ВО",IF(E523=3,"СПО",IF(E523=2,"ВО (с)",IF(E523=1,"СПО (с)","-"))))</f>
        <v>-</v>
      </c>
      <c r="L523" s="23">
        <f>COUNTA(L507:L522)</f>
        <v>0</v>
      </c>
      <c r="M523" s="23" t="s">
        <v>80</v>
      </c>
      <c r="N523" s="23" t="s">
        <v>80</v>
      </c>
      <c r="O523" s="23">
        <f>COUNTA(O507:O522)</f>
        <v>0</v>
      </c>
      <c r="P523" s="23" t="s">
        <v>80</v>
      </c>
      <c r="Q523" s="23">
        <f>SUM(Q507:Q522)</f>
        <v>0</v>
      </c>
      <c r="R523" s="23" t="str">
        <f>CONCATENATE("П.Г.П. - ",MAX(R507:R522))</f>
        <v>П.Г.П. - 0</v>
      </c>
      <c r="S523" s="23">
        <f>COUNTA(S507)</f>
        <v>0</v>
      </c>
      <c r="T523" s="23">
        <f>T508</f>
        <v>0</v>
      </c>
      <c r="U523" s="23" t="s">
        <v>80</v>
      </c>
      <c r="V523" s="23" t="s">
        <v>80</v>
      </c>
      <c r="W523" s="23">
        <f>COUNTA(W507:W522)</f>
        <v>0</v>
      </c>
      <c r="X523" s="23" t="str">
        <f>CONCATENATE("П.Г.П. - ",MAX(X507:X522))</f>
        <v>П.Г.П. - 0</v>
      </c>
      <c r="Y523" s="24">
        <f>Y507</f>
        <v>0</v>
      </c>
      <c r="Z523" s="23" t="str">
        <f>IF(Z507="","-",Z507)</f>
        <v>-</v>
      </c>
      <c r="AA523" s="23" t="str">
        <f t="shared" ref="AA523:AC523" si="91">IF(AA507="","-",AA507)</f>
        <v>-</v>
      </c>
      <c r="AB523" s="23" t="str">
        <f t="shared" si="91"/>
        <v>-</v>
      </c>
      <c r="AC523" s="23" t="str">
        <f t="shared" si="91"/>
        <v>-</v>
      </c>
      <c r="AD523" s="23" t="s">
        <v>80</v>
      </c>
      <c r="AE523" s="23">
        <f>SUM(AE507:AE522)</f>
        <v>0</v>
      </c>
      <c r="AF523" s="25">
        <f>SUM(AF507:AF522)</f>
        <v>0</v>
      </c>
      <c r="AG523" s="23" t="s">
        <v>80</v>
      </c>
      <c r="AH523" s="23" t="s">
        <v>80</v>
      </c>
    </row>
    <row r="524" spans="1:34" x14ac:dyDescent="0.25">
      <c r="A524" s="62">
        <f>COUNTA(H524:K524,L524:AH524)-7</f>
        <v>-1</v>
      </c>
      <c r="B524" s="13"/>
      <c r="C524" s="13"/>
      <c r="D524" s="13"/>
      <c r="E524" s="13">
        <f t="shared" ref="E524:E539" si="92">IF(K524="ВО",4,IF(K524="СПО",3,IF(K524="ВО (студент)",2,IF(K524="СПО (студент)",1,0))))</f>
        <v>0</v>
      </c>
      <c r="F524" s="13"/>
      <c r="G524" s="13"/>
      <c r="H524" s="88">
        <v>51</v>
      </c>
      <c r="I524" s="88"/>
      <c r="J524" s="7" t="s">
        <v>77</v>
      </c>
      <c r="K524" s="8"/>
      <c r="L524" s="19"/>
      <c r="M524" s="8"/>
      <c r="N524" s="19"/>
      <c r="O524" s="19"/>
      <c r="P524" s="19"/>
      <c r="Q524" s="8"/>
      <c r="R524" s="8"/>
      <c r="S524" s="88"/>
      <c r="T524" s="17" t="s">
        <v>80</v>
      </c>
      <c r="U524" s="17" t="s">
        <v>80</v>
      </c>
      <c r="V524" s="18" t="s">
        <v>80</v>
      </c>
      <c r="W524" s="19"/>
      <c r="X524" s="8"/>
      <c r="Y524" s="90"/>
      <c r="Z524" s="88"/>
      <c r="AA524" s="88"/>
      <c r="AB524" s="88" t="str">
        <f>IF(Y524&lt;1,"-",ROUND(YEARFRAC(Y524,#REF!,1),2))</f>
        <v>-</v>
      </c>
      <c r="AC524" s="88"/>
      <c r="AD524" s="10"/>
      <c r="AE524" s="8"/>
      <c r="AF524" s="12"/>
      <c r="AG524" s="8"/>
      <c r="AH524" s="88"/>
    </row>
    <row r="525" spans="1:34" x14ac:dyDescent="0.25">
      <c r="A525" s="62">
        <f>COUNTA(H525:K525,L525:AH525)</f>
        <v>0</v>
      </c>
      <c r="B525" s="13"/>
      <c r="C525" s="13"/>
      <c r="D525" s="13"/>
      <c r="E525" s="13">
        <f t="shared" si="92"/>
        <v>0</v>
      </c>
      <c r="F525" s="13"/>
      <c r="G525" s="13"/>
      <c r="H525" s="88"/>
      <c r="I525" s="88"/>
      <c r="J525" s="9"/>
      <c r="K525" s="8"/>
      <c r="L525" s="19"/>
      <c r="M525" s="8"/>
      <c r="N525" s="19"/>
      <c r="O525" s="19"/>
      <c r="P525" s="19"/>
      <c r="Q525" s="8"/>
      <c r="R525" s="8"/>
      <c r="S525" s="88"/>
      <c r="T525" s="8"/>
      <c r="U525" s="8"/>
      <c r="V525" s="11"/>
      <c r="W525" s="19"/>
      <c r="X525" s="8"/>
      <c r="Y525" s="90"/>
      <c r="Z525" s="88"/>
      <c r="AA525" s="88"/>
      <c r="AB525" s="88"/>
      <c r="AC525" s="88"/>
      <c r="AD525" s="10"/>
      <c r="AE525" s="8"/>
      <c r="AF525" s="12"/>
      <c r="AG525" s="8"/>
      <c r="AH525" s="88"/>
    </row>
    <row r="526" spans="1:34" x14ac:dyDescent="0.25">
      <c r="A526" s="62">
        <f>COUNTA(H526:K526,L526:AH526,J527)-4</f>
        <v>0</v>
      </c>
      <c r="B526" s="13"/>
      <c r="C526" s="13"/>
      <c r="D526" s="13"/>
      <c r="E526" s="13">
        <f t="shared" si="92"/>
        <v>0</v>
      </c>
      <c r="F526" s="13"/>
      <c r="G526" s="13"/>
      <c r="H526" s="88"/>
      <c r="I526" s="88"/>
      <c r="J526" s="7" t="s">
        <v>78</v>
      </c>
      <c r="K526" s="8"/>
      <c r="L526" s="19"/>
      <c r="M526" s="8"/>
      <c r="N526" s="19"/>
      <c r="O526" s="19"/>
      <c r="P526" s="19"/>
      <c r="Q526" s="8"/>
      <c r="R526" s="8"/>
      <c r="S526" s="88"/>
      <c r="T526" s="17" t="s">
        <v>80</v>
      </c>
      <c r="U526" s="17" t="s">
        <v>80</v>
      </c>
      <c r="V526" s="18" t="s">
        <v>80</v>
      </c>
      <c r="W526" s="19"/>
      <c r="X526" s="8"/>
      <c r="Y526" s="90"/>
      <c r="Z526" s="88"/>
      <c r="AA526" s="88"/>
      <c r="AB526" s="88"/>
      <c r="AC526" s="88"/>
      <c r="AD526" s="10"/>
      <c r="AE526" s="8"/>
      <c r="AF526" s="12"/>
      <c r="AG526" s="8"/>
      <c r="AH526" s="88"/>
    </row>
    <row r="527" spans="1:34" x14ac:dyDescent="0.25">
      <c r="A527" s="62">
        <f>COUNTA(H527:K527,L527:AH527)</f>
        <v>0</v>
      </c>
      <c r="B527" s="13"/>
      <c r="C527" s="13"/>
      <c r="D527" s="13" t="str">
        <f>IF(J527&gt;0,"совмещение","-")</f>
        <v>-</v>
      </c>
      <c r="E527" s="13">
        <f t="shared" si="92"/>
        <v>0</v>
      </c>
      <c r="F527" s="13"/>
      <c r="G527" s="13"/>
      <c r="H527" s="88"/>
      <c r="I527" s="88"/>
      <c r="J527" s="9"/>
      <c r="K527" s="8"/>
      <c r="L527" s="19"/>
      <c r="M527" s="8"/>
      <c r="N527" s="19"/>
      <c r="O527" s="19"/>
      <c r="P527" s="19"/>
      <c r="Q527" s="8"/>
      <c r="R527" s="8"/>
      <c r="S527" s="88"/>
      <c r="T527" s="8"/>
      <c r="U527" s="8"/>
      <c r="V527" s="11"/>
      <c r="W527" s="19"/>
      <c r="X527" s="8"/>
      <c r="Y527" s="90"/>
      <c r="Z527" s="88"/>
      <c r="AA527" s="88"/>
      <c r="AB527" s="88"/>
      <c r="AC527" s="88"/>
      <c r="AD527" s="10"/>
      <c r="AE527" s="8"/>
      <c r="AF527" s="12"/>
      <c r="AG527" s="8"/>
      <c r="AH527" s="88"/>
    </row>
    <row r="528" spans="1:34" x14ac:dyDescent="0.25">
      <c r="A528" s="62">
        <f>COUNTA(H528:K528,L528:AH528)</f>
        <v>0</v>
      </c>
      <c r="B528" s="13"/>
      <c r="C528" s="13"/>
      <c r="D528" s="13"/>
      <c r="E528" s="13">
        <f t="shared" si="92"/>
        <v>0</v>
      </c>
      <c r="F528" s="13"/>
      <c r="G528" s="13"/>
      <c r="H528" s="88"/>
      <c r="I528" s="88"/>
      <c r="J528" s="9"/>
      <c r="K528" s="8"/>
      <c r="L528" s="19"/>
      <c r="M528" s="8"/>
      <c r="N528" s="19"/>
      <c r="O528" s="19"/>
      <c r="P528" s="19"/>
      <c r="Q528" s="8"/>
      <c r="R528" s="8"/>
      <c r="S528" s="88"/>
      <c r="T528" s="8"/>
      <c r="U528" s="8"/>
      <c r="V528" s="11"/>
      <c r="W528" s="19"/>
      <c r="X528" s="8"/>
      <c r="Y528" s="90"/>
      <c r="Z528" s="88"/>
      <c r="AA528" s="88"/>
      <c r="AB528" s="88"/>
      <c r="AC528" s="88"/>
      <c r="AD528" s="10"/>
      <c r="AE528" s="8"/>
      <c r="AF528" s="12"/>
      <c r="AG528" s="8"/>
      <c r="AH528" s="88"/>
    </row>
    <row r="529" spans="1:34" x14ac:dyDescent="0.25">
      <c r="A529" s="62">
        <f>COUNTA(H529:K529,L529:AH529)</f>
        <v>0</v>
      </c>
      <c r="B529" s="13"/>
      <c r="C529" s="13"/>
      <c r="D529" s="13"/>
      <c r="E529" s="13">
        <f t="shared" si="92"/>
        <v>0</v>
      </c>
      <c r="F529" s="13"/>
      <c r="G529" s="13"/>
      <c r="H529" s="88"/>
      <c r="I529" s="88"/>
      <c r="J529" s="9"/>
      <c r="K529" s="8"/>
      <c r="L529" s="19"/>
      <c r="M529" s="8"/>
      <c r="N529" s="19"/>
      <c r="O529" s="19"/>
      <c r="P529" s="19"/>
      <c r="Q529" s="8"/>
      <c r="R529" s="8"/>
      <c r="S529" s="88"/>
      <c r="T529" s="8"/>
      <c r="U529" s="8"/>
      <c r="V529" s="11"/>
      <c r="W529" s="19"/>
      <c r="X529" s="8"/>
      <c r="Y529" s="90"/>
      <c r="Z529" s="88"/>
      <c r="AA529" s="88"/>
      <c r="AB529" s="88"/>
      <c r="AC529" s="88"/>
      <c r="AD529" s="10"/>
      <c r="AE529" s="8"/>
      <c r="AF529" s="12"/>
      <c r="AG529" s="8"/>
      <c r="AH529" s="88"/>
    </row>
    <row r="530" spans="1:34" x14ac:dyDescent="0.25">
      <c r="A530" s="62">
        <f>COUNTA(H530:K530,L530:AH530)</f>
        <v>0</v>
      </c>
      <c r="B530" s="13"/>
      <c r="C530" s="13"/>
      <c r="D530" s="13"/>
      <c r="E530" s="13">
        <f t="shared" si="92"/>
        <v>0</v>
      </c>
      <c r="F530" s="13"/>
      <c r="G530" s="13"/>
      <c r="H530" s="88"/>
      <c r="I530" s="88"/>
      <c r="J530" s="9"/>
      <c r="K530" s="8"/>
      <c r="L530" s="19"/>
      <c r="M530" s="8"/>
      <c r="N530" s="19"/>
      <c r="O530" s="19"/>
      <c r="P530" s="19"/>
      <c r="Q530" s="8"/>
      <c r="R530" s="8"/>
      <c r="S530" s="88"/>
      <c r="T530" s="8"/>
      <c r="U530" s="8"/>
      <c r="V530" s="11"/>
      <c r="W530" s="19"/>
      <c r="X530" s="8"/>
      <c r="Y530" s="90"/>
      <c r="Z530" s="88"/>
      <c r="AA530" s="88"/>
      <c r="AB530" s="88"/>
      <c r="AC530" s="88"/>
      <c r="AD530" s="10"/>
      <c r="AE530" s="8"/>
      <c r="AF530" s="12"/>
      <c r="AG530" s="8"/>
      <c r="AH530" s="88"/>
    </row>
    <row r="531" spans="1:34" x14ac:dyDescent="0.25">
      <c r="A531" s="62">
        <f>COUNTA(H531:K531,L531:AH531)</f>
        <v>0</v>
      </c>
      <c r="B531" s="13"/>
      <c r="C531" s="13"/>
      <c r="D531" s="13"/>
      <c r="E531" s="13">
        <f t="shared" si="92"/>
        <v>0</v>
      </c>
      <c r="F531" s="13"/>
      <c r="G531" s="13"/>
      <c r="H531" s="88"/>
      <c r="I531" s="88"/>
      <c r="J531" s="9"/>
      <c r="K531" s="8"/>
      <c r="L531" s="19"/>
      <c r="M531" s="8"/>
      <c r="N531" s="19"/>
      <c r="O531" s="19"/>
      <c r="P531" s="19"/>
      <c r="Q531" s="8"/>
      <c r="R531" s="8"/>
      <c r="S531" s="88"/>
      <c r="T531" s="8"/>
      <c r="U531" s="8"/>
      <c r="V531" s="11"/>
      <c r="W531" s="19"/>
      <c r="X531" s="8"/>
      <c r="Y531" s="90"/>
      <c r="Z531" s="88"/>
      <c r="AA531" s="88"/>
      <c r="AB531" s="88"/>
      <c r="AC531" s="88"/>
      <c r="AD531" s="10"/>
      <c r="AE531" s="8"/>
      <c r="AF531" s="12"/>
      <c r="AG531" s="8"/>
      <c r="AH531" s="88"/>
    </row>
    <row r="532" spans="1:34" x14ac:dyDescent="0.25">
      <c r="A532" s="62">
        <f>COUNTA(H532:K532,L532:AH532)</f>
        <v>0</v>
      </c>
      <c r="B532" s="13"/>
      <c r="C532" s="13"/>
      <c r="D532" s="13"/>
      <c r="E532" s="13">
        <f t="shared" si="92"/>
        <v>0</v>
      </c>
      <c r="F532" s="13"/>
      <c r="G532" s="13"/>
      <c r="H532" s="88"/>
      <c r="I532" s="88"/>
      <c r="J532" s="9"/>
      <c r="K532" s="8"/>
      <c r="L532" s="19"/>
      <c r="M532" s="8"/>
      <c r="N532" s="19"/>
      <c r="O532" s="19"/>
      <c r="P532" s="19"/>
      <c r="Q532" s="8"/>
      <c r="R532" s="8"/>
      <c r="S532" s="88"/>
      <c r="T532" s="8"/>
      <c r="U532" s="8"/>
      <c r="V532" s="11"/>
      <c r="W532" s="19"/>
      <c r="X532" s="8"/>
      <c r="Y532" s="90"/>
      <c r="Z532" s="88"/>
      <c r="AA532" s="88"/>
      <c r="AB532" s="88"/>
      <c r="AC532" s="88"/>
      <c r="AD532" s="10"/>
      <c r="AE532" s="8"/>
      <c r="AF532" s="12"/>
      <c r="AG532" s="8"/>
      <c r="AH532" s="88"/>
    </row>
    <row r="533" spans="1:34" x14ac:dyDescent="0.25">
      <c r="A533" s="62">
        <f>COUNTA(H533:K533,L533:AH533,J534)-4</f>
        <v>0</v>
      </c>
      <c r="B533" s="13"/>
      <c r="C533" s="13"/>
      <c r="D533" s="13"/>
      <c r="E533" s="13">
        <f t="shared" si="92"/>
        <v>0</v>
      </c>
      <c r="F533" s="13"/>
      <c r="G533" s="13"/>
      <c r="H533" s="88"/>
      <c r="I533" s="88"/>
      <c r="J533" s="7" t="s">
        <v>79</v>
      </c>
      <c r="K533" s="8"/>
      <c r="L533" s="19"/>
      <c r="M533" s="8"/>
      <c r="N533" s="19"/>
      <c r="O533" s="19"/>
      <c r="P533" s="19"/>
      <c r="Q533" s="8"/>
      <c r="R533" s="8"/>
      <c r="S533" s="88"/>
      <c r="T533" s="17" t="s">
        <v>80</v>
      </c>
      <c r="U533" s="17" t="s">
        <v>80</v>
      </c>
      <c r="V533" s="18" t="s">
        <v>80</v>
      </c>
      <c r="W533" s="19"/>
      <c r="X533" s="8"/>
      <c r="Y533" s="90"/>
      <c r="Z533" s="88"/>
      <c r="AA533" s="88"/>
      <c r="AB533" s="88"/>
      <c r="AC533" s="88"/>
      <c r="AD533" s="10"/>
      <c r="AE533" s="8"/>
      <c r="AF533" s="12"/>
      <c r="AG533" s="8"/>
      <c r="AH533" s="88"/>
    </row>
    <row r="534" spans="1:34" x14ac:dyDescent="0.25">
      <c r="A534" s="62">
        <f>COUNTA(H534:K534,L534:AH534)</f>
        <v>0</v>
      </c>
      <c r="B534" s="13"/>
      <c r="C534" s="13"/>
      <c r="D534" s="13" t="str">
        <f>IF(J534&gt;0,"совместительство","-")</f>
        <v>-</v>
      </c>
      <c r="E534" s="13">
        <f t="shared" si="92"/>
        <v>0</v>
      </c>
      <c r="F534" s="13"/>
      <c r="G534" s="13"/>
      <c r="H534" s="88"/>
      <c r="I534" s="88"/>
      <c r="J534" s="9"/>
      <c r="K534" s="8"/>
      <c r="L534" s="19"/>
      <c r="M534" s="8"/>
      <c r="N534" s="19"/>
      <c r="O534" s="19"/>
      <c r="P534" s="19"/>
      <c r="Q534" s="8"/>
      <c r="R534" s="8"/>
      <c r="S534" s="88"/>
      <c r="T534" s="8"/>
      <c r="U534" s="8"/>
      <c r="V534" s="11"/>
      <c r="W534" s="19"/>
      <c r="X534" s="8"/>
      <c r="Y534" s="90"/>
      <c r="Z534" s="88"/>
      <c r="AA534" s="88"/>
      <c r="AB534" s="88"/>
      <c r="AC534" s="88"/>
      <c r="AD534" s="10"/>
      <c r="AE534" s="8"/>
      <c r="AF534" s="12"/>
      <c r="AG534" s="8"/>
      <c r="AH534" s="88"/>
    </row>
    <row r="535" spans="1:34" x14ac:dyDescent="0.25">
      <c r="A535" s="62">
        <f>COUNTA(H535:K535,L535:AH535)</f>
        <v>0</v>
      </c>
      <c r="B535" s="13"/>
      <c r="C535" s="13"/>
      <c r="D535" s="13"/>
      <c r="E535" s="13">
        <f t="shared" si="92"/>
        <v>0</v>
      </c>
      <c r="F535" s="13"/>
      <c r="G535" s="13"/>
      <c r="H535" s="88"/>
      <c r="I535" s="88"/>
      <c r="J535" s="9"/>
      <c r="K535" s="8"/>
      <c r="L535" s="19"/>
      <c r="M535" s="8"/>
      <c r="N535" s="19"/>
      <c r="O535" s="19"/>
      <c r="P535" s="19"/>
      <c r="Q535" s="8"/>
      <c r="R535" s="8"/>
      <c r="S535" s="88"/>
      <c r="T535" s="8"/>
      <c r="U535" s="8"/>
      <c r="V535" s="11"/>
      <c r="W535" s="19"/>
      <c r="X535" s="8"/>
      <c r="Y535" s="90"/>
      <c r="Z535" s="88"/>
      <c r="AA535" s="88"/>
      <c r="AB535" s="88"/>
      <c r="AC535" s="88"/>
      <c r="AD535" s="10"/>
      <c r="AE535" s="8"/>
      <c r="AF535" s="12"/>
      <c r="AG535" s="8"/>
      <c r="AH535" s="88"/>
    </row>
    <row r="536" spans="1:34" x14ac:dyDescent="0.25">
      <c r="A536" s="62">
        <f>COUNTA(H536:K536,L536:AH536)</f>
        <v>0</v>
      </c>
      <c r="B536" s="13"/>
      <c r="C536" s="13"/>
      <c r="D536" s="13"/>
      <c r="E536" s="13">
        <f t="shared" si="92"/>
        <v>0</v>
      </c>
      <c r="F536" s="13"/>
      <c r="G536" s="13"/>
      <c r="H536" s="88"/>
      <c r="I536" s="88"/>
      <c r="J536" s="9"/>
      <c r="K536" s="8"/>
      <c r="L536" s="19"/>
      <c r="M536" s="8"/>
      <c r="N536" s="19"/>
      <c r="O536" s="19"/>
      <c r="P536" s="19"/>
      <c r="Q536" s="8"/>
      <c r="R536" s="8"/>
      <c r="S536" s="88"/>
      <c r="T536" s="8"/>
      <c r="U536" s="8"/>
      <c r="V536" s="11"/>
      <c r="W536" s="19"/>
      <c r="X536" s="8"/>
      <c r="Y536" s="90"/>
      <c r="Z536" s="88"/>
      <c r="AA536" s="88"/>
      <c r="AB536" s="88"/>
      <c r="AC536" s="88"/>
      <c r="AD536" s="10"/>
      <c r="AE536" s="8"/>
      <c r="AF536" s="12"/>
      <c r="AG536" s="8"/>
      <c r="AH536" s="88"/>
    </row>
    <row r="537" spans="1:34" x14ac:dyDescent="0.25">
      <c r="A537" s="62">
        <f>COUNTA(H537:K537,L537:AH537)</f>
        <v>0</v>
      </c>
      <c r="B537" s="13"/>
      <c r="C537" s="13"/>
      <c r="D537" s="13"/>
      <c r="E537" s="13">
        <f t="shared" si="92"/>
        <v>0</v>
      </c>
      <c r="F537" s="13"/>
      <c r="G537" s="13"/>
      <c r="H537" s="88"/>
      <c r="I537" s="88"/>
      <c r="J537" s="9"/>
      <c r="K537" s="8"/>
      <c r="L537" s="19"/>
      <c r="M537" s="8"/>
      <c r="N537" s="19"/>
      <c r="O537" s="19"/>
      <c r="P537" s="19"/>
      <c r="Q537" s="8"/>
      <c r="R537" s="8"/>
      <c r="S537" s="88"/>
      <c r="T537" s="8"/>
      <c r="U537" s="8"/>
      <c r="V537" s="11"/>
      <c r="W537" s="19"/>
      <c r="X537" s="8"/>
      <c r="Y537" s="90"/>
      <c r="Z537" s="88"/>
      <c r="AA537" s="88"/>
      <c r="AB537" s="88"/>
      <c r="AC537" s="88"/>
      <c r="AD537" s="10"/>
      <c r="AE537" s="8"/>
      <c r="AF537" s="12"/>
      <c r="AG537" s="8"/>
      <c r="AH537" s="88"/>
    </row>
    <row r="538" spans="1:34" x14ac:dyDescent="0.25">
      <c r="A538" s="62">
        <f>COUNTA(H538:K538,L538:AH538)</f>
        <v>0</v>
      </c>
      <c r="B538" s="13"/>
      <c r="C538" s="13"/>
      <c r="D538" s="13"/>
      <c r="E538" s="13">
        <f t="shared" si="92"/>
        <v>0</v>
      </c>
      <c r="F538" s="13"/>
      <c r="G538" s="13"/>
      <c r="H538" s="88"/>
      <c r="I538" s="88"/>
      <c r="J538" s="9"/>
      <c r="K538" s="8"/>
      <c r="L538" s="19"/>
      <c r="M538" s="8"/>
      <c r="N538" s="19"/>
      <c r="O538" s="19"/>
      <c r="P538" s="19"/>
      <c r="Q538" s="8"/>
      <c r="R538" s="8"/>
      <c r="S538" s="88"/>
      <c r="T538" s="8"/>
      <c r="U538" s="8"/>
      <c r="V538" s="11"/>
      <c r="W538" s="19"/>
      <c r="X538" s="8"/>
      <c r="Y538" s="90"/>
      <c r="Z538" s="88"/>
      <c r="AA538" s="88"/>
      <c r="AB538" s="88"/>
      <c r="AC538" s="88"/>
      <c r="AD538" s="10"/>
      <c r="AE538" s="8"/>
      <c r="AF538" s="12"/>
      <c r="AG538" s="8"/>
      <c r="AH538" s="88"/>
    </row>
    <row r="539" spans="1:34" x14ac:dyDescent="0.25">
      <c r="A539" s="62">
        <f>COUNTA(H539:K539,L539:AH539)</f>
        <v>0</v>
      </c>
      <c r="B539" s="13"/>
      <c r="C539" s="13"/>
      <c r="D539" s="13"/>
      <c r="E539" s="13">
        <f t="shared" si="92"/>
        <v>0</v>
      </c>
      <c r="F539" s="13"/>
      <c r="G539" s="13"/>
      <c r="H539" s="88"/>
      <c r="I539" s="88"/>
      <c r="J539" s="9"/>
      <c r="K539" s="8"/>
      <c r="L539" s="19"/>
      <c r="M539" s="8"/>
      <c r="N539" s="19"/>
      <c r="O539" s="19"/>
      <c r="P539" s="19"/>
      <c r="Q539" s="8"/>
      <c r="R539" s="8"/>
      <c r="S539" s="88"/>
      <c r="T539" s="8"/>
      <c r="U539" s="8"/>
      <c r="V539" s="11"/>
      <c r="W539" s="19"/>
      <c r="X539" s="8"/>
      <c r="Y539" s="90"/>
      <c r="Z539" s="88"/>
      <c r="AA539" s="88"/>
      <c r="AB539" s="88"/>
      <c r="AC539" s="88"/>
      <c r="AD539" s="10"/>
      <c r="AE539" s="8"/>
      <c r="AF539" s="12"/>
      <c r="AG539" s="8"/>
      <c r="AH539" s="88"/>
    </row>
    <row r="540" spans="1:34" s="26" customFormat="1" ht="11.25" customHeight="1" x14ac:dyDescent="0.25">
      <c r="A540" s="21">
        <v>0</v>
      </c>
      <c r="B540" s="22"/>
      <c r="C540" s="22"/>
      <c r="D540" s="21"/>
      <c r="E540" s="23">
        <f>MAX(E524:E539)</f>
        <v>0</v>
      </c>
      <c r="F540" s="21" t="str">
        <f>RIGHT(R540,4)</f>
        <v xml:space="preserve"> - 0</v>
      </c>
      <c r="G540" s="21" t="str">
        <f>RIGHT(X540,4)</f>
        <v xml:space="preserve"> - 0</v>
      </c>
      <c r="H540" s="88"/>
      <c r="I540" s="88"/>
      <c r="J540" s="23" t="s">
        <v>85</v>
      </c>
      <c r="K540" s="23" t="str">
        <f>IF(E540=4,"ВО",IF(E540=3,"СПО",IF(E540=2,"ВО (с)",IF(E540=1,"СПО (с)","-"))))</f>
        <v>-</v>
      </c>
      <c r="L540" s="23">
        <f>COUNTA(L524:L539)</f>
        <v>0</v>
      </c>
      <c r="M540" s="23" t="s">
        <v>80</v>
      </c>
      <c r="N540" s="23" t="s">
        <v>80</v>
      </c>
      <c r="O540" s="23">
        <f>COUNTA(O524:O539)</f>
        <v>0</v>
      </c>
      <c r="P540" s="23" t="s">
        <v>80</v>
      </c>
      <c r="Q540" s="23">
        <f>SUM(Q524:Q539)</f>
        <v>0</v>
      </c>
      <c r="R540" s="23" t="str">
        <f>CONCATENATE("П.Г.П. - ",MAX(R524:R539))</f>
        <v>П.Г.П. - 0</v>
      </c>
      <c r="S540" s="23">
        <f>COUNTA(S524)</f>
        <v>0</v>
      </c>
      <c r="T540" s="23">
        <f>T525</f>
        <v>0</v>
      </c>
      <c r="U540" s="23" t="s">
        <v>80</v>
      </c>
      <c r="V540" s="23" t="s">
        <v>80</v>
      </c>
      <c r="W540" s="23">
        <f>COUNTA(W524:W539)</f>
        <v>0</v>
      </c>
      <c r="X540" s="23" t="str">
        <f>CONCATENATE("П.Г.П. - ",MAX(X524:X539))</f>
        <v>П.Г.П. - 0</v>
      </c>
      <c r="Y540" s="24">
        <f>Y524</f>
        <v>0</v>
      </c>
      <c r="Z540" s="23" t="str">
        <f>IF(Z524="","-",Z524)</f>
        <v>-</v>
      </c>
      <c r="AA540" s="23" t="str">
        <f t="shared" ref="AA540:AC540" si="93">IF(AA524="","-",AA524)</f>
        <v>-</v>
      </c>
      <c r="AB540" s="23" t="str">
        <f t="shared" si="93"/>
        <v>-</v>
      </c>
      <c r="AC540" s="23" t="str">
        <f t="shared" si="93"/>
        <v>-</v>
      </c>
      <c r="AD540" s="23" t="s">
        <v>80</v>
      </c>
      <c r="AE540" s="23">
        <f>SUM(AE524:AE539)</f>
        <v>0</v>
      </c>
      <c r="AF540" s="25">
        <f>SUM(AF524:AF539)</f>
        <v>0</v>
      </c>
      <c r="AG540" s="23" t="s">
        <v>80</v>
      </c>
      <c r="AH540" s="23" t="s">
        <v>80</v>
      </c>
    </row>
    <row r="541" spans="1:34" x14ac:dyDescent="0.25">
      <c r="A541" s="62">
        <f>COUNTA(H541:K541,L541:AH541)-7</f>
        <v>-1</v>
      </c>
      <c r="B541" s="13"/>
      <c r="C541" s="13"/>
      <c r="D541" s="13"/>
      <c r="E541" s="13">
        <f t="shared" ref="E541:E556" si="94">IF(K541="ВО",4,IF(K541="СПО",3,IF(K541="ВО (студент)",2,IF(K541="СПО (студент)",1,0))))</f>
        <v>0</v>
      </c>
      <c r="F541" s="13"/>
      <c r="G541" s="13"/>
      <c r="H541" s="88">
        <v>52</v>
      </c>
      <c r="I541" s="88"/>
      <c r="J541" s="7" t="s">
        <v>77</v>
      </c>
      <c r="K541" s="8"/>
      <c r="L541" s="19"/>
      <c r="M541" s="8"/>
      <c r="N541" s="19"/>
      <c r="O541" s="19"/>
      <c r="P541" s="19"/>
      <c r="Q541" s="8"/>
      <c r="R541" s="8"/>
      <c r="S541" s="88"/>
      <c r="T541" s="17" t="s">
        <v>80</v>
      </c>
      <c r="U541" s="17" t="s">
        <v>80</v>
      </c>
      <c r="V541" s="18" t="s">
        <v>80</v>
      </c>
      <c r="W541" s="19"/>
      <c r="X541" s="8"/>
      <c r="Y541" s="90"/>
      <c r="Z541" s="88"/>
      <c r="AA541" s="88"/>
      <c r="AB541" s="88" t="str">
        <f>IF(Y541&lt;1,"-",ROUND(YEARFRAC(Y541,#REF!,1),2))</f>
        <v>-</v>
      </c>
      <c r="AC541" s="88"/>
      <c r="AD541" s="10"/>
      <c r="AE541" s="8"/>
      <c r="AF541" s="12"/>
      <c r="AG541" s="8"/>
      <c r="AH541" s="88"/>
    </row>
    <row r="542" spans="1:34" x14ac:dyDescent="0.25">
      <c r="A542" s="62">
        <f>COUNTA(H542:K542,L542:AH542)</f>
        <v>0</v>
      </c>
      <c r="B542" s="13"/>
      <c r="C542" s="13"/>
      <c r="D542" s="13"/>
      <c r="E542" s="13">
        <f t="shared" si="94"/>
        <v>0</v>
      </c>
      <c r="F542" s="13"/>
      <c r="G542" s="13"/>
      <c r="H542" s="88"/>
      <c r="I542" s="88"/>
      <c r="J542" s="9"/>
      <c r="K542" s="8"/>
      <c r="L542" s="19"/>
      <c r="M542" s="8"/>
      <c r="N542" s="19"/>
      <c r="O542" s="19"/>
      <c r="P542" s="19"/>
      <c r="Q542" s="8"/>
      <c r="R542" s="8"/>
      <c r="S542" s="88"/>
      <c r="T542" s="8"/>
      <c r="U542" s="8"/>
      <c r="V542" s="11"/>
      <c r="W542" s="19"/>
      <c r="X542" s="8"/>
      <c r="Y542" s="90"/>
      <c r="Z542" s="88"/>
      <c r="AA542" s="88"/>
      <c r="AB542" s="88"/>
      <c r="AC542" s="88"/>
      <c r="AD542" s="10"/>
      <c r="AE542" s="8"/>
      <c r="AF542" s="12"/>
      <c r="AG542" s="8"/>
      <c r="AH542" s="88"/>
    </row>
    <row r="543" spans="1:34" x14ac:dyDescent="0.25">
      <c r="A543" s="62">
        <f>COUNTA(H543:K543,L543:AH543,J544)-4</f>
        <v>0</v>
      </c>
      <c r="B543" s="13"/>
      <c r="C543" s="13"/>
      <c r="D543" s="13"/>
      <c r="E543" s="13">
        <f t="shared" si="94"/>
        <v>0</v>
      </c>
      <c r="F543" s="13"/>
      <c r="G543" s="13"/>
      <c r="H543" s="88"/>
      <c r="I543" s="88"/>
      <c r="J543" s="7" t="s">
        <v>78</v>
      </c>
      <c r="K543" s="8"/>
      <c r="L543" s="19"/>
      <c r="M543" s="8"/>
      <c r="N543" s="19"/>
      <c r="O543" s="19"/>
      <c r="P543" s="19"/>
      <c r="Q543" s="8"/>
      <c r="R543" s="8"/>
      <c r="S543" s="88"/>
      <c r="T543" s="17" t="s">
        <v>80</v>
      </c>
      <c r="U543" s="17" t="s">
        <v>80</v>
      </c>
      <c r="V543" s="18" t="s">
        <v>80</v>
      </c>
      <c r="W543" s="19"/>
      <c r="X543" s="8"/>
      <c r="Y543" s="90"/>
      <c r="Z543" s="88"/>
      <c r="AA543" s="88"/>
      <c r="AB543" s="88"/>
      <c r="AC543" s="88"/>
      <c r="AD543" s="10"/>
      <c r="AE543" s="8"/>
      <c r="AF543" s="12"/>
      <c r="AG543" s="8"/>
      <c r="AH543" s="88"/>
    </row>
    <row r="544" spans="1:34" x14ac:dyDescent="0.25">
      <c r="A544" s="62">
        <f>COUNTA(H544:K544,L544:AH544)</f>
        <v>0</v>
      </c>
      <c r="B544" s="13"/>
      <c r="C544" s="13"/>
      <c r="D544" s="13" t="str">
        <f>IF(J544&gt;0,"совмещение","-")</f>
        <v>-</v>
      </c>
      <c r="E544" s="13">
        <f t="shared" si="94"/>
        <v>0</v>
      </c>
      <c r="F544" s="13"/>
      <c r="G544" s="13"/>
      <c r="H544" s="88"/>
      <c r="I544" s="88"/>
      <c r="J544" s="9"/>
      <c r="K544" s="8"/>
      <c r="L544" s="19"/>
      <c r="M544" s="8"/>
      <c r="N544" s="19"/>
      <c r="O544" s="19"/>
      <c r="P544" s="19"/>
      <c r="Q544" s="8"/>
      <c r="R544" s="8"/>
      <c r="S544" s="88"/>
      <c r="T544" s="8"/>
      <c r="U544" s="8"/>
      <c r="V544" s="11"/>
      <c r="W544" s="19"/>
      <c r="X544" s="8"/>
      <c r="Y544" s="90"/>
      <c r="Z544" s="88"/>
      <c r="AA544" s="88"/>
      <c r="AB544" s="88"/>
      <c r="AC544" s="88"/>
      <c r="AD544" s="10"/>
      <c r="AE544" s="8"/>
      <c r="AF544" s="12"/>
      <c r="AG544" s="8"/>
      <c r="AH544" s="88"/>
    </row>
    <row r="545" spans="1:34" x14ac:dyDescent="0.25">
      <c r="A545" s="62">
        <f>COUNTA(H545:K545,L545:AH545)</f>
        <v>0</v>
      </c>
      <c r="B545" s="13"/>
      <c r="C545" s="13"/>
      <c r="D545" s="13"/>
      <c r="E545" s="13">
        <f t="shared" si="94"/>
        <v>0</v>
      </c>
      <c r="F545" s="13"/>
      <c r="G545" s="13"/>
      <c r="H545" s="88"/>
      <c r="I545" s="88"/>
      <c r="J545" s="9"/>
      <c r="K545" s="8"/>
      <c r="L545" s="19"/>
      <c r="M545" s="8"/>
      <c r="N545" s="19"/>
      <c r="O545" s="19"/>
      <c r="P545" s="19"/>
      <c r="Q545" s="8"/>
      <c r="R545" s="8"/>
      <c r="S545" s="88"/>
      <c r="T545" s="8"/>
      <c r="U545" s="8"/>
      <c r="V545" s="11"/>
      <c r="W545" s="19"/>
      <c r="X545" s="8"/>
      <c r="Y545" s="90"/>
      <c r="Z545" s="88"/>
      <c r="AA545" s="88"/>
      <c r="AB545" s="88"/>
      <c r="AC545" s="88"/>
      <c r="AD545" s="10"/>
      <c r="AE545" s="8"/>
      <c r="AF545" s="12"/>
      <c r="AG545" s="8"/>
      <c r="AH545" s="88"/>
    </row>
    <row r="546" spans="1:34" x14ac:dyDescent="0.25">
      <c r="A546" s="62">
        <f>COUNTA(H546:K546,L546:AH546)</f>
        <v>0</v>
      </c>
      <c r="B546" s="13"/>
      <c r="C546" s="13"/>
      <c r="D546" s="13"/>
      <c r="E546" s="13">
        <f t="shared" si="94"/>
        <v>0</v>
      </c>
      <c r="F546" s="13"/>
      <c r="G546" s="13"/>
      <c r="H546" s="88"/>
      <c r="I546" s="88"/>
      <c r="J546" s="9"/>
      <c r="K546" s="8"/>
      <c r="L546" s="19"/>
      <c r="M546" s="8"/>
      <c r="N546" s="19"/>
      <c r="O546" s="19"/>
      <c r="P546" s="19"/>
      <c r="Q546" s="8"/>
      <c r="R546" s="8"/>
      <c r="S546" s="88"/>
      <c r="T546" s="8"/>
      <c r="U546" s="8"/>
      <c r="V546" s="11"/>
      <c r="W546" s="19"/>
      <c r="X546" s="8"/>
      <c r="Y546" s="90"/>
      <c r="Z546" s="88"/>
      <c r="AA546" s="88"/>
      <c r="AB546" s="88"/>
      <c r="AC546" s="88"/>
      <c r="AD546" s="10"/>
      <c r="AE546" s="8"/>
      <c r="AF546" s="12"/>
      <c r="AG546" s="8"/>
      <c r="AH546" s="88"/>
    </row>
    <row r="547" spans="1:34" x14ac:dyDescent="0.25">
      <c r="A547" s="62">
        <f>COUNTA(H547:K547,L547:AH547)</f>
        <v>0</v>
      </c>
      <c r="B547" s="13"/>
      <c r="C547" s="13"/>
      <c r="D547" s="13"/>
      <c r="E547" s="13">
        <f t="shared" si="94"/>
        <v>0</v>
      </c>
      <c r="F547" s="13"/>
      <c r="G547" s="13"/>
      <c r="H547" s="88"/>
      <c r="I547" s="88"/>
      <c r="J547" s="9"/>
      <c r="K547" s="8"/>
      <c r="L547" s="19"/>
      <c r="M547" s="8"/>
      <c r="N547" s="19"/>
      <c r="O547" s="19"/>
      <c r="P547" s="19"/>
      <c r="Q547" s="8"/>
      <c r="R547" s="8"/>
      <c r="S547" s="88"/>
      <c r="T547" s="8"/>
      <c r="U547" s="8"/>
      <c r="V547" s="11"/>
      <c r="W547" s="19"/>
      <c r="X547" s="8"/>
      <c r="Y547" s="90"/>
      <c r="Z547" s="88"/>
      <c r="AA547" s="88"/>
      <c r="AB547" s="88"/>
      <c r="AC547" s="88"/>
      <c r="AD547" s="10"/>
      <c r="AE547" s="8"/>
      <c r="AF547" s="12"/>
      <c r="AG547" s="8"/>
      <c r="AH547" s="88"/>
    </row>
    <row r="548" spans="1:34" x14ac:dyDescent="0.25">
      <c r="A548" s="62">
        <f>COUNTA(H548:K548,L548:AH548)</f>
        <v>0</v>
      </c>
      <c r="B548" s="13"/>
      <c r="C548" s="13"/>
      <c r="D548" s="13"/>
      <c r="E548" s="13">
        <f t="shared" si="94"/>
        <v>0</v>
      </c>
      <c r="F548" s="13"/>
      <c r="G548" s="13"/>
      <c r="H548" s="88"/>
      <c r="I548" s="88"/>
      <c r="J548" s="9"/>
      <c r="K548" s="8"/>
      <c r="L548" s="19"/>
      <c r="M548" s="8"/>
      <c r="N548" s="19"/>
      <c r="O548" s="19"/>
      <c r="P548" s="19"/>
      <c r="Q548" s="8"/>
      <c r="R548" s="8"/>
      <c r="S548" s="88"/>
      <c r="T548" s="8"/>
      <c r="U548" s="8"/>
      <c r="V548" s="11"/>
      <c r="W548" s="19"/>
      <c r="X548" s="8"/>
      <c r="Y548" s="90"/>
      <c r="Z548" s="88"/>
      <c r="AA548" s="88"/>
      <c r="AB548" s="88"/>
      <c r="AC548" s="88"/>
      <c r="AD548" s="10"/>
      <c r="AE548" s="8"/>
      <c r="AF548" s="12"/>
      <c r="AG548" s="8"/>
      <c r="AH548" s="88"/>
    </row>
    <row r="549" spans="1:34" x14ac:dyDescent="0.25">
      <c r="A549" s="62">
        <f>COUNTA(H549:K549,L549:AH549)</f>
        <v>0</v>
      </c>
      <c r="B549" s="13"/>
      <c r="C549" s="13"/>
      <c r="D549" s="13"/>
      <c r="E549" s="13">
        <f t="shared" si="94"/>
        <v>0</v>
      </c>
      <c r="F549" s="13"/>
      <c r="G549" s="13"/>
      <c r="H549" s="88"/>
      <c r="I549" s="88"/>
      <c r="J549" s="9"/>
      <c r="K549" s="8"/>
      <c r="L549" s="19"/>
      <c r="M549" s="8"/>
      <c r="N549" s="19"/>
      <c r="O549" s="19"/>
      <c r="P549" s="19"/>
      <c r="Q549" s="8"/>
      <c r="R549" s="8"/>
      <c r="S549" s="88"/>
      <c r="T549" s="8"/>
      <c r="U549" s="8"/>
      <c r="V549" s="11"/>
      <c r="W549" s="19"/>
      <c r="X549" s="8"/>
      <c r="Y549" s="90"/>
      <c r="Z549" s="88"/>
      <c r="AA549" s="88"/>
      <c r="AB549" s="88"/>
      <c r="AC549" s="88"/>
      <c r="AD549" s="10"/>
      <c r="AE549" s="8"/>
      <c r="AF549" s="12"/>
      <c r="AG549" s="8"/>
      <c r="AH549" s="88"/>
    </row>
    <row r="550" spans="1:34" x14ac:dyDescent="0.25">
      <c r="A550" s="62">
        <f>COUNTA(H550:K550,L550:AH550,J551)-4</f>
        <v>0</v>
      </c>
      <c r="B550" s="13"/>
      <c r="C550" s="13"/>
      <c r="D550" s="13"/>
      <c r="E550" s="13">
        <f t="shared" si="94"/>
        <v>0</v>
      </c>
      <c r="F550" s="13"/>
      <c r="G550" s="13"/>
      <c r="H550" s="88"/>
      <c r="I550" s="88"/>
      <c r="J550" s="7" t="s">
        <v>79</v>
      </c>
      <c r="K550" s="8"/>
      <c r="L550" s="19"/>
      <c r="M550" s="8"/>
      <c r="N550" s="19"/>
      <c r="O550" s="19"/>
      <c r="P550" s="19"/>
      <c r="Q550" s="8"/>
      <c r="R550" s="8"/>
      <c r="S550" s="88"/>
      <c r="T550" s="17" t="s">
        <v>80</v>
      </c>
      <c r="U550" s="17" t="s">
        <v>80</v>
      </c>
      <c r="V550" s="18" t="s">
        <v>80</v>
      </c>
      <c r="W550" s="19"/>
      <c r="X550" s="8"/>
      <c r="Y550" s="90"/>
      <c r="Z550" s="88"/>
      <c r="AA550" s="88"/>
      <c r="AB550" s="88"/>
      <c r="AC550" s="88"/>
      <c r="AD550" s="10"/>
      <c r="AE550" s="8"/>
      <c r="AF550" s="12"/>
      <c r="AG550" s="8"/>
      <c r="AH550" s="88"/>
    </row>
    <row r="551" spans="1:34" x14ac:dyDescent="0.25">
      <c r="A551" s="62">
        <f>COUNTA(H551:K551,L551:AH551)</f>
        <v>0</v>
      </c>
      <c r="B551" s="13"/>
      <c r="C551" s="13"/>
      <c r="D551" s="13" t="str">
        <f>IF(J551&gt;0,"совместительство","-")</f>
        <v>-</v>
      </c>
      <c r="E551" s="13">
        <f t="shared" si="94"/>
        <v>0</v>
      </c>
      <c r="F551" s="13"/>
      <c r="G551" s="13"/>
      <c r="H551" s="88"/>
      <c r="I551" s="88"/>
      <c r="J551" s="9"/>
      <c r="K551" s="8"/>
      <c r="L551" s="19"/>
      <c r="M551" s="8"/>
      <c r="N551" s="19"/>
      <c r="O551" s="19"/>
      <c r="P551" s="19"/>
      <c r="Q551" s="8"/>
      <c r="R551" s="8"/>
      <c r="S551" s="88"/>
      <c r="T551" s="8"/>
      <c r="U551" s="8"/>
      <c r="V551" s="11"/>
      <c r="W551" s="19"/>
      <c r="X551" s="8"/>
      <c r="Y551" s="90"/>
      <c r="Z551" s="88"/>
      <c r="AA551" s="88"/>
      <c r="AB551" s="88"/>
      <c r="AC551" s="88"/>
      <c r="AD551" s="10"/>
      <c r="AE551" s="8"/>
      <c r="AF551" s="12"/>
      <c r="AG551" s="8"/>
      <c r="AH551" s="88"/>
    </row>
    <row r="552" spans="1:34" x14ac:dyDescent="0.25">
      <c r="A552" s="62">
        <f>COUNTA(H552:K552,L552:AH552)</f>
        <v>0</v>
      </c>
      <c r="B552" s="13"/>
      <c r="C552" s="13"/>
      <c r="D552" s="13"/>
      <c r="E552" s="13">
        <f t="shared" si="94"/>
        <v>0</v>
      </c>
      <c r="F552" s="13"/>
      <c r="G552" s="13"/>
      <c r="H552" s="88"/>
      <c r="I552" s="88"/>
      <c r="J552" s="9"/>
      <c r="K552" s="8"/>
      <c r="L552" s="19"/>
      <c r="M552" s="8"/>
      <c r="N552" s="19"/>
      <c r="O552" s="19"/>
      <c r="P552" s="19"/>
      <c r="Q552" s="8"/>
      <c r="R552" s="8"/>
      <c r="S552" s="88"/>
      <c r="T552" s="8"/>
      <c r="U552" s="8"/>
      <c r="V552" s="11"/>
      <c r="W552" s="19"/>
      <c r="X552" s="8"/>
      <c r="Y552" s="90"/>
      <c r="Z552" s="88"/>
      <c r="AA552" s="88"/>
      <c r="AB552" s="88"/>
      <c r="AC552" s="88"/>
      <c r="AD552" s="10"/>
      <c r="AE552" s="8"/>
      <c r="AF552" s="12"/>
      <c r="AG552" s="8"/>
      <c r="AH552" s="88"/>
    </row>
    <row r="553" spans="1:34" x14ac:dyDescent="0.25">
      <c r="A553" s="62">
        <f>COUNTA(H553:K553,L553:AH553)</f>
        <v>0</v>
      </c>
      <c r="B553" s="13"/>
      <c r="C553" s="13"/>
      <c r="D553" s="13"/>
      <c r="E553" s="13">
        <f t="shared" si="94"/>
        <v>0</v>
      </c>
      <c r="F553" s="13"/>
      <c r="G553" s="13"/>
      <c r="H553" s="88"/>
      <c r="I553" s="88"/>
      <c r="J553" s="9"/>
      <c r="K553" s="8"/>
      <c r="L553" s="19"/>
      <c r="M553" s="8"/>
      <c r="N553" s="19"/>
      <c r="O553" s="19"/>
      <c r="P553" s="19"/>
      <c r="Q553" s="8"/>
      <c r="R553" s="8"/>
      <c r="S553" s="88"/>
      <c r="T553" s="8"/>
      <c r="U553" s="8"/>
      <c r="V553" s="11"/>
      <c r="W553" s="19"/>
      <c r="X553" s="8"/>
      <c r="Y553" s="90"/>
      <c r="Z553" s="88"/>
      <c r="AA553" s="88"/>
      <c r="AB553" s="88"/>
      <c r="AC553" s="88"/>
      <c r="AD553" s="10"/>
      <c r="AE553" s="8"/>
      <c r="AF553" s="12"/>
      <c r="AG553" s="8"/>
      <c r="AH553" s="88"/>
    </row>
    <row r="554" spans="1:34" x14ac:dyDescent="0.25">
      <c r="A554" s="62">
        <f>COUNTA(H554:K554,L554:AH554)</f>
        <v>0</v>
      </c>
      <c r="B554" s="13"/>
      <c r="C554" s="13"/>
      <c r="D554" s="13"/>
      <c r="E554" s="13">
        <f t="shared" si="94"/>
        <v>0</v>
      </c>
      <c r="F554" s="13"/>
      <c r="G554" s="13"/>
      <c r="H554" s="88"/>
      <c r="I554" s="88"/>
      <c r="J554" s="9"/>
      <c r="K554" s="8"/>
      <c r="L554" s="19"/>
      <c r="M554" s="8"/>
      <c r="N554" s="19"/>
      <c r="O554" s="19"/>
      <c r="P554" s="19"/>
      <c r="Q554" s="8"/>
      <c r="R554" s="8"/>
      <c r="S554" s="88"/>
      <c r="T554" s="8"/>
      <c r="U554" s="8"/>
      <c r="V554" s="11"/>
      <c r="W554" s="19"/>
      <c r="X554" s="8"/>
      <c r="Y554" s="90"/>
      <c r="Z554" s="88"/>
      <c r="AA554" s="88"/>
      <c r="AB554" s="88"/>
      <c r="AC554" s="88"/>
      <c r="AD554" s="10"/>
      <c r="AE554" s="8"/>
      <c r="AF554" s="12"/>
      <c r="AG554" s="8"/>
      <c r="AH554" s="88"/>
    </row>
    <row r="555" spans="1:34" x14ac:dyDescent="0.25">
      <c r="A555" s="62">
        <f>COUNTA(H555:K555,L555:AH555)</f>
        <v>0</v>
      </c>
      <c r="B555" s="13"/>
      <c r="C555" s="13"/>
      <c r="D555" s="13"/>
      <c r="E555" s="13">
        <f t="shared" si="94"/>
        <v>0</v>
      </c>
      <c r="F555" s="13"/>
      <c r="G555" s="13"/>
      <c r="H555" s="88"/>
      <c r="I555" s="88"/>
      <c r="J555" s="9"/>
      <c r="K555" s="8"/>
      <c r="L555" s="19"/>
      <c r="M555" s="8"/>
      <c r="N555" s="19"/>
      <c r="O555" s="19"/>
      <c r="P555" s="19"/>
      <c r="Q555" s="8"/>
      <c r="R555" s="8"/>
      <c r="S555" s="88"/>
      <c r="T555" s="8"/>
      <c r="U555" s="8"/>
      <c r="V555" s="11"/>
      <c r="W555" s="19"/>
      <c r="X555" s="8"/>
      <c r="Y555" s="90"/>
      <c r="Z555" s="88"/>
      <c r="AA555" s="88"/>
      <c r="AB555" s="88"/>
      <c r="AC555" s="88"/>
      <c r="AD555" s="10"/>
      <c r="AE555" s="8"/>
      <c r="AF555" s="12"/>
      <c r="AG555" s="8"/>
      <c r="AH555" s="88"/>
    </row>
    <row r="556" spans="1:34" x14ac:dyDescent="0.25">
      <c r="A556" s="62">
        <f>COUNTA(H556:K556,L556:AH556)</f>
        <v>0</v>
      </c>
      <c r="B556" s="13"/>
      <c r="C556" s="13"/>
      <c r="D556" s="13"/>
      <c r="E556" s="13">
        <f t="shared" si="94"/>
        <v>0</v>
      </c>
      <c r="F556" s="13"/>
      <c r="G556" s="13"/>
      <c r="H556" s="88"/>
      <c r="I556" s="88"/>
      <c r="J556" s="9"/>
      <c r="K556" s="8"/>
      <c r="L556" s="19"/>
      <c r="M556" s="8"/>
      <c r="N556" s="19"/>
      <c r="O556" s="19"/>
      <c r="P556" s="19"/>
      <c r="Q556" s="8"/>
      <c r="R556" s="8"/>
      <c r="S556" s="88"/>
      <c r="T556" s="8"/>
      <c r="U556" s="8"/>
      <c r="V556" s="11"/>
      <c r="W556" s="19"/>
      <c r="X556" s="8"/>
      <c r="Y556" s="90"/>
      <c r="Z556" s="88"/>
      <c r="AA556" s="88"/>
      <c r="AB556" s="88"/>
      <c r="AC556" s="88"/>
      <c r="AD556" s="10"/>
      <c r="AE556" s="8"/>
      <c r="AF556" s="12"/>
      <c r="AG556" s="8"/>
      <c r="AH556" s="88"/>
    </row>
    <row r="557" spans="1:34" s="26" customFormat="1" ht="11.25" customHeight="1" x14ac:dyDescent="0.25">
      <c r="A557" s="21">
        <v>0</v>
      </c>
      <c r="B557" s="22"/>
      <c r="C557" s="22"/>
      <c r="D557" s="21"/>
      <c r="E557" s="23">
        <f>MAX(E541:E556)</f>
        <v>0</v>
      </c>
      <c r="F557" s="21" t="str">
        <f>RIGHT(R557,4)</f>
        <v xml:space="preserve"> - 0</v>
      </c>
      <c r="G557" s="21" t="str">
        <f>RIGHT(X557,4)</f>
        <v xml:space="preserve"> - 0</v>
      </c>
      <c r="H557" s="88"/>
      <c r="I557" s="88"/>
      <c r="J557" s="23" t="s">
        <v>85</v>
      </c>
      <c r="K557" s="23" t="str">
        <f>IF(E557=4,"ВО",IF(E557=3,"СПО",IF(E557=2,"ВО (с)",IF(E557=1,"СПО (с)","-"))))</f>
        <v>-</v>
      </c>
      <c r="L557" s="23">
        <f>COUNTA(L541:L556)</f>
        <v>0</v>
      </c>
      <c r="M557" s="23" t="s">
        <v>80</v>
      </c>
      <c r="N557" s="23" t="s">
        <v>80</v>
      </c>
      <c r="O557" s="23">
        <f>COUNTA(O541:O556)</f>
        <v>0</v>
      </c>
      <c r="P557" s="23" t="s">
        <v>80</v>
      </c>
      <c r="Q557" s="23">
        <f>SUM(Q541:Q556)</f>
        <v>0</v>
      </c>
      <c r="R557" s="23" t="str">
        <f>CONCATENATE("П.Г.П. - ",MAX(R541:R556))</f>
        <v>П.Г.П. - 0</v>
      </c>
      <c r="S557" s="23">
        <f>COUNTA(S541)</f>
        <v>0</v>
      </c>
      <c r="T557" s="23">
        <f>T542</f>
        <v>0</v>
      </c>
      <c r="U557" s="23" t="s">
        <v>80</v>
      </c>
      <c r="V557" s="23" t="s">
        <v>80</v>
      </c>
      <c r="W557" s="23">
        <f>COUNTA(W541:W556)</f>
        <v>0</v>
      </c>
      <c r="X557" s="23" t="str">
        <f>CONCATENATE("П.Г.П. - ",MAX(X541:X556))</f>
        <v>П.Г.П. - 0</v>
      </c>
      <c r="Y557" s="24">
        <f>Y541</f>
        <v>0</v>
      </c>
      <c r="Z557" s="23" t="str">
        <f>IF(Z541="","-",Z541)</f>
        <v>-</v>
      </c>
      <c r="AA557" s="23" t="str">
        <f t="shared" ref="AA557:AC557" si="95">IF(AA541="","-",AA541)</f>
        <v>-</v>
      </c>
      <c r="AB557" s="23" t="str">
        <f t="shared" si="95"/>
        <v>-</v>
      </c>
      <c r="AC557" s="23" t="str">
        <f t="shared" si="95"/>
        <v>-</v>
      </c>
      <c r="AD557" s="23" t="s">
        <v>80</v>
      </c>
      <c r="AE557" s="23">
        <f>SUM(AE541:AE556)</f>
        <v>0</v>
      </c>
      <c r="AF557" s="25">
        <f>SUM(AF541:AF556)</f>
        <v>0</v>
      </c>
      <c r="AG557" s="23" t="s">
        <v>80</v>
      </c>
      <c r="AH557" s="23" t="s">
        <v>80</v>
      </c>
    </row>
    <row r="558" spans="1:34" x14ac:dyDescent="0.25">
      <c r="A558" s="62">
        <f>COUNTA(H558:K558,L558:AH558)-7</f>
        <v>-1</v>
      </c>
      <c r="B558" s="13"/>
      <c r="C558" s="13"/>
      <c r="D558" s="13"/>
      <c r="E558" s="13">
        <f t="shared" ref="E558:E573" si="96">IF(K558="ВО",4,IF(K558="СПО",3,IF(K558="ВО (студент)",2,IF(K558="СПО (студент)",1,0))))</f>
        <v>0</v>
      </c>
      <c r="F558" s="13"/>
      <c r="G558" s="13"/>
      <c r="H558" s="88">
        <v>53</v>
      </c>
      <c r="I558" s="88"/>
      <c r="J558" s="7" t="s">
        <v>77</v>
      </c>
      <c r="K558" s="8"/>
      <c r="L558" s="19"/>
      <c r="M558" s="8"/>
      <c r="N558" s="19"/>
      <c r="O558" s="19"/>
      <c r="P558" s="19"/>
      <c r="Q558" s="8"/>
      <c r="R558" s="8"/>
      <c r="S558" s="88"/>
      <c r="T558" s="17" t="s">
        <v>80</v>
      </c>
      <c r="U558" s="17" t="s">
        <v>80</v>
      </c>
      <c r="V558" s="18" t="s">
        <v>80</v>
      </c>
      <c r="W558" s="19"/>
      <c r="X558" s="8"/>
      <c r="Y558" s="90"/>
      <c r="Z558" s="88"/>
      <c r="AA558" s="88"/>
      <c r="AB558" s="88" t="str">
        <f>IF(Y558&lt;1,"-",ROUND(YEARFRAC(Y558,#REF!,1),2))</f>
        <v>-</v>
      </c>
      <c r="AC558" s="88"/>
      <c r="AD558" s="10"/>
      <c r="AE558" s="8"/>
      <c r="AF558" s="12"/>
      <c r="AG558" s="8"/>
      <c r="AH558" s="88"/>
    </row>
    <row r="559" spans="1:34" x14ac:dyDescent="0.25">
      <c r="A559" s="62">
        <f>COUNTA(H559:K559,L559:AH559)</f>
        <v>0</v>
      </c>
      <c r="B559" s="13"/>
      <c r="C559" s="13"/>
      <c r="D559" s="13"/>
      <c r="E559" s="13">
        <f t="shared" si="96"/>
        <v>0</v>
      </c>
      <c r="F559" s="13"/>
      <c r="G559" s="13"/>
      <c r="H559" s="88"/>
      <c r="I559" s="88"/>
      <c r="J559" s="9"/>
      <c r="K559" s="8"/>
      <c r="L559" s="19"/>
      <c r="M559" s="8"/>
      <c r="N559" s="19"/>
      <c r="O559" s="19"/>
      <c r="P559" s="19"/>
      <c r="Q559" s="8"/>
      <c r="R559" s="8"/>
      <c r="S559" s="88"/>
      <c r="T559" s="8"/>
      <c r="U559" s="8"/>
      <c r="V559" s="11"/>
      <c r="W559" s="19"/>
      <c r="X559" s="8"/>
      <c r="Y559" s="90"/>
      <c r="Z559" s="88"/>
      <c r="AA559" s="88"/>
      <c r="AB559" s="88"/>
      <c r="AC559" s="88"/>
      <c r="AD559" s="10"/>
      <c r="AE559" s="8"/>
      <c r="AF559" s="12"/>
      <c r="AG559" s="8"/>
      <c r="AH559" s="88"/>
    </row>
    <row r="560" spans="1:34" x14ac:dyDescent="0.25">
      <c r="A560" s="62">
        <f>COUNTA(H560:K560,L560:AH560,J561)-4</f>
        <v>0</v>
      </c>
      <c r="B560" s="13"/>
      <c r="C560" s="13"/>
      <c r="D560" s="13"/>
      <c r="E560" s="13">
        <f t="shared" si="96"/>
        <v>0</v>
      </c>
      <c r="F560" s="13"/>
      <c r="G560" s="13"/>
      <c r="H560" s="88"/>
      <c r="I560" s="88"/>
      <c r="J560" s="7" t="s">
        <v>78</v>
      </c>
      <c r="K560" s="8"/>
      <c r="L560" s="19"/>
      <c r="M560" s="8"/>
      <c r="N560" s="19"/>
      <c r="O560" s="19"/>
      <c r="P560" s="19"/>
      <c r="Q560" s="8"/>
      <c r="R560" s="8"/>
      <c r="S560" s="88"/>
      <c r="T560" s="17" t="s">
        <v>80</v>
      </c>
      <c r="U560" s="17" t="s">
        <v>80</v>
      </c>
      <c r="V560" s="18" t="s">
        <v>80</v>
      </c>
      <c r="W560" s="19"/>
      <c r="X560" s="8"/>
      <c r="Y560" s="90"/>
      <c r="Z560" s="88"/>
      <c r="AA560" s="88"/>
      <c r="AB560" s="88"/>
      <c r="AC560" s="88"/>
      <c r="AD560" s="10"/>
      <c r="AE560" s="8"/>
      <c r="AF560" s="12"/>
      <c r="AG560" s="8"/>
      <c r="AH560" s="88"/>
    </row>
    <row r="561" spans="1:34" x14ac:dyDescent="0.25">
      <c r="A561" s="62">
        <f>COUNTA(H561:K561,L561:AH561)</f>
        <v>0</v>
      </c>
      <c r="B561" s="13"/>
      <c r="C561" s="13"/>
      <c r="D561" s="13" t="str">
        <f>IF(J561&gt;0,"совмещение","-")</f>
        <v>-</v>
      </c>
      <c r="E561" s="13">
        <f t="shared" si="96"/>
        <v>0</v>
      </c>
      <c r="F561" s="13"/>
      <c r="G561" s="13"/>
      <c r="H561" s="88"/>
      <c r="I561" s="88"/>
      <c r="J561" s="9"/>
      <c r="K561" s="8"/>
      <c r="L561" s="19"/>
      <c r="M561" s="8"/>
      <c r="N561" s="19"/>
      <c r="O561" s="19"/>
      <c r="P561" s="19"/>
      <c r="Q561" s="8"/>
      <c r="R561" s="8"/>
      <c r="S561" s="88"/>
      <c r="T561" s="8"/>
      <c r="U561" s="8"/>
      <c r="V561" s="11"/>
      <c r="W561" s="19"/>
      <c r="X561" s="8"/>
      <c r="Y561" s="90"/>
      <c r="Z561" s="88"/>
      <c r="AA561" s="88"/>
      <c r="AB561" s="88"/>
      <c r="AC561" s="88"/>
      <c r="AD561" s="10"/>
      <c r="AE561" s="8"/>
      <c r="AF561" s="12"/>
      <c r="AG561" s="8"/>
      <c r="AH561" s="88"/>
    </row>
    <row r="562" spans="1:34" x14ac:dyDescent="0.25">
      <c r="A562" s="62">
        <f>COUNTA(H562:K562,L562:AH562)</f>
        <v>0</v>
      </c>
      <c r="B562" s="13"/>
      <c r="C562" s="13"/>
      <c r="D562" s="13"/>
      <c r="E562" s="13">
        <f t="shared" si="96"/>
        <v>0</v>
      </c>
      <c r="F562" s="13"/>
      <c r="G562" s="13"/>
      <c r="H562" s="88"/>
      <c r="I562" s="88"/>
      <c r="J562" s="9"/>
      <c r="K562" s="8"/>
      <c r="L562" s="19"/>
      <c r="M562" s="8"/>
      <c r="N562" s="19"/>
      <c r="O562" s="19"/>
      <c r="P562" s="19"/>
      <c r="Q562" s="8"/>
      <c r="R562" s="8"/>
      <c r="S562" s="88"/>
      <c r="T562" s="8"/>
      <c r="U562" s="8"/>
      <c r="V562" s="11"/>
      <c r="W562" s="19"/>
      <c r="X562" s="8"/>
      <c r="Y562" s="90"/>
      <c r="Z562" s="88"/>
      <c r="AA562" s="88"/>
      <c r="AB562" s="88"/>
      <c r="AC562" s="88"/>
      <c r="AD562" s="10"/>
      <c r="AE562" s="8"/>
      <c r="AF562" s="12"/>
      <c r="AG562" s="8"/>
      <c r="AH562" s="88"/>
    </row>
    <row r="563" spans="1:34" x14ac:dyDescent="0.25">
      <c r="A563" s="62">
        <f>COUNTA(H563:K563,L563:AH563)</f>
        <v>0</v>
      </c>
      <c r="B563" s="13"/>
      <c r="C563" s="13"/>
      <c r="D563" s="13"/>
      <c r="E563" s="13">
        <f t="shared" si="96"/>
        <v>0</v>
      </c>
      <c r="F563" s="13"/>
      <c r="G563" s="13"/>
      <c r="H563" s="88"/>
      <c r="I563" s="88"/>
      <c r="J563" s="9"/>
      <c r="K563" s="8"/>
      <c r="L563" s="19"/>
      <c r="M563" s="8"/>
      <c r="N563" s="19"/>
      <c r="O563" s="19"/>
      <c r="P563" s="19"/>
      <c r="Q563" s="8"/>
      <c r="R563" s="8"/>
      <c r="S563" s="88"/>
      <c r="T563" s="8"/>
      <c r="U563" s="8"/>
      <c r="V563" s="11"/>
      <c r="W563" s="19"/>
      <c r="X563" s="8"/>
      <c r="Y563" s="90"/>
      <c r="Z563" s="88"/>
      <c r="AA563" s="88"/>
      <c r="AB563" s="88"/>
      <c r="AC563" s="88"/>
      <c r="AD563" s="10"/>
      <c r="AE563" s="8"/>
      <c r="AF563" s="12"/>
      <c r="AG563" s="8"/>
      <c r="AH563" s="88"/>
    </row>
    <row r="564" spans="1:34" x14ac:dyDescent="0.25">
      <c r="A564" s="62">
        <f>COUNTA(H564:K564,L564:AH564)</f>
        <v>0</v>
      </c>
      <c r="B564" s="13"/>
      <c r="C564" s="13"/>
      <c r="D564" s="13"/>
      <c r="E564" s="13">
        <f t="shared" si="96"/>
        <v>0</v>
      </c>
      <c r="F564" s="13"/>
      <c r="G564" s="13"/>
      <c r="H564" s="88"/>
      <c r="I564" s="88"/>
      <c r="J564" s="9"/>
      <c r="K564" s="8"/>
      <c r="L564" s="19"/>
      <c r="M564" s="8"/>
      <c r="N564" s="19"/>
      <c r="O564" s="19"/>
      <c r="P564" s="19"/>
      <c r="Q564" s="8"/>
      <c r="R564" s="8"/>
      <c r="S564" s="88"/>
      <c r="T564" s="8"/>
      <c r="U564" s="8"/>
      <c r="V564" s="11"/>
      <c r="W564" s="19"/>
      <c r="X564" s="8"/>
      <c r="Y564" s="90"/>
      <c r="Z564" s="88"/>
      <c r="AA564" s="88"/>
      <c r="AB564" s="88"/>
      <c r="AC564" s="88"/>
      <c r="AD564" s="10"/>
      <c r="AE564" s="8"/>
      <c r="AF564" s="12"/>
      <c r="AG564" s="8"/>
      <c r="AH564" s="88"/>
    </row>
    <row r="565" spans="1:34" x14ac:dyDescent="0.25">
      <c r="A565" s="62">
        <f>COUNTA(H565:K565,L565:AH565)</f>
        <v>0</v>
      </c>
      <c r="B565" s="13"/>
      <c r="C565" s="13"/>
      <c r="D565" s="13"/>
      <c r="E565" s="13">
        <f t="shared" si="96"/>
        <v>0</v>
      </c>
      <c r="F565" s="13"/>
      <c r="G565" s="13"/>
      <c r="H565" s="88"/>
      <c r="I565" s="88"/>
      <c r="J565" s="9"/>
      <c r="K565" s="8"/>
      <c r="L565" s="19"/>
      <c r="M565" s="8"/>
      <c r="N565" s="19"/>
      <c r="O565" s="19"/>
      <c r="P565" s="19"/>
      <c r="Q565" s="8"/>
      <c r="R565" s="8"/>
      <c r="S565" s="88"/>
      <c r="T565" s="8"/>
      <c r="U565" s="8"/>
      <c r="V565" s="11"/>
      <c r="W565" s="19"/>
      <c r="X565" s="8"/>
      <c r="Y565" s="90"/>
      <c r="Z565" s="88"/>
      <c r="AA565" s="88"/>
      <c r="AB565" s="88"/>
      <c r="AC565" s="88"/>
      <c r="AD565" s="10"/>
      <c r="AE565" s="8"/>
      <c r="AF565" s="12"/>
      <c r="AG565" s="8"/>
      <c r="AH565" s="88"/>
    </row>
    <row r="566" spans="1:34" x14ac:dyDescent="0.25">
      <c r="A566" s="62">
        <f>COUNTA(H566:K566,L566:AH566)</f>
        <v>0</v>
      </c>
      <c r="B566" s="13"/>
      <c r="C566" s="13"/>
      <c r="D566" s="13"/>
      <c r="E566" s="13">
        <f t="shared" si="96"/>
        <v>0</v>
      </c>
      <c r="F566" s="13"/>
      <c r="G566" s="13"/>
      <c r="H566" s="88"/>
      <c r="I566" s="88"/>
      <c r="J566" s="9"/>
      <c r="K566" s="8"/>
      <c r="L566" s="19"/>
      <c r="M566" s="8"/>
      <c r="N566" s="19"/>
      <c r="O566" s="19"/>
      <c r="P566" s="19"/>
      <c r="Q566" s="8"/>
      <c r="R566" s="8"/>
      <c r="S566" s="88"/>
      <c r="T566" s="8"/>
      <c r="U566" s="8"/>
      <c r="V566" s="11"/>
      <c r="W566" s="19"/>
      <c r="X566" s="8"/>
      <c r="Y566" s="90"/>
      <c r="Z566" s="88"/>
      <c r="AA566" s="88"/>
      <c r="AB566" s="88"/>
      <c r="AC566" s="88"/>
      <c r="AD566" s="10"/>
      <c r="AE566" s="8"/>
      <c r="AF566" s="12"/>
      <c r="AG566" s="8"/>
      <c r="AH566" s="88"/>
    </row>
    <row r="567" spans="1:34" x14ac:dyDescent="0.25">
      <c r="A567" s="62">
        <f>COUNTA(H567:K567,L567:AH567,J568)-4</f>
        <v>0</v>
      </c>
      <c r="B567" s="13"/>
      <c r="C567" s="13"/>
      <c r="D567" s="13"/>
      <c r="E567" s="13">
        <f t="shared" si="96"/>
        <v>0</v>
      </c>
      <c r="F567" s="13"/>
      <c r="G567" s="13"/>
      <c r="H567" s="88"/>
      <c r="I567" s="88"/>
      <c r="J567" s="7" t="s">
        <v>79</v>
      </c>
      <c r="K567" s="8"/>
      <c r="L567" s="19"/>
      <c r="M567" s="8"/>
      <c r="N567" s="19"/>
      <c r="O567" s="19"/>
      <c r="P567" s="19"/>
      <c r="Q567" s="8"/>
      <c r="R567" s="8"/>
      <c r="S567" s="88"/>
      <c r="T567" s="17" t="s">
        <v>80</v>
      </c>
      <c r="U567" s="17" t="s">
        <v>80</v>
      </c>
      <c r="V567" s="18" t="s">
        <v>80</v>
      </c>
      <c r="W567" s="19"/>
      <c r="X567" s="8"/>
      <c r="Y567" s="90"/>
      <c r="Z567" s="88"/>
      <c r="AA567" s="88"/>
      <c r="AB567" s="88"/>
      <c r="AC567" s="88"/>
      <c r="AD567" s="10"/>
      <c r="AE567" s="8"/>
      <c r="AF567" s="12"/>
      <c r="AG567" s="8"/>
      <c r="AH567" s="88"/>
    </row>
    <row r="568" spans="1:34" x14ac:dyDescent="0.25">
      <c r="A568" s="62">
        <f>COUNTA(H568:K568,L568:AH568)</f>
        <v>0</v>
      </c>
      <c r="B568" s="13"/>
      <c r="C568" s="13"/>
      <c r="D568" s="13" t="str">
        <f>IF(J568&gt;0,"совместительство","-")</f>
        <v>-</v>
      </c>
      <c r="E568" s="13">
        <f t="shared" si="96"/>
        <v>0</v>
      </c>
      <c r="F568" s="13"/>
      <c r="G568" s="13"/>
      <c r="H568" s="88"/>
      <c r="I568" s="88"/>
      <c r="J568" s="9"/>
      <c r="K568" s="8"/>
      <c r="L568" s="19"/>
      <c r="M568" s="8"/>
      <c r="N568" s="19"/>
      <c r="O568" s="19"/>
      <c r="P568" s="19"/>
      <c r="Q568" s="8"/>
      <c r="R568" s="8"/>
      <c r="S568" s="88"/>
      <c r="T568" s="8"/>
      <c r="U568" s="8"/>
      <c r="V568" s="11"/>
      <c r="W568" s="19"/>
      <c r="X568" s="8"/>
      <c r="Y568" s="90"/>
      <c r="Z568" s="88"/>
      <c r="AA568" s="88"/>
      <c r="AB568" s="88"/>
      <c r="AC568" s="88"/>
      <c r="AD568" s="10"/>
      <c r="AE568" s="8"/>
      <c r="AF568" s="12"/>
      <c r="AG568" s="8"/>
      <c r="AH568" s="88"/>
    </row>
    <row r="569" spans="1:34" x14ac:dyDescent="0.25">
      <c r="A569" s="62">
        <f>COUNTA(H569:K569,L569:AH569)</f>
        <v>0</v>
      </c>
      <c r="B569" s="13"/>
      <c r="C569" s="13"/>
      <c r="D569" s="13"/>
      <c r="E569" s="13">
        <f t="shared" si="96"/>
        <v>0</v>
      </c>
      <c r="F569" s="13"/>
      <c r="G569" s="13"/>
      <c r="H569" s="88"/>
      <c r="I569" s="88"/>
      <c r="J569" s="9"/>
      <c r="K569" s="8"/>
      <c r="L569" s="19"/>
      <c r="M569" s="8"/>
      <c r="N569" s="19"/>
      <c r="O569" s="19"/>
      <c r="P569" s="19"/>
      <c r="Q569" s="8"/>
      <c r="R569" s="8"/>
      <c r="S569" s="88"/>
      <c r="T569" s="8"/>
      <c r="U569" s="8"/>
      <c r="V569" s="11"/>
      <c r="W569" s="19"/>
      <c r="X569" s="8"/>
      <c r="Y569" s="90"/>
      <c r="Z569" s="88"/>
      <c r="AA569" s="88"/>
      <c r="AB569" s="88"/>
      <c r="AC569" s="88"/>
      <c r="AD569" s="10"/>
      <c r="AE569" s="8"/>
      <c r="AF569" s="12"/>
      <c r="AG569" s="8"/>
      <c r="AH569" s="88"/>
    </row>
    <row r="570" spans="1:34" x14ac:dyDescent="0.25">
      <c r="A570" s="62">
        <f>COUNTA(H570:K570,L570:AH570)</f>
        <v>0</v>
      </c>
      <c r="B570" s="13"/>
      <c r="C570" s="13"/>
      <c r="D570" s="13"/>
      <c r="E570" s="13">
        <f t="shared" si="96"/>
        <v>0</v>
      </c>
      <c r="F570" s="13"/>
      <c r="G570" s="13"/>
      <c r="H570" s="88"/>
      <c r="I570" s="88"/>
      <c r="J570" s="9"/>
      <c r="K570" s="8"/>
      <c r="L570" s="19"/>
      <c r="M570" s="8"/>
      <c r="N570" s="19"/>
      <c r="O570" s="19"/>
      <c r="P570" s="19"/>
      <c r="Q570" s="8"/>
      <c r="R570" s="8"/>
      <c r="S570" s="88"/>
      <c r="T570" s="8"/>
      <c r="U570" s="8"/>
      <c r="V570" s="11"/>
      <c r="W570" s="19"/>
      <c r="X570" s="8"/>
      <c r="Y570" s="90"/>
      <c r="Z570" s="88"/>
      <c r="AA570" s="88"/>
      <c r="AB570" s="88"/>
      <c r="AC570" s="88"/>
      <c r="AD570" s="10"/>
      <c r="AE570" s="8"/>
      <c r="AF570" s="12"/>
      <c r="AG570" s="8"/>
      <c r="AH570" s="88"/>
    </row>
    <row r="571" spans="1:34" x14ac:dyDescent="0.25">
      <c r="A571" s="62">
        <f>COUNTA(H571:K571,L571:AH571)</f>
        <v>0</v>
      </c>
      <c r="B571" s="13"/>
      <c r="C571" s="13"/>
      <c r="D571" s="13"/>
      <c r="E571" s="13">
        <f t="shared" si="96"/>
        <v>0</v>
      </c>
      <c r="F571" s="13"/>
      <c r="G571" s="13"/>
      <c r="H571" s="88"/>
      <c r="I571" s="88"/>
      <c r="J571" s="9"/>
      <c r="K571" s="8"/>
      <c r="L571" s="19"/>
      <c r="M571" s="8"/>
      <c r="N571" s="19"/>
      <c r="O571" s="19"/>
      <c r="P571" s="19"/>
      <c r="Q571" s="8"/>
      <c r="R571" s="8"/>
      <c r="S571" s="88"/>
      <c r="T571" s="8"/>
      <c r="U571" s="8"/>
      <c r="V571" s="11"/>
      <c r="W571" s="19"/>
      <c r="X571" s="8"/>
      <c r="Y571" s="90"/>
      <c r="Z571" s="88"/>
      <c r="AA571" s="88"/>
      <c r="AB571" s="88"/>
      <c r="AC571" s="88"/>
      <c r="AD571" s="10"/>
      <c r="AE571" s="8"/>
      <c r="AF571" s="12"/>
      <c r="AG571" s="8"/>
      <c r="AH571" s="88"/>
    </row>
    <row r="572" spans="1:34" x14ac:dyDescent="0.25">
      <c r="A572" s="62">
        <f>COUNTA(H572:K572,L572:AH572)</f>
        <v>0</v>
      </c>
      <c r="B572" s="13"/>
      <c r="C572" s="13"/>
      <c r="D572" s="13"/>
      <c r="E572" s="13">
        <f t="shared" si="96"/>
        <v>0</v>
      </c>
      <c r="F572" s="13"/>
      <c r="G572" s="13"/>
      <c r="H572" s="88"/>
      <c r="I572" s="88"/>
      <c r="J572" s="9"/>
      <c r="K572" s="8"/>
      <c r="L572" s="19"/>
      <c r="M572" s="8"/>
      <c r="N572" s="19"/>
      <c r="O572" s="19"/>
      <c r="P572" s="19"/>
      <c r="Q572" s="8"/>
      <c r="R572" s="8"/>
      <c r="S572" s="88"/>
      <c r="T572" s="8"/>
      <c r="U572" s="8"/>
      <c r="V572" s="11"/>
      <c r="W572" s="19"/>
      <c r="X572" s="8"/>
      <c r="Y572" s="90"/>
      <c r="Z572" s="88"/>
      <c r="AA572" s="88"/>
      <c r="AB572" s="88"/>
      <c r="AC572" s="88"/>
      <c r="AD572" s="10"/>
      <c r="AE572" s="8"/>
      <c r="AF572" s="12"/>
      <c r="AG572" s="8"/>
      <c r="AH572" s="88"/>
    </row>
    <row r="573" spans="1:34" x14ac:dyDescent="0.25">
      <c r="A573" s="62">
        <f>COUNTA(H573:K573,L573:AH573)</f>
        <v>0</v>
      </c>
      <c r="B573" s="13"/>
      <c r="C573" s="13"/>
      <c r="D573" s="13"/>
      <c r="E573" s="13">
        <f t="shared" si="96"/>
        <v>0</v>
      </c>
      <c r="F573" s="13"/>
      <c r="G573" s="13"/>
      <c r="H573" s="88"/>
      <c r="I573" s="88"/>
      <c r="J573" s="9"/>
      <c r="K573" s="8"/>
      <c r="L573" s="19"/>
      <c r="M573" s="8"/>
      <c r="N573" s="19"/>
      <c r="O573" s="19"/>
      <c r="P573" s="19"/>
      <c r="Q573" s="8"/>
      <c r="R573" s="8"/>
      <c r="S573" s="88"/>
      <c r="T573" s="8"/>
      <c r="U573" s="8"/>
      <c r="V573" s="11"/>
      <c r="W573" s="19"/>
      <c r="X573" s="8"/>
      <c r="Y573" s="90"/>
      <c r="Z573" s="88"/>
      <c r="AA573" s="88"/>
      <c r="AB573" s="88"/>
      <c r="AC573" s="88"/>
      <c r="AD573" s="10"/>
      <c r="AE573" s="8"/>
      <c r="AF573" s="12"/>
      <c r="AG573" s="8"/>
      <c r="AH573" s="88"/>
    </row>
    <row r="574" spans="1:34" s="26" customFormat="1" ht="11.25" customHeight="1" x14ac:dyDescent="0.25">
      <c r="A574" s="21">
        <v>0</v>
      </c>
      <c r="B574" s="22"/>
      <c r="C574" s="22"/>
      <c r="D574" s="21"/>
      <c r="E574" s="23">
        <f>MAX(E558:E573)</f>
        <v>0</v>
      </c>
      <c r="F574" s="21" t="str">
        <f>RIGHT(R574,4)</f>
        <v xml:space="preserve"> - 0</v>
      </c>
      <c r="G574" s="21" t="str">
        <f>RIGHT(X574,4)</f>
        <v xml:space="preserve"> - 0</v>
      </c>
      <c r="H574" s="88"/>
      <c r="I574" s="88"/>
      <c r="J574" s="23" t="s">
        <v>85</v>
      </c>
      <c r="K574" s="23" t="str">
        <f>IF(E574=4,"ВО",IF(E574=3,"СПО",IF(E574=2,"ВО (с)",IF(E574=1,"СПО (с)","-"))))</f>
        <v>-</v>
      </c>
      <c r="L574" s="23">
        <f>COUNTA(L558:L573)</f>
        <v>0</v>
      </c>
      <c r="M574" s="23" t="s">
        <v>80</v>
      </c>
      <c r="N574" s="23" t="s">
        <v>80</v>
      </c>
      <c r="O574" s="23">
        <f>COUNTA(O558:O573)</f>
        <v>0</v>
      </c>
      <c r="P574" s="23" t="s">
        <v>80</v>
      </c>
      <c r="Q574" s="23">
        <f>SUM(Q558:Q573)</f>
        <v>0</v>
      </c>
      <c r="R574" s="23" t="str">
        <f>CONCATENATE("П.Г.П. - ",MAX(R558:R573))</f>
        <v>П.Г.П. - 0</v>
      </c>
      <c r="S574" s="23">
        <f>COUNTA(S558)</f>
        <v>0</v>
      </c>
      <c r="T574" s="23">
        <f>T559</f>
        <v>0</v>
      </c>
      <c r="U574" s="23" t="s">
        <v>80</v>
      </c>
      <c r="V574" s="23" t="s">
        <v>80</v>
      </c>
      <c r="W574" s="23">
        <f>COUNTA(W558:W573)</f>
        <v>0</v>
      </c>
      <c r="X574" s="23" t="str">
        <f>CONCATENATE("П.Г.П. - ",MAX(X558:X573))</f>
        <v>П.Г.П. - 0</v>
      </c>
      <c r="Y574" s="24">
        <f>Y558</f>
        <v>0</v>
      </c>
      <c r="Z574" s="23" t="str">
        <f>IF(Z558="","-",Z558)</f>
        <v>-</v>
      </c>
      <c r="AA574" s="23" t="str">
        <f t="shared" ref="AA574:AC574" si="97">IF(AA558="","-",AA558)</f>
        <v>-</v>
      </c>
      <c r="AB574" s="23" t="str">
        <f t="shared" si="97"/>
        <v>-</v>
      </c>
      <c r="AC574" s="23" t="str">
        <f t="shared" si="97"/>
        <v>-</v>
      </c>
      <c r="AD574" s="23" t="s">
        <v>80</v>
      </c>
      <c r="AE574" s="23">
        <f>SUM(AE558:AE573)</f>
        <v>0</v>
      </c>
      <c r="AF574" s="25">
        <f>SUM(AF558:AF573)</f>
        <v>0</v>
      </c>
      <c r="AG574" s="23" t="s">
        <v>80</v>
      </c>
      <c r="AH574" s="23" t="s">
        <v>80</v>
      </c>
    </row>
    <row r="575" spans="1:34" x14ac:dyDescent="0.25">
      <c r="A575" s="62">
        <f>COUNTA(H575:K575,L575:AH575)-7</f>
        <v>-1</v>
      </c>
      <c r="B575" s="13"/>
      <c r="C575" s="13"/>
      <c r="D575" s="13"/>
      <c r="E575" s="13">
        <f t="shared" ref="E575:E590" si="98">IF(K575="ВО",4,IF(K575="СПО",3,IF(K575="ВО (студент)",2,IF(K575="СПО (студент)",1,0))))</f>
        <v>0</v>
      </c>
      <c r="F575" s="13"/>
      <c r="G575" s="13"/>
      <c r="H575" s="88">
        <v>54</v>
      </c>
      <c r="I575" s="88"/>
      <c r="J575" s="7" t="s">
        <v>77</v>
      </c>
      <c r="K575" s="8"/>
      <c r="L575" s="19"/>
      <c r="M575" s="8"/>
      <c r="N575" s="19"/>
      <c r="O575" s="19"/>
      <c r="P575" s="19"/>
      <c r="Q575" s="8"/>
      <c r="R575" s="8"/>
      <c r="S575" s="88"/>
      <c r="T575" s="17" t="s">
        <v>80</v>
      </c>
      <c r="U575" s="17" t="s">
        <v>80</v>
      </c>
      <c r="V575" s="18" t="s">
        <v>80</v>
      </c>
      <c r="W575" s="19"/>
      <c r="X575" s="8"/>
      <c r="Y575" s="90"/>
      <c r="Z575" s="88"/>
      <c r="AA575" s="88"/>
      <c r="AB575" s="88" t="str">
        <f>IF(Y575&lt;1,"-",ROUND(YEARFRAC(Y575,#REF!,1),2))</f>
        <v>-</v>
      </c>
      <c r="AC575" s="88"/>
      <c r="AD575" s="10"/>
      <c r="AE575" s="8"/>
      <c r="AF575" s="12"/>
      <c r="AG575" s="8"/>
      <c r="AH575" s="88"/>
    </row>
    <row r="576" spans="1:34" x14ac:dyDescent="0.25">
      <c r="A576" s="62">
        <f>COUNTA(H576:K576,L576:AH576)</f>
        <v>0</v>
      </c>
      <c r="B576" s="13"/>
      <c r="C576" s="13"/>
      <c r="D576" s="13"/>
      <c r="E576" s="13">
        <f t="shared" si="98"/>
        <v>0</v>
      </c>
      <c r="F576" s="13"/>
      <c r="G576" s="13"/>
      <c r="H576" s="88"/>
      <c r="I576" s="88"/>
      <c r="J576" s="9"/>
      <c r="K576" s="8"/>
      <c r="L576" s="19"/>
      <c r="M576" s="8"/>
      <c r="N576" s="19"/>
      <c r="O576" s="19"/>
      <c r="P576" s="19"/>
      <c r="Q576" s="8"/>
      <c r="R576" s="8"/>
      <c r="S576" s="88"/>
      <c r="T576" s="8"/>
      <c r="U576" s="8"/>
      <c r="V576" s="11"/>
      <c r="W576" s="19"/>
      <c r="X576" s="8"/>
      <c r="Y576" s="90"/>
      <c r="Z576" s="88"/>
      <c r="AA576" s="88"/>
      <c r="AB576" s="88"/>
      <c r="AC576" s="88"/>
      <c r="AD576" s="10"/>
      <c r="AE576" s="8"/>
      <c r="AF576" s="12"/>
      <c r="AG576" s="8"/>
      <c r="AH576" s="88"/>
    </row>
    <row r="577" spans="1:34" x14ac:dyDescent="0.25">
      <c r="A577" s="62">
        <f>COUNTA(H577:K577,L577:AH577,J578)-4</f>
        <v>0</v>
      </c>
      <c r="B577" s="13"/>
      <c r="C577" s="13"/>
      <c r="D577" s="13"/>
      <c r="E577" s="13">
        <f t="shared" si="98"/>
        <v>0</v>
      </c>
      <c r="F577" s="13"/>
      <c r="G577" s="13"/>
      <c r="H577" s="88"/>
      <c r="I577" s="88"/>
      <c r="J577" s="7" t="s">
        <v>78</v>
      </c>
      <c r="K577" s="8"/>
      <c r="L577" s="19"/>
      <c r="M577" s="8"/>
      <c r="N577" s="19"/>
      <c r="O577" s="19"/>
      <c r="P577" s="19"/>
      <c r="Q577" s="8"/>
      <c r="R577" s="8"/>
      <c r="S577" s="88"/>
      <c r="T577" s="17" t="s">
        <v>80</v>
      </c>
      <c r="U577" s="17" t="s">
        <v>80</v>
      </c>
      <c r="V577" s="18" t="s">
        <v>80</v>
      </c>
      <c r="W577" s="19"/>
      <c r="X577" s="8"/>
      <c r="Y577" s="90"/>
      <c r="Z577" s="88"/>
      <c r="AA577" s="88"/>
      <c r="AB577" s="88"/>
      <c r="AC577" s="88"/>
      <c r="AD577" s="10"/>
      <c r="AE577" s="8"/>
      <c r="AF577" s="12"/>
      <c r="AG577" s="8"/>
      <c r="AH577" s="88"/>
    </row>
    <row r="578" spans="1:34" x14ac:dyDescent="0.25">
      <c r="A578" s="62">
        <f>COUNTA(H578:K578,L578:AH578)</f>
        <v>0</v>
      </c>
      <c r="B578" s="13"/>
      <c r="C578" s="13"/>
      <c r="D578" s="13" t="str">
        <f>IF(J578&gt;0,"совмещение","-")</f>
        <v>-</v>
      </c>
      <c r="E578" s="13">
        <f t="shared" si="98"/>
        <v>0</v>
      </c>
      <c r="F578" s="13"/>
      <c r="G578" s="13"/>
      <c r="H578" s="88"/>
      <c r="I578" s="88"/>
      <c r="J578" s="9"/>
      <c r="K578" s="8"/>
      <c r="L578" s="19"/>
      <c r="M578" s="8"/>
      <c r="N578" s="19"/>
      <c r="O578" s="19"/>
      <c r="P578" s="19"/>
      <c r="Q578" s="8"/>
      <c r="R578" s="8"/>
      <c r="S578" s="88"/>
      <c r="T578" s="8"/>
      <c r="U578" s="8"/>
      <c r="V578" s="11"/>
      <c r="W578" s="19"/>
      <c r="X578" s="8"/>
      <c r="Y578" s="90"/>
      <c r="Z578" s="88"/>
      <c r="AA578" s="88"/>
      <c r="AB578" s="88"/>
      <c r="AC578" s="88"/>
      <c r="AD578" s="10"/>
      <c r="AE578" s="8"/>
      <c r="AF578" s="12"/>
      <c r="AG578" s="8"/>
      <c r="AH578" s="88"/>
    </row>
    <row r="579" spans="1:34" x14ac:dyDescent="0.25">
      <c r="A579" s="62">
        <f>COUNTA(H579:K579,L579:AH579)</f>
        <v>0</v>
      </c>
      <c r="B579" s="13"/>
      <c r="C579" s="13"/>
      <c r="D579" s="13"/>
      <c r="E579" s="13">
        <f t="shared" si="98"/>
        <v>0</v>
      </c>
      <c r="F579" s="13"/>
      <c r="G579" s="13"/>
      <c r="H579" s="88"/>
      <c r="I579" s="88"/>
      <c r="J579" s="9"/>
      <c r="K579" s="8"/>
      <c r="L579" s="19"/>
      <c r="M579" s="8"/>
      <c r="N579" s="19"/>
      <c r="O579" s="19"/>
      <c r="P579" s="19"/>
      <c r="Q579" s="8"/>
      <c r="R579" s="8"/>
      <c r="S579" s="88"/>
      <c r="T579" s="8"/>
      <c r="U579" s="8"/>
      <c r="V579" s="11"/>
      <c r="W579" s="19"/>
      <c r="X579" s="8"/>
      <c r="Y579" s="90"/>
      <c r="Z579" s="88"/>
      <c r="AA579" s="88"/>
      <c r="AB579" s="88"/>
      <c r="AC579" s="88"/>
      <c r="AD579" s="10"/>
      <c r="AE579" s="8"/>
      <c r="AF579" s="12"/>
      <c r="AG579" s="8"/>
      <c r="AH579" s="88"/>
    </row>
    <row r="580" spans="1:34" x14ac:dyDescent="0.25">
      <c r="A580" s="62">
        <f>COUNTA(H580:K580,L580:AH580)</f>
        <v>0</v>
      </c>
      <c r="B580" s="13"/>
      <c r="C580" s="13"/>
      <c r="D580" s="13"/>
      <c r="E580" s="13">
        <f t="shared" si="98"/>
        <v>0</v>
      </c>
      <c r="F580" s="13"/>
      <c r="G580" s="13"/>
      <c r="H580" s="88"/>
      <c r="I580" s="88"/>
      <c r="J580" s="9"/>
      <c r="K580" s="8"/>
      <c r="L580" s="19"/>
      <c r="M580" s="8"/>
      <c r="N580" s="19"/>
      <c r="O580" s="19"/>
      <c r="P580" s="19"/>
      <c r="Q580" s="8"/>
      <c r="R580" s="8"/>
      <c r="S580" s="88"/>
      <c r="T580" s="8"/>
      <c r="U580" s="8"/>
      <c r="V580" s="11"/>
      <c r="W580" s="19"/>
      <c r="X580" s="8"/>
      <c r="Y580" s="90"/>
      <c r="Z580" s="88"/>
      <c r="AA580" s="88"/>
      <c r="AB580" s="88"/>
      <c r="AC580" s="88"/>
      <c r="AD580" s="10"/>
      <c r="AE580" s="8"/>
      <c r="AF580" s="12"/>
      <c r="AG580" s="8"/>
      <c r="AH580" s="88"/>
    </row>
    <row r="581" spans="1:34" x14ac:dyDescent="0.25">
      <c r="A581" s="62">
        <f>COUNTA(H581:K581,L581:AH581)</f>
        <v>0</v>
      </c>
      <c r="B581" s="13"/>
      <c r="C581" s="13"/>
      <c r="D581" s="13"/>
      <c r="E581" s="13">
        <f t="shared" si="98"/>
        <v>0</v>
      </c>
      <c r="F581" s="13"/>
      <c r="G581" s="13"/>
      <c r="H581" s="88"/>
      <c r="I581" s="88"/>
      <c r="J581" s="9"/>
      <c r="K581" s="8"/>
      <c r="L581" s="19"/>
      <c r="M581" s="8"/>
      <c r="N581" s="19"/>
      <c r="O581" s="19"/>
      <c r="P581" s="19"/>
      <c r="Q581" s="8"/>
      <c r="R581" s="8"/>
      <c r="S581" s="88"/>
      <c r="T581" s="8"/>
      <c r="U581" s="8"/>
      <c r="V581" s="11"/>
      <c r="W581" s="19"/>
      <c r="X581" s="8"/>
      <c r="Y581" s="90"/>
      <c r="Z581" s="88"/>
      <c r="AA581" s="88"/>
      <c r="AB581" s="88"/>
      <c r="AC581" s="88"/>
      <c r="AD581" s="10"/>
      <c r="AE581" s="8"/>
      <c r="AF581" s="12"/>
      <c r="AG581" s="8"/>
      <c r="AH581" s="88"/>
    </row>
    <row r="582" spans="1:34" x14ac:dyDescent="0.25">
      <c r="A582" s="62">
        <f>COUNTA(H582:K582,L582:AH582)</f>
        <v>0</v>
      </c>
      <c r="B582" s="13"/>
      <c r="C582" s="13"/>
      <c r="D582" s="13"/>
      <c r="E582" s="13">
        <f t="shared" si="98"/>
        <v>0</v>
      </c>
      <c r="F582" s="13"/>
      <c r="G582" s="13"/>
      <c r="H582" s="88"/>
      <c r="I582" s="88"/>
      <c r="J582" s="9"/>
      <c r="K582" s="8"/>
      <c r="L582" s="19"/>
      <c r="M582" s="8"/>
      <c r="N582" s="19"/>
      <c r="O582" s="19"/>
      <c r="P582" s="19"/>
      <c r="Q582" s="8"/>
      <c r="R582" s="8"/>
      <c r="S582" s="88"/>
      <c r="T582" s="8"/>
      <c r="U582" s="8"/>
      <c r="V582" s="11"/>
      <c r="W582" s="19"/>
      <c r="X582" s="8"/>
      <c r="Y582" s="90"/>
      <c r="Z582" s="88"/>
      <c r="AA582" s="88"/>
      <c r="AB582" s="88"/>
      <c r="AC582" s="88"/>
      <c r="AD582" s="10"/>
      <c r="AE582" s="8"/>
      <c r="AF582" s="12"/>
      <c r="AG582" s="8"/>
      <c r="AH582" s="88"/>
    </row>
    <row r="583" spans="1:34" x14ac:dyDescent="0.25">
      <c r="A583" s="62">
        <f>COUNTA(H583:K583,L583:AH583)</f>
        <v>0</v>
      </c>
      <c r="B583" s="13"/>
      <c r="C583" s="13"/>
      <c r="D583" s="13"/>
      <c r="E583" s="13">
        <f t="shared" si="98"/>
        <v>0</v>
      </c>
      <c r="F583" s="13"/>
      <c r="G583" s="13"/>
      <c r="H583" s="88"/>
      <c r="I583" s="88"/>
      <c r="J583" s="9"/>
      <c r="K583" s="8"/>
      <c r="L583" s="19"/>
      <c r="M583" s="8"/>
      <c r="N583" s="19"/>
      <c r="O583" s="19"/>
      <c r="P583" s="19"/>
      <c r="Q583" s="8"/>
      <c r="R583" s="8"/>
      <c r="S583" s="88"/>
      <c r="T583" s="8"/>
      <c r="U583" s="8"/>
      <c r="V583" s="11"/>
      <c r="W583" s="19"/>
      <c r="X583" s="8"/>
      <c r="Y583" s="90"/>
      <c r="Z583" s="88"/>
      <c r="AA583" s="88"/>
      <c r="AB583" s="88"/>
      <c r="AC583" s="88"/>
      <c r="AD583" s="10"/>
      <c r="AE583" s="8"/>
      <c r="AF583" s="12"/>
      <c r="AG583" s="8"/>
      <c r="AH583" s="88"/>
    </row>
    <row r="584" spans="1:34" x14ac:dyDescent="0.25">
      <c r="A584" s="62">
        <f>COUNTA(H584:K584,L584:AH584,J585)-4</f>
        <v>0</v>
      </c>
      <c r="B584" s="13"/>
      <c r="C584" s="13"/>
      <c r="D584" s="13"/>
      <c r="E584" s="13">
        <f t="shared" si="98"/>
        <v>0</v>
      </c>
      <c r="F584" s="13"/>
      <c r="G584" s="13"/>
      <c r="H584" s="88"/>
      <c r="I584" s="88"/>
      <c r="J584" s="7" t="s">
        <v>79</v>
      </c>
      <c r="K584" s="8"/>
      <c r="L584" s="19"/>
      <c r="M584" s="8"/>
      <c r="N584" s="19"/>
      <c r="O584" s="19"/>
      <c r="P584" s="19"/>
      <c r="Q584" s="8"/>
      <c r="R584" s="8"/>
      <c r="S584" s="88"/>
      <c r="T584" s="17" t="s">
        <v>80</v>
      </c>
      <c r="U584" s="17" t="s">
        <v>80</v>
      </c>
      <c r="V584" s="18" t="s">
        <v>80</v>
      </c>
      <c r="W584" s="19"/>
      <c r="X584" s="8"/>
      <c r="Y584" s="90"/>
      <c r="Z584" s="88"/>
      <c r="AA584" s="88"/>
      <c r="AB584" s="88"/>
      <c r="AC584" s="88"/>
      <c r="AD584" s="10"/>
      <c r="AE584" s="8"/>
      <c r="AF584" s="12"/>
      <c r="AG584" s="8"/>
      <c r="AH584" s="88"/>
    </row>
    <row r="585" spans="1:34" x14ac:dyDescent="0.25">
      <c r="A585" s="62">
        <f>COUNTA(H585:K585,L585:AH585)</f>
        <v>0</v>
      </c>
      <c r="B585" s="13"/>
      <c r="C585" s="13"/>
      <c r="D585" s="13" t="str">
        <f>IF(J585&gt;0,"совместительство","-")</f>
        <v>-</v>
      </c>
      <c r="E585" s="13">
        <f t="shared" si="98"/>
        <v>0</v>
      </c>
      <c r="F585" s="13"/>
      <c r="G585" s="13"/>
      <c r="H585" s="88"/>
      <c r="I585" s="88"/>
      <c r="J585" s="9"/>
      <c r="K585" s="8"/>
      <c r="L585" s="19"/>
      <c r="M585" s="8"/>
      <c r="N585" s="19"/>
      <c r="O585" s="19"/>
      <c r="P585" s="19"/>
      <c r="Q585" s="8"/>
      <c r="R585" s="8"/>
      <c r="S585" s="88"/>
      <c r="T585" s="8"/>
      <c r="U585" s="8"/>
      <c r="V585" s="11"/>
      <c r="W585" s="19"/>
      <c r="X585" s="8"/>
      <c r="Y585" s="90"/>
      <c r="Z585" s="88"/>
      <c r="AA585" s="88"/>
      <c r="AB585" s="88"/>
      <c r="AC585" s="88"/>
      <c r="AD585" s="10"/>
      <c r="AE585" s="8"/>
      <c r="AF585" s="12"/>
      <c r="AG585" s="8"/>
      <c r="AH585" s="88"/>
    </row>
    <row r="586" spans="1:34" x14ac:dyDescent="0.25">
      <c r="A586" s="62">
        <f>COUNTA(H586:K586,L586:AH586)</f>
        <v>0</v>
      </c>
      <c r="B586" s="13"/>
      <c r="C586" s="13"/>
      <c r="D586" s="13"/>
      <c r="E586" s="13">
        <f t="shared" si="98"/>
        <v>0</v>
      </c>
      <c r="F586" s="13"/>
      <c r="G586" s="13"/>
      <c r="H586" s="88"/>
      <c r="I586" s="88"/>
      <c r="J586" s="9"/>
      <c r="K586" s="8"/>
      <c r="L586" s="19"/>
      <c r="M586" s="8"/>
      <c r="N586" s="19"/>
      <c r="O586" s="19"/>
      <c r="P586" s="19"/>
      <c r="Q586" s="8"/>
      <c r="R586" s="8"/>
      <c r="S586" s="88"/>
      <c r="T586" s="8"/>
      <c r="U586" s="8"/>
      <c r="V586" s="11"/>
      <c r="W586" s="19"/>
      <c r="X586" s="8"/>
      <c r="Y586" s="90"/>
      <c r="Z586" s="88"/>
      <c r="AA586" s="88"/>
      <c r="AB586" s="88"/>
      <c r="AC586" s="88"/>
      <c r="AD586" s="10"/>
      <c r="AE586" s="8"/>
      <c r="AF586" s="12"/>
      <c r="AG586" s="8"/>
      <c r="AH586" s="88"/>
    </row>
    <row r="587" spans="1:34" x14ac:dyDescent="0.25">
      <c r="A587" s="62">
        <f>COUNTA(H587:K587,L587:AH587)</f>
        <v>0</v>
      </c>
      <c r="B587" s="13"/>
      <c r="C587" s="13"/>
      <c r="D587" s="13"/>
      <c r="E587" s="13">
        <f t="shared" si="98"/>
        <v>0</v>
      </c>
      <c r="F587" s="13"/>
      <c r="G587" s="13"/>
      <c r="H587" s="88"/>
      <c r="I587" s="88"/>
      <c r="J587" s="9"/>
      <c r="K587" s="8"/>
      <c r="L587" s="19"/>
      <c r="M587" s="8"/>
      <c r="N587" s="19"/>
      <c r="O587" s="19"/>
      <c r="P587" s="19"/>
      <c r="Q587" s="8"/>
      <c r="R587" s="8"/>
      <c r="S587" s="88"/>
      <c r="T587" s="8"/>
      <c r="U587" s="8"/>
      <c r="V587" s="11"/>
      <c r="W587" s="19"/>
      <c r="X587" s="8"/>
      <c r="Y587" s="90"/>
      <c r="Z587" s="88"/>
      <c r="AA587" s="88"/>
      <c r="AB587" s="88"/>
      <c r="AC587" s="88"/>
      <c r="AD587" s="10"/>
      <c r="AE587" s="8"/>
      <c r="AF587" s="12"/>
      <c r="AG587" s="8"/>
      <c r="AH587" s="88"/>
    </row>
    <row r="588" spans="1:34" x14ac:dyDescent="0.25">
      <c r="A588" s="62">
        <f>COUNTA(H588:K588,L588:AH588)</f>
        <v>0</v>
      </c>
      <c r="B588" s="13"/>
      <c r="C588" s="13"/>
      <c r="D588" s="13"/>
      <c r="E588" s="13">
        <f t="shared" si="98"/>
        <v>0</v>
      </c>
      <c r="F588" s="13"/>
      <c r="G588" s="13"/>
      <c r="H588" s="88"/>
      <c r="I588" s="88"/>
      <c r="J588" s="9"/>
      <c r="K588" s="8"/>
      <c r="L588" s="19"/>
      <c r="M588" s="8"/>
      <c r="N588" s="19"/>
      <c r="O588" s="19"/>
      <c r="P588" s="19"/>
      <c r="Q588" s="8"/>
      <c r="R588" s="8"/>
      <c r="S588" s="88"/>
      <c r="T588" s="8"/>
      <c r="U588" s="8"/>
      <c r="V588" s="11"/>
      <c r="W588" s="19"/>
      <c r="X588" s="8"/>
      <c r="Y588" s="90"/>
      <c r="Z588" s="88"/>
      <c r="AA588" s="88"/>
      <c r="AB588" s="88"/>
      <c r="AC588" s="88"/>
      <c r="AD588" s="10"/>
      <c r="AE588" s="8"/>
      <c r="AF588" s="12"/>
      <c r="AG588" s="8"/>
      <c r="AH588" s="88"/>
    </row>
    <row r="589" spans="1:34" x14ac:dyDescent="0.25">
      <c r="A589" s="62">
        <f>COUNTA(H589:K589,L589:AH589)</f>
        <v>0</v>
      </c>
      <c r="B589" s="13"/>
      <c r="C589" s="13"/>
      <c r="D589" s="13"/>
      <c r="E589" s="13">
        <f t="shared" si="98"/>
        <v>0</v>
      </c>
      <c r="F589" s="13"/>
      <c r="G589" s="13"/>
      <c r="H589" s="88"/>
      <c r="I589" s="88"/>
      <c r="J589" s="9"/>
      <c r="K589" s="8"/>
      <c r="L589" s="19"/>
      <c r="M589" s="8"/>
      <c r="N589" s="19"/>
      <c r="O589" s="19"/>
      <c r="P589" s="19"/>
      <c r="Q589" s="8"/>
      <c r="R589" s="8"/>
      <c r="S589" s="88"/>
      <c r="T589" s="8"/>
      <c r="U589" s="8"/>
      <c r="V589" s="11"/>
      <c r="W589" s="19"/>
      <c r="X589" s="8"/>
      <c r="Y589" s="90"/>
      <c r="Z589" s="88"/>
      <c r="AA589" s="88"/>
      <c r="AB589" s="88"/>
      <c r="AC589" s="88"/>
      <c r="AD589" s="10"/>
      <c r="AE589" s="8"/>
      <c r="AF589" s="12"/>
      <c r="AG589" s="8"/>
      <c r="AH589" s="88"/>
    </row>
    <row r="590" spans="1:34" x14ac:dyDescent="0.25">
      <c r="A590" s="62">
        <f>COUNTA(H590:K590,L590:AH590)</f>
        <v>0</v>
      </c>
      <c r="B590" s="13"/>
      <c r="C590" s="13"/>
      <c r="D590" s="13"/>
      <c r="E590" s="13">
        <f t="shared" si="98"/>
        <v>0</v>
      </c>
      <c r="F590" s="13"/>
      <c r="G590" s="13"/>
      <c r="H590" s="88"/>
      <c r="I590" s="88"/>
      <c r="J590" s="9"/>
      <c r="K590" s="8"/>
      <c r="L590" s="19"/>
      <c r="M590" s="8"/>
      <c r="N590" s="19"/>
      <c r="O590" s="19"/>
      <c r="P590" s="19"/>
      <c r="Q590" s="8"/>
      <c r="R590" s="8"/>
      <c r="S590" s="88"/>
      <c r="T590" s="8"/>
      <c r="U590" s="8"/>
      <c r="V590" s="11"/>
      <c r="W590" s="19"/>
      <c r="X590" s="8"/>
      <c r="Y590" s="90"/>
      <c r="Z590" s="88"/>
      <c r="AA590" s="88"/>
      <c r="AB590" s="88"/>
      <c r="AC590" s="88"/>
      <c r="AD590" s="10"/>
      <c r="AE590" s="8"/>
      <c r="AF590" s="12"/>
      <c r="AG590" s="8"/>
      <c r="AH590" s="88"/>
    </row>
    <row r="591" spans="1:34" s="26" customFormat="1" ht="11.25" customHeight="1" x14ac:dyDescent="0.25">
      <c r="A591" s="21">
        <v>0</v>
      </c>
      <c r="B591" s="22"/>
      <c r="C591" s="22"/>
      <c r="D591" s="21"/>
      <c r="E591" s="23">
        <f>MAX(E575:E590)</f>
        <v>0</v>
      </c>
      <c r="F591" s="21" t="str">
        <f>RIGHT(R591,4)</f>
        <v xml:space="preserve"> - 0</v>
      </c>
      <c r="G591" s="21" t="str">
        <f>RIGHT(X591,4)</f>
        <v xml:space="preserve"> - 0</v>
      </c>
      <c r="H591" s="88"/>
      <c r="I591" s="88"/>
      <c r="J591" s="23" t="s">
        <v>85</v>
      </c>
      <c r="K591" s="23" t="str">
        <f>IF(E591=4,"ВО",IF(E591=3,"СПО",IF(E591=2,"ВО (с)",IF(E591=1,"СПО (с)","-"))))</f>
        <v>-</v>
      </c>
      <c r="L591" s="23">
        <f>COUNTA(L575:L590)</f>
        <v>0</v>
      </c>
      <c r="M591" s="23" t="s">
        <v>80</v>
      </c>
      <c r="N591" s="23" t="s">
        <v>80</v>
      </c>
      <c r="O591" s="23">
        <f>COUNTA(O575:O590)</f>
        <v>0</v>
      </c>
      <c r="P591" s="23" t="s">
        <v>80</v>
      </c>
      <c r="Q591" s="23">
        <f>SUM(Q575:Q590)</f>
        <v>0</v>
      </c>
      <c r="R591" s="23" t="str">
        <f>CONCATENATE("П.Г.П. - ",MAX(R575:R590))</f>
        <v>П.Г.П. - 0</v>
      </c>
      <c r="S591" s="23">
        <f>COUNTA(S575)</f>
        <v>0</v>
      </c>
      <c r="T591" s="23">
        <f>T576</f>
        <v>0</v>
      </c>
      <c r="U591" s="23" t="s">
        <v>80</v>
      </c>
      <c r="V591" s="23" t="s">
        <v>80</v>
      </c>
      <c r="W591" s="23">
        <f>COUNTA(W575:W590)</f>
        <v>0</v>
      </c>
      <c r="X591" s="23" t="str">
        <f>CONCATENATE("П.Г.П. - ",MAX(X575:X590))</f>
        <v>П.Г.П. - 0</v>
      </c>
      <c r="Y591" s="24">
        <f>Y575</f>
        <v>0</v>
      </c>
      <c r="Z591" s="23" t="str">
        <f>IF(Z575="","-",Z575)</f>
        <v>-</v>
      </c>
      <c r="AA591" s="23" t="str">
        <f t="shared" ref="AA591:AC591" si="99">IF(AA575="","-",AA575)</f>
        <v>-</v>
      </c>
      <c r="AB591" s="23" t="str">
        <f t="shared" si="99"/>
        <v>-</v>
      </c>
      <c r="AC591" s="23" t="str">
        <f t="shared" si="99"/>
        <v>-</v>
      </c>
      <c r="AD591" s="23" t="s">
        <v>80</v>
      </c>
      <c r="AE591" s="23">
        <f>SUM(AE575:AE590)</f>
        <v>0</v>
      </c>
      <c r="AF591" s="25">
        <f>SUM(AF575:AF590)</f>
        <v>0</v>
      </c>
      <c r="AG591" s="23" t="s">
        <v>80</v>
      </c>
      <c r="AH591" s="23" t="s">
        <v>80</v>
      </c>
    </row>
    <row r="592" spans="1:34" x14ac:dyDescent="0.25">
      <c r="A592" s="62">
        <f>COUNTA(H592:K592,L592:AH592)-7</f>
        <v>-1</v>
      </c>
      <c r="B592" s="13"/>
      <c r="C592" s="13"/>
      <c r="D592" s="13"/>
      <c r="E592" s="13">
        <f t="shared" ref="E592:E607" si="100">IF(K592="ВО",4,IF(K592="СПО",3,IF(K592="ВО (студент)",2,IF(K592="СПО (студент)",1,0))))</f>
        <v>0</v>
      </c>
      <c r="F592" s="13"/>
      <c r="G592" s="13"/>
      <c r="H592" s="88">
        <v>55</v>
      </c>
      <c r="I592" s="88"/>
      <c r="J592" s="7" t="s">
        <v>77</v>
      </c>
      <c r="K592" s="8"/>
      <c r="L592" s="19"/>
      <c r="M592" s="8"/>
      <c r="N592" s="19"/>
      <c r="O592" s="19"/>
      <c r="P592" s="19"/>
      <c r="Q592" s="8"/>
      <c r="R592" s="8"/>
      <c r="S592" s="88"/>
      <c r="T592" s="17" t="s">
        <v>80</v>
      </c>
      <c r="U592" s="17" t="s">
        <v>80</v>
      </c>
      <c r="V592" s="18" t="s">
        <v>80</v>
      </c>
      <c r="W592" s="19"/>
      <c r="X592" s="8"/>
      <c r="Y592" s="90"/>
      <c r="Z592" s="88"/>
      <c r="AA592" s="88"/>
      <c r="AB592" s="88" t="str">
        <f>IF(Y592&lt;1,"-",ROUND(YEARFRAC(Y592,#REF!,1),2))</f>
        <v>-</v>
      </c>
      <c r="AC592" s="88"/>
      <c r="AD592" s="10"/>
      <c r="AE592" s="8"/>
      <c r="AF592" s="12"/>
      <c r="AG592" s="8"/>
      <c r="AH592" s="88"/>
    </row>
    <row r="593" spans="1:34" x14ac:dyDescent="0.25">
      <c r="A593" s="62">
        <f>COUNTA(H593:K593,L593:AH593)</f>
        <v>0</v>
      </c>
      <c r="B593" s="13"/>
      <c r="C593" s="13"/>
      <c r="D593" s="13"/>
      <c r="E593" s="13">
        <f t="shared" si="100"/>
        <v>0</v>
      </c>
      <c r="F593" s="13"/>
      <c r="G593" s="13"/>
      <c r="H593" s="88"/>
      <c r="I593" s="88"/>
      <c r="J593" s="9"/>
      <c r="K593" s="8"/>
      <c r="L593" s="19"/>
      <c r="M593" s="8"/>
      <c r="N593" s="19"/>
      <c r="O593" s="19"/>
      <c r="P593" s="19"/>
      <c r="Q593" s="8"/>
      <c r="R593" s="8"/>
      <c r="S593" s="88"/>
      <c r="T593" s="8"/>
      <c r="U593" s="8"/>
      <c r="V593" s="11"/>
      <c r="W593" s="19"/>
      <c r="X593" s="8"/>
      <c r="Y593" s="90"/>
      <c r="Z593" s="88"/>
      <c r="AA593" s="88"/>
      <c r="AB593" s="88"/>
      <c r="AC593" s="88"/>
      <c r="AD593" s="10"/>
      <c r="AE593" s="8"/>
      <c r="AF593" s="12"/>
      <c r="AG593" s="8"/>
      <c r="AH593" s="88"/>
    </row>
    <row r="594" spans="1:34" x14ac:dyDescent="0.25">
      <c r="A594" s="62">
        <f>COUNTA(H594:K594,L594:AH594,J595)-4</f>
        <v>0</v>
      </c>
      <c r="B594" s="13"/>
      <c r="C594" s="13"/>
      <c r="D594" s="13"/>
      <c r="E594" s="13">
        <f t="shared" si="100"/>
        <v>0</v>
      </c>
      <c r="F594" s="13"/>
      <c r="G594" s="13"/>
      <c r="H594" s="88"/>
      <c r="I594" s="88"/>
      <c r="J594" s="7" t="s">
        <v>78</v>
      </c>
      <c r="K594" s="8"/>
      <c r="L594" s="19"/>
      <c r="M594" s="8"/>
      <c r="N594" s="19"/>
      <c r="O594" s="19"/>
      <c r="P594" s="19"/>
      <c r="Q594" s="8"/>
      <c r="R594" s="8"/>
      <c r="S594" s="88"/>
      <c r="T594" s="17" t="s">
        <v>80</v>
      </c>
      <c r="U594" s="17" t="s">
        <v>80</v>
      </c>
      <c r="V594" s="18" t="s">
        <v>80</v>
      </c>
      <c r="W594" s="19"/>
      <c r="X594" s="8"/>
      <c r="Y594" s="90"/>
      <c r="Z594" s="88"/>
      <c r="AA594" s="88"/>
      <c r="AB594" s="88"/>
      <c r="AC594" s="88"/>
      <c r="AD594" s="10"/>
      <c r="AE594" s="8"/>
      <c r="AF594" s="12"/>
      <c r="AG594" s="8"/>
      <c r="AH594" s="88"/>
    </row>
    <row r="595" spans="1:34" x14ac:dyDescent="0.25">
      <c r="A595" s="62">
        <f>COUNTA(H595:K595,L595:AH595)</f>
        <v>0</v>
      </c>
      <c r="B595" s="13"/>
      <c r="C595" s="13"/>
      <c r="D595" s="13" t="str">
        <f>IF(J595&gt;0,"совмещение","-")</f>
        <v>-</v>
      </c>
      <c r="E595" s="13">
        <f t="shared" si="100"/>
        <v>0</v>
      </c>
      <c r="F595" s="13"/>
      <c r="G595" s="13"/>
      <c r="H595" s="88"/>
      <c r="I595" s="88"/>
      <c r="J595" s="9"/>
      <c r="K595" s="8"/>
      <c r="L595" s="19"/>
      <c r="M595" s="8"/>
      <c r="N595" s="19"/>
      <c r="O595" s="19"/>
      <c r="P595" s="19"/>
      <c r="Q595" s="8"/>
      <c r="R595" s="8"/>
      <c r="S595" s="88"/>
      <c r="T595" s="8"/>
      <c r="U595" s="8"/>
      <c r="V595" s="11"/>
      <c r="W595" s="19"/>
      <c r="X595" s="8"/>
      <c r="Y595" s="90"/>
      <c r="Z595" s="88"/>
      <c r="AA595" s="88"/>
      <c r="AB595" s="88"/>
      <c r="AC595" s="88"/>
      <c r="AD595" s="10"/>
      <c r="AE595" s="8"/>
      <c r="AF595" s="12"/>
      <c r="AG595" s="8"/>
      <c r="AH595" s="88"/>
    </row>
    <row r="596" spans="1:34" x14ac:dyDescent="0.25">
      <c r="A596" s="62">
        <f>COUNTA(H596:K596,L596:AH596)</f>
        <v>0</v>
      </c>
      <c r="B596" s="13"/>
      <c r="C596" s="13"/>
      <c r="D596" s="13"/>
      <c r="E596" s="13">
        <f t="shared" si="100"/>
        <v>0</v>
      </c>
      <c r="F596" s="13"/>
      <c r="G596" s="13"/>
      <c r="H596" s="88"/>
      <c r="I596" s="88"/>
      <c r="J596" s="9"/>
      <c r="K596" s="8"/>
      <c r="L596" s="19"/>
      <c r="M596" s="8"/>
      <c r="N596" s="19"/>
      <c r="O596" s="19"/>
      <c r="P596" s="19"/>
      <c r="Q596" s="8"/>
      <c r="R596" s="8"/>
      <c r="S596" s="88"/>
      <c r="T596" s="8"/>
      <c r="U596" s="8"/>
      <c r="V596" s="11"/>
      <c r="W596" s="19"/>
      <c r="X596" s="8"/>
      <c r="Y596" s="90"/>
      <c r="Z596" s="88"/>
      <c r="AA596" s="88"/>
      <c r="AB596" s="88"/>
      <c r="AC596" s="88"/>
      <c r="AD596" s="10"/>
      <c r="AE596" s="8"/>
      <c r="AF596" s="12"/>
      <c r="AG596" s="8"/>
      <c r="AH596" s="88"/>
    </row>
    <row r="597" spans="1:34" x14ac:dyDescent="0.25">
      <c r="A597" s="62">
        <f>COUNTA(H597:K597,L597:AH597)</f>
        <v>0</v>
      </c>
      <c r="B597" s="13"/>
      <c r="C597" s="13"/>
      <c r="D597" s="13"/>
      <c r="E597" s="13">
        <f t="shared" si="100"/>
        <v>0</v>
      </c>
      <c r="F597" s="13"/>
      <c r="G597" s="13"/>
      <c r="H597" s="88"/>
      <c r="I597" s="88"/>
      <c r="J597" s="9"/>
      <c r="K597" s="8"/>
      <c r="L597" s="19"/>
      <c r="M597" s="8"/>
      <c r="N597" s="19"/>
      <c r="O597" s="19"/>
      <c r="P597" s="19"/>
      <c r="Q597" s="8"/>
      <c r="R597" s="8"/>
      <c r="S597" s="88"/>
      <c r="T597" s="8"/>
      <c r="U597" s="8"/>
      <c r="V597" s="11"/>
      <c r="W597" s="19"/>
      <c r="X597" s="8"/>
      <c r="Y597" s="90"/>
      <c r="Z597" s="88"/>
      <c r="AA597" s="88"/>
      <c r="AB597" s="88"/>
      <c r="AC597" s="88"/>
      <c r="AD597" s="10"/>
      <c r="AE597" s="8"/>
      <c r="AF597" s="12"/>
      <c r="AG597" s="8"/>
      <c r="AH597" s="88"/>
    </row>
    <row r="598" spans="1:34" x14ac:dyDescent="0.25">
      <c r="A598" s="62">
        <f>COUNTA(H598:K598,L598:AH598)</f>
        <v>0</v>
      </c>
      <c r="B598" s="13"/>
      <c r="C598" s="13"/>
      <c r="D598" s="13"/>
      <c r="E598" s="13">
        <f t="shared" si="100"/>
        <v>0</v>
      </c>
      <c r="F598" s="13"/>
      <c r="G598" s="13"/>
      <c r="H598" s="88"/>
      <c r="I598" s="88"/>
      <c r="J598" s="9"/>
      <c r="K598" s="8"/>
      <c r="L598" s="19"/>
      <c r="M598" s="8"/>
      <c r="N598" s="19"/>
      <c r="O598" s="19"/>
      <c r="P598" s="19"/>
      <c r="Q598" s="8"/>
      <c r="R598" s="8"/>
      <c r="S598" s="88"/>
      <c r="T598" s="8"/>
      <c r="U598" s="8"/>
      <c r="V598" s="11"/>
      <c r="W598" s="19"/>
      <c r="X598" s="8"/>
      <c r="Y598" s="90"/>
      <c r="Z598" s="88"/>
      <c r="AA598" s="88"/>
      <c r="AB598" s="88"/>
      <c r="AC598" s="88"/>
      <c r="AD598" s="10"/>
      <c r="AE598" s="8"/>
      <c r="AF598" s="12"/>
      <c r="AG598" s="8"/>
      <c r="AH598" s="88"/>
    </row>
    <row r="599" spans="1:34" x14ac:dyDescent="0.25">
      <c r="A599" s="62">
        <f>COUNTA(H599:K599,L599:AH599)</f>
        <v>0</v>
      </c>
      <c r="B599" s="13"/>
      <c r="C599" s="13"/>
      <c r="D599" s="13"/>
      <c r="E599" s="13">
        <f t="shared" si="100"/>
        <v>0</v>
      </c>
      <c r="F599" s="13"/>
      <c r="G599" s="13"/>
      <c r="H599" s="88"/>
      <c r="I599" s="88"/>
      <c r="J599" s="9"/>
      <c r="K599" s="8"/>
      <c r="L599" s="19"/>
      <c r="M599" s="8"/>
      <c r="N599" s="19"/>
      <c r="O599" s="19"/>
      <c r="P599" s="19"/>
      <c r="Q599" s="8"/>
      <c r="R599" s="8"/>
      <c r="S599" s="88"/>
      <c r="T599" s="8"/>
      <c r="U599" s="8"/>
      <c r="V599" s="11"/>
      <c r="W599" s="19"/>
      <c r="X599" s="8"/>
      <c r="Y599" s="90"/>
      <c r="Z599" s="88"/>
      <c r="AA599" s="88"/>
      <c r="AB599" s="88"/>
      <c r="AC599" s="88"/>
      <c r="AD599" s="10"/>
      <c r="AE599" s="8"/>
      <c r="AF599" s="12"/>
      <c r="AG599" s="8"/>
      <c r="AH599" s="88"/>
    </row>
    <row r="600" spans="1:34" x14ac:dyDescent="0.25">
      <c r="A600" s="62">
        <f>COUNTA(H600:K600,L600:AH600)</f>
        <v>0</v>
      </c>
      <c r="B600" s="13"/>
      <c r="C600" s="13"/>
      <c r="D600" s="13"/>
      <c r="E600" s="13">
        <f t="shared" si="100"/>
        <v>0</v>
      </c>
      <c r="F600" s="13"/>
      <c r="G600" s="13"/>
      <c r="H600" s="88"/>
      <c r="I600" s="88"/>
      <c r="J600" s="9"/>
      <c r="K600" s="8"/>
      <c r="L600" s="19"/>
      <c r="M600" s="8"/>
      <c r="N600" s="19"/>
      <c r="O600" s="19"/>
      <c r="P600" s="19"/>
      <c r="Q600" s="8"/>
      <c r="R600" s="8"/>
      <c r="S600" s="88"/>
      <c r="T600" s="8"/>
      <c r="U600" s="8"/>
      <c r="V600" s="11"/>
      <c r="W600" s="19"/>
      <c r="X600" s="8"/>
      <c r="Y600" s="90"/>
      <c r="Z600" s="88"/>
      <c r="AA600" s="88"/>
      <c r="AB600" s="88"/>
      <c r="AC600" s="88"/>
      <c r="AD600" s="10"/>
      <c r="AE600" s="8"/>
      <c r="AF600" s="12"/>
      <c r="AG600" s="8"/>
      <c r="AH600" s="88"/>
    </row>
    <row r="601" spans="1:34" x14ac:dyDescent="0.25">
      <c r="A601" s="62">
        <f>COUNTA(H601:K601,L601:AH601,J602)-4</f>
        <v>0</v>
      </c>
      <c r="B601" s="13"/>
      <c r="C601" s="13"/>
      <c r="D601" s="13"/>
      <c r="E601" s="13">
        <f t="shared" si="100"/>
        <v>0</v>
      </c>
      <c r="F601" s="13"/>
      <c r="G601" s="13"/>
      <c r="H601" s="88"/>
      <c r="I601" s="88"/>
      <c r="J601" s="7" t="s">
        <v>79</v>
      </c>
      <c r="K601" s="8"/>
      <c r="L601" s="19"/>
      <c r="M601" s="8"/>
      <c r="N601" s="19"/>
      <c r="O601" s="19"/>
      <c r="P601" s="19"/>
      <c r="Q601" s="8"/>
      <c r="R601" s="8"/>
      <c r="S601" s="88"/>
      <c r="T601" s="17" t="s">
        <v>80</v>
      </c>
      <c r="U601" s="17" t="s">
        <v>80</v>
      </c>
      <c r="V601" s="18" t="s">
        <v>80</v>
      </c>
      <c r="W601" s="19"/>
      <c r="X601" s="8"/>
      <c r="Y601" s="90"/>
      <c r="Z601" s="88"/>
      <c r="AA601" s="88"/>
      <c r="AB601" s="88"/>
      <c r="AC601" s="88"/>
      <c r="AD601" s="10"/>
      <c r="AE601" s="8"/>
      <c r="AF601" s="12"/>
      <c r="AG601" s="8"/>
      <c r="AH601" s="88"/>
    </row>
    <row r="602" spans="1:34" x14ac:dyDescent="0.25">
      <c r="A602" s="62">
        <f>COUNTA(H602:K602,L602:AH602)</f>
        <v>0</v>
      </c>
      <c r="B602" s="13"/>
      <c r="C602" s="13"/>
      <c r="D602" s="13" t="str">
        <f>IF(J602&gt;0,"совместительство","-")</f>
        <v>-</v>
      </c>
      <c r="E602" s="13">
        <f t="shared" si="100"/>
        <v>0</v>
      </c>
      <c r="F602" s="13"/>
      <c r="G602" s="13"/>
      <c r="H602" s="88"/>
      <c r="I602" s="88"/>
      <c r="J602" s="9"/>
      <c r="K602" s="8"/>
      <c r="L602" s="19"/>
      <c r="M602" s="8"/>
      <c r="N602" s="19"/>
      <c r="O602" s="19"/>
      <c r="P602" s="19"/>
      <c r="Q602" s="8"/>
      <c r="R602" s="8"/>
      <c r="S602" s="88"/>
      <c r="T602" s="8"/>
      <c r="U602" s="8"/>
      <c r="V602" s="11"/>
      <c r="W602" s="19"/>
      <c r="X602" s="8"/>
      <c r="Y602" s="90"/>
      <c r="Z602" s="88"/>
      <c r="AA602" s="88"/>
      <c r="AB602" s="88"/>
      <c r="AC602" s="88"/>
      <c r="AD602" s="10"/>
      <c r="AE602" s="8"/>
      <c r="AF602" s="12"/>
      <c r="AG602" s="8"/>
      <c r="AH602" s="88"/>
    </row>
    <row r="603" spans="1:34" x14ac:dyDescent="0.25">
      <c r="A603" s="62">
        <f>COUNTA(H603:K603,L603:AH603)</f>
        <v>0</v>
      </c>
      <c r="B603" s="13"/>
      <c r="C603" s="13"/>
      <c r="D603" s="13"/>
      <c r="E603" s="13">
        <f t="shared" si="100"/>
        <v>0</v>
      </c>
      <c r="F603" s="13"/>
      <c r="G603" s="13"/>
      <c r="H603" s="88"/>
      <c r="I603" s="88"/>
      <c r="J603" s="9"/>
      <c r="K603" s="8"/>
      <c r="L603" s="19"/>
      <c r="M603" s="8"/>
      <c r="N603" s="19"/>
      <c r="O603" s="19"/>
      <c r="P603" s="19"/>
      <c r="Q603" s="8"/>
      <c r="R603" s="8"/>
      <c r="S603" s="88"/>
      <c r="T603" s="8"/>
      <c r="U603" s="8"/>
      <c r="V603" s="11"/>
      <c r="W603" s="19"/>
      <c r="X603" s="8"/>
      <c r="Y603" s="90"/>
      <c r="Z603" s="88"/>
      <c r="AA603" s="88"/>
      <c r="AB603" s="88"/>
      <c r="AC603" s="88"/>
      <c r="AD603" s="10"/>
      <c r="AE603" s="8"/>
      <c r="AF603" s="12"/>
      <c r="AG603" s="8"/>
      <c r="AH603" s="88"/>
    </row>
    <row r="604" spans="1:34" x14ac:dyDescent="0.25">
      <c r="A604" s="62">
        <f>COUNTA(H604:K604,L604:AH604)</f>
        <v>0</v>
      </c>
      <c r="B604" s="13"/>
      <c r="C604" s="13"/>
      <c r="D604" s="13"/>
      <c r="E604" s="13">
        <f t="shared" si="100"/>
        <v>0</v>
      </c>
      <c r="F604" s="13"/>
      <c r="G604" s="13"/>
      <c r="H604" s="88"/>
      <c r="I604" s="88"/>
      <c r="J604" s="9"/>
      <c r="K604" s="8"/>
      <c r="L604" s="19"/>
      <c r="M604" s="8"/>
      <c r="N604" s="19"/>
      <c r="O604" s="19"/>
      <c r="P604" s="19"/>
      <c r="Q604" s="8"/>
      <c r="R604" s="8"/>
      <c r="S604" s="88"/>
      <c r="T604" s="8"/>
      <c r="U604" s="8"/>
      <c r="V604" s="11"/>
      <c r="W604" s="19"/>
      <c r="X604" s="8"/>
      <c r="Y604" s="90"/>
      <c r="Z604" s="88"/>
      <c r="AA604" s="88"/>
      <c r="AB604" s="88"/>
      <c r="AC604" s="88"/>
      <c r="AD604" s="10"/>
      <c r="AE604" s="8"/>
      <c r="AF604" s="12"/>
      <c r="AG604" s="8"/>
      <c r="AH604" s="88"/>
    </row>
    <row r="605" spans="1:34" x14ac:dyDescent="0.25">
      <c r="A605" s="62">
        <f>COUNTA(H605:K605,L605:AH605)</f>
        <v>0</v>
      </c>
      <c r="B605" s="13"/>
      <c r="C605" s="13"/>
      <c r="D605" s="13"/>
      <c r="E605" s="13">
        <f t="shared" si="100"/>
        <v>0</v>
      </c>
      <c r="F605" s="13"/>
      <c r="G605" s="13"/>
      <c r="H605" s="88"/>
      <c r="I605" s="88"/>
      <c r="J605" s="9"/>
      <c r="K605" s="8"/>
      <c r="L605" s="19"/>
      <c r="M605" s="8"/>
      <c r="N605" s="19"/>
      <c r="O605" s="19"/>
      <c r="P605" s="19"/>
      <c r="Q605" s="8"/>
      <c r="R605" s="8"/>
      <c r="S605" s="88"/>
      <c r="T605" s="8"/>
      <c r="U605" s="8"/>
      <c r="V605" s="11"/>
      <c r="W605" s="19"/>
      <c r="X605" s="8"/>
      <c r="Y605" s="90"/>
      <c r="Z605" s="88"/>
      <c r="AA605" s="88"/>
      <c r="AB605" s="88"/>
      <c r="AC605" s="88"/>
      <c r="AD605" s="10"/>
      <c r="AE605" s="8"/>
      <c r="AF605" s="12"/>
      <c r="AG605" s="8"/>
      <c r="AH605" s="88"/>
    </row>
    <row r="606" spans="1:34" x14ac:dyDescent="0.25">
      <c r="A606" s="62">
        <f>COUNTA(H606:K606,L606:AH606)</f>
        <v>0</v>
      </c>
      <c r="B606" s="13"/>
      <c r="C606" s="13"/>
      <c r="D606" s="13"/>
      <c r="E606" s="13">
        <f t="shared" si="100"/>
        <v>0</v>
      </c>
      <c r="F606" s="13"/>
      <c r="G606" s="13"/>
      <c r="H606" s="88"/>
      <c r="I606" s="88"/>
      <c r="J606" s="9"/>
      <c r="K606" s="8"/>
      <c r="L606" s="19"/>
      <c r="M606" s="8"/>
      <c r="N606" s="19"/>
      <c r="O606" s="19"/>
      <c r="P606" s="19"/>
      <c r="Q606" s="8"/>
      <c r="R606" s="8"/>
      <c r="S606" s="88"/>
      <c r="T606" s="8"/>
      <c r="U606" s="8"/>
      <c r="V606" s="11"/>
      <c r="W606" s="19"/>
      <c r="X606" s="8"/>
      <c r="Y606" s="90"/>
      <c r="Z606" s="88"/>
      <c r="AA606" s="88"/>
      <c r="AB606" s="88"/>
      <c r="AC606" s="88"/>
      <c r="AD606" s="10"/>
      <c r="AE606" s="8"/>
      <c r="AF606" s="12"/>
      <c r="AG606" s="8"/>
      <c r="AH606" s="88"/>
    </row>
    <row r="607" spans="1:34" x14ac:dyDescent="0.25">
      <c r="A607" s="62">
        <f>COUNTA(H607:K607,L607:AH607)</f>
        <v>0</v>
      </c>
      <c r="B607" s="13"/>
      <c r="C607" s="13"/>
      <c r="D607" s="13"/>
      <c r="E607" s="13">
        <f t="shared" si="100"/>
        <v>0</v>
      </c>
      <c r="F607" s="13"/>
      <c r="G607" s="13"/>
      <c r="H607" s="88"/>
      <c r="I607" s="88"/>
      <c r="J607" s="9"/>
      <c r="K607" s="8"/>
      <c r="L607" s="19"/>
      <c r="M607" s="8"/>
      <c r="N607" s="19"/>
      <c r="O607" s="19"/>
      <c r="P607" s="19"/>
      <c r="Q607" s="8"/>
      <c r="R607" s="8"/>
      <c r="S607" s="88"/>
      <c r="T607" s="8"/>
      <c r="U607" s="8"/>
      <c r="V607" s="11"/>
      <c r="W607" s="19"/>
      <c r="X607" s="8"/>
      <c r="Y607" s="90"/>
      <c r="Z607" s="88"/>
      <c r="AA607" s="88"/>
      <c r="AB607" s="88"/>
      <c r="AC607" s="88"/>
      <c r="AD607" s="10"/>
      <c r="AE607" s="8"/>
      <c r="AF607" s="12"/>
      <c r="AG607" s="8"/>
      <c r="AH607" s="88"/>
    </row>
    <row r="608" spans="1:34" s="26" customFormat="1" ht="11.25" customHeight="1" x14ac:dyDescent="0.25">
      <c r="A608" s="21">
        <v>0</v>
      </c>
      <c r="B608" s="22"/>
      <c r="C608" s="22"/>
      <c r="D608" s="21"/>
      <c r="E608" s="23">
        <f>MAX(E592:E607)</f>
        <v>0</v>
      </c>
      <c r="F608" s="21" t="str">
        <f>RIGHT(R608,4)</f>
        <v xml:space="preserve"> - 0</v>
      </c>
      <c r="G608" s="21" t="str">
        <f>RIGHT(X608,4)</f>
        <v xml:space="preserve"> - 0</v>
      </c>
      <c r="H608" s="88"/>
      <c r="I608" s="88"/>
      <c r="J608" s="23" t="s">
        <v>85</v>
      </c>
      <c r="K608" s="23" t="str">
        <f>IF(E608=4,"ВО",IF(E608=3,"СПО",IF(E608=2,"ВО (с)",IF(E608=1,"СПО (с)","-"))))</f>
        <v>-</v>
      </c>
      <c r="L608" s="23">
        <f>COUNTA(L592:L607)</f>
        <v>0</v>
      </c>
      <c r="M608" s="23" t="s">
        <v>80</v>
      </c>
      <c r="N608" s="23" t="s">
        <v>80</v>
      </c>
      <c r="O608" s="23">
        <f>COUNTA(O592:O607)</f>
        <v>0</v>
      </c>
      <c r="P608" s="23" t="s">
        <v>80</v>
      </c>
      <c r="Q608" s="23">
        <f>SUM(Q592:Q607)</f>
        <v>0</v>
      </c>
      <c r="R608" s="23" t="str">
        <f>CONCATENATE("П.Г.П. - ",MAX(R592:R607))</f>
        <v>П.Г.П. - 0</v>
      </c>
      <c r="S608" s="23">
        <f>COUNTA(S592)</f>
        <v>0</v>
      </c>
      <c r="T608" s="23">
        <f>T593</f>
        <v>0</v>
      </c>
      <c r="U608" s="23" t="s">
        <v>80</v>
      </c>
      <c r="V608" s="23" t="s">
        <v>80</v>
      </c>
      <c r="W608" s="23">
        <f>COUNTA(W592:W607)</f>
        <v>0</v>
      </c>
      <c r="X608" s="23" t="str">
        <f>CONCATENATE("П.Г.П. - ",MAX(X592:X607))</f>
        <v>П.Г.П. - 0</v>
      </c>
      <c r="Y608" s="24">
        <f>Y592</f>
        <v>0</v>
      </c>
      <c r="Z608" s="23" t="str">
        <f>IF(Z592="","-",Z592)</f>
        <v>-</v>
      </c>
      <c r="AA608" s="23" t="str">
        <f t="shared" ref="AA608:AC608" si="101">IF(AA592="","-",AA592)</f>
        <v>-</v>
      </c>
      <c r="AB608" s="23" t="str">
        <f t="shared" si="101"/>
        <v>-</v>
      </c>
      <c r="AC608" s="23" t="str">
        <f t="shared" si="101"/>
        <v>-</v>
      </c>
      <c r="AD608" s="23" t="s">
        <v>80</v>
      </c>
      <c r="AE608" s="23">
        <f>SUM(AE592:AE607)</f>
        <v>0</v>
      </c>
      <c r="AF608" s="25">
        <f>SUM(AF592:AF607)</f>
        <v>0</v>
      </c>
      <c r="AG608" s="23" t="s">
        <v>80</v>
      </c>
      <c r="AH608" s="23" t="s">
        <v>80</v>
      </c>
    </row>
    <row r="609" spans="1:34" x14ac:dyDescent="0.25">
      <c r="A609" s="62">
        <f>COUNTA(H609:K609,L609:AH609)-7</f>
        <v>-1</v>
      </c>
      <c r="B609" s="13"/>
      <c r="C609" s="13"/>
      <c r="D609" s="13"/>
      <c r="E609" s="13">
        <f t="shared" ref="E609:E624" si="102">IF(K609="ВО",4,IF(K609="СПО",3,IF(K609="ВО (студент)",2,IF(K609="СПО (студент)",1,0))))</f>
        <v>0</v>
      </c>
      <c r="F609" s="13"/>
      <c r="G609" s="13"/>
      <c r="H609" s="88">
        <v>56</v>
      </c>
      <c r="I609" s="88"/>
      <c r="J609" s="7" t="s">
        <v>77</v>
      </c>
      <c r="K609" s="8"/>
      <c r="L609" s="19"/>
      <c r="M609" s="8"/>
      <c r="N609" s="19"/>
      <c r="O609" s="19"/>
      <c r="P609" s="19"/>
      <c r="Q609" s="8"/>
      <c r="R609" s="8"/>
      <c r="S609" s="88"/>
      <c r="T609" s="17" t="s">
        <v>80</v>
      </c>
      <c r="U609" s="17" t="s">
        <v>80</v>
      </c>
      <c r="V609" s="18" t="s">
        <v>80</v>
      </c>
      <c r="W609" s="19"/>
      <c r="X609" s="8"/>
      <c r="Y609" s="90"/>
      <c r="Z609" s="88"/>
      <c r="AA609" s="88"/>
      <c r="AB609" s="88" t="str">
        <f>IF(Y609&lt;1,"-",ROUND(YEARFRAC(Y609,#REF!,1),2))</f>
        <v>-</v>
      </c>
      <c r="AC609" s="88"/>
      <c r="AD609" s="10"/>
      <c r="AE609" s="8"/>
      <c r="AF609" s="12"/>
      <c r="AG609" s="8"/>
      <c r="AH609" s="88"/>
    </row>
    <row r="610" spans="1:34" x14ac:dyDescent="0.25">
      <c r="A610" s="62">
        <f>COUNTA(H610:K610,L610:AH610)</f>
        <v>0</v>
      </c>
      <c r="B610" s="13"/>
      <c r="C610" s="13"/>
      <c r="D610" s="13"/>
      <c r="E610" s="13">
        <f t="shared" si="102"/>
        <v>0</v>
      </c>
      <c r="F610" s="13"/>
      <c r="G610" s="13"/>
      <c r="H610" s="88"/>
      <c r="I610" s="88"/>
      <c r="J610" s="9"/>
      <c r="K610" s="8"/>
      <c r="L610" s="19"/>
      <c r="M610" s="8"/>
      <c r="N610" s="19"/>
      <c r="O610" s="19"/>
      <c r="P610" s="19"/>
      <c r="Q610" s="8"/>
      <c r="R610" s="8"/>
      <c r="S610" s="88"/>
      <c r="T610" s="8"/>
      <c r="U610" s="8"/>
      <c r="V610" s="11"/>
      <c r="W610" s="19"/>
      <c r="X610" s="8"/>
      <c r="Y610" s="90"/>
      <c r="Z610" s="88"/>
      <c r="AA610" s="88"/>
      <c r="AB610" s="88"/>
      <c r="AC610" s="88"/>
      <c r="AD610" s="10"/>
      <c r="AE610" s="8"/>
      <c r="AF610" s="12"/>
      <c r="AG610" s="8"/>
      <c r="AH610" s="88"/>
    </row>
    <row r="611" spans="1:34" x14ac:dyDescent="0.25">
      <c r="A611" s="62">
        <f>COUNTA(H611:K611,L611:AH611,J612)-4</f>
        <v>0</v>
      </c>
      <c r="B611" s="13"/>
      <c r="C611" s="13"/>
      <c r="D611" s="13"/>
      <c r="E611" s="13">
        <f t="shared" si="102"/>
        <v>0</v>
      </c>
      <c r="F611" s="13"/>
      <c r="G611" s="13"/>
      <c r="H611" s="88"/>
      <c r="I611" s="88"/>
      <c r="J611" s="7" t="s">
        <v>78</v>
      </c>
      <c r="K611" s="8"/>
      <c r="L611" s="19"/>
      <c r="M611" s="8"/>
      <c r="N611" s="19"/>
      <c r="O611" s="19"/>
      <c r="P611" s="19"/>
      <c r="Q611" s="8"/>
      <c r="R611" s="8"/>
      <c r="S611" s="88"/>
      <c r="T611" s="17" t="s">
        <v>80</v>
      </c>
      <c r="U611" s="17" t="s">
        <v>80</v>
      </c>
      <c r="V611" s="18" t="s">
        <v>80</v>
      </c>
      <c r="W611" s="19"/>
      <c r="X611" s="8"/>
      <c r="Y611" s="90"/>
      <c r="Z611" s="88"/>
      <c r="AA611" s="88"/>
      <c r="AB611" s="88"/>
      <c r="AC611" s="88"/>
      <c r="AD611" s="10"/>
      <c r="AE611" s="8"/>
      <c r="AF611" s="12"/>
      <c r="AG611" s="8"/>
      <c r="AH611" s="88"/>
    </row>
    <row r="612" spans="1:34" x14ac:dyDescent="0.25">
      <c r="A612" s="62">
        <f>COUNTA(H612:K612,L612:AH612)</f>
        <v>0</v>
      </c>
      <c r="B612" s="13"/>
      <c r="C612" s="13"/>
      <c r="D612" s="13" t="str">
        <f>IF(J612&gt;0,"совмещение","-")</f>
        <v>-</v>
      </c>
      <c r="E612" s="13">
        <f t="shared" si="102"/>
        <v>0</v>
      </c>
      <c r="F612" s="13"/>
      <c r="G612" s="13"/>
      <c r="H612" s="88"/>
      <c r="I612" s="88"/>
      <c r="J612" s="9"/>
      <c r="K612" s="8"/>
      <c r="L612" s="19"/>
      <c r="M612" s="8"/>
      <c r="N612" s="19"/>
      <c r="O612" s="19"/>
      <c r="P612" s="19"/>
      <c r="Q612" s="8"/>
      <c r="R612" s="8"/>
      <c r="S612" s="88"/>
      <c r="T612" s="8"/>
      <c r="U612" s="8"/>
      <c r="V612" s="11"/>
      <c r="W612" s="19"/>
      <c r="X612" s="8"/>
      <c r="Y612" s="90"/>
      <c r="Z612" s="88"/>
      <c r="AA612" s="88"/>
      <c r="AB612" s="88"/>
      <c r="AC612" s="88"/>
      <c r="AD612" s="10"/>
      <c r="AE612" s="8"/>
      <c r="AF612" s="12"/>
      <c r="AG612" s="8"/>
      <c r="AH612" s="88"/>
    </row>
    <row r="613" spans="1:34" x14ac:dyDescent="0.25">
      <c r="A613" s="62">
        <f>COUNTA(H613:K613,L613:AH613)</f>
        <v>0</v>
      </c>
      <c r="B613" s="13"/>
      <c r="C613" s="13"/>
      <c r="D613" s="13"/>
      <c r="E613" s="13">
        <f t="shared" si="102"/>
        <v>0</v>
      </c>
      <c r="F613" s="13"/>
      <c r="G613" s="13"/>
      <c r="H613" s="88"/>
      <c r="I613" s="88"/>
      <c r="J613" s="9"/>
      <c r="K613" s="8"/>
      <c r="L613" s="19"/>
      <c r="M613" s="8"/>
      <c r="N613" s="19"/>
      <c r="O613" s="19"/>
      <c r="P613" s="19"/>
      <c r="Q613" s="8"/>
      <c r="R613" s="8"/>
      <c r="S613" s="88"/>
      <c r="T613" s="8"/>
      <c r="U613" s="8"/>
      <c r="V613" s="11"/>
      <c r="W613" s="19"/>
      <c r="X613" s="8"/>
      <c r="Y613" s="90"/>
      <c r="Z613" s="88"/>
      <c r="AA613" s="88"/>
      <c r="AB613" s="88"/>
      <c r="AC613" s="88"/>
      <c r="AD613" s="10"/>
      <c r="AE613" s="8"/>
      <c r="AF613" s="12"/>
      <c r="AG613" s="8"/>
      <c r="AH613" s="88"/>
    </row>
    <row r="614" spans="1:34" x14ac:dyDescent="0.25">
      <c r="A614" s="62">
        <f>COUNTA(H614:K614,L614:AH614)</f>
        <v>0</v>
      </c>
      <c r="B614" s="13"/>
      <c r="C614" s="13"/>
      <c r="D614" s="13"/>
      <c r="E614" s="13">
        <f t="shared" si="102"/>
        <v>0</v>
      </c>
      <c r="F614" s="13"/>
      <c r="G614" s="13"/>
      <c r="H614" s="88"/>
      <c r="I614" s="88"/>
      <c r="J614" s="9"/>
      <c r="K614" s="8"/>
      <c r="L614" s="19"/>
      <c r="M614" s="8"/>
      <c r="N614" s="19"/>
      <c r="O614" s="19"/>
      <c r="P614" s="19"/>
      <c r="Q614" s="8"/>
      <c r="R614" s="8"/>
      <c r="S614" s="88"/>
      <c r="T614" s="8"/>
      <c r="U614" s="8"/>
      <c r="V614" s="11"/>
      <c r="W614" s="19"/>
      <c r="X614" s="8"/>
      <c r="Y614" s="90"/>
      <c r="Z614" s="88"/>
      <c r="AA614" s="88"/>
      <c r="AB614" s="88"/>
      <c r="AC614" s="88"/>
      <c r="AD614" s="10"/>
      <c r="AE614" s="8"/>
      <c r="AF614" s="12"/>
      <c r="AG614" s="8"/>
      <c r="AH614" s="88"/>
    </row>
    <row r="615" spans="1:34" x14ac:dyDescent="0.25">
      <c r="A615" s="62">
        <f>COUNTA(H615:K615,L615:AH615)</f>
        <v>0</v>
      </c>
      <c r="B615" s="13"/>
      <c r="C615" s="13"/>
      <c r="D615" s="13"/>
      <c r="E615" s="13">
        <f t="shared" si="102"/>
        <v>0</v>
      </c>
      <c r="F615" s="13"/>
      <c r="G615" s="13"/>
      <c r="H615" s="88"/>
      <c r="I615" s="88"/>
      <c r="J615" s="9"/>
      <c r="K615" s="8"/>
      <c r="L615" s="19"/>
      <c r="M615" s="8"/>
      <c r="N615" s="19"/>
      <c r="O615" s="19"/>
      <c r="P615" s="19"/>
      <c r="Q615" s="8"/>
      <c r="R615" s="8"/>
      <c r="S615" s="88"/>
      <c r="T615" s="8"/>
      <c r="U615" s="8"/>
      <c r="V615" s="11"/>
      <c r="W615" s="19"/>
      <c r="X615" s="8"/>
      <c r="Y615" s="90"/>
      <c r="Z615" s="88"/>
      <c r="AA615" s="88"/>
      <c r="AB615" s="88"/>
      <c r="AC615" s="88"/>
      <c r="AD615" s="10"/>
      <c r="AE615" s="8"/>
      <c r="AF615" s="12"/>
      <c r="AG615" s="8"/>
      <c r="AH615" s="88"/>
    </row>
    <row r="616" spans="1:34" x14ac:dyDescent="0.25">
      <c r="A616" s="62">
        <f>COUNTA(H616:K616,L616:AH616)</f>
        <v>0</v>
      </c>
      <c r="B616" s="13"/>
      <c r="C616" s="13"/>
      <c r="D616" s="13"/>
      <c r="E616" s="13">
        <f t="shared" si="102"/>
        <v>0</v>
      </c>
      <c r="F616" s="13"/>
      <c r="G616" s="13"/>
      <c r="H616" s="88"/>
      <c r="I616" s="88"/>
      <c r="J616" s="9"/>
      <c r="K616" s="8"/>
      <c r="L616" s="19"/>
      <c r="M616" s="8"/>
      <c r="N616" s="19"/>
      <c r="O616" s="19"/>
      <c r="P616" s="19"/>
      <c r="Q616" s="8"/>
      <c r="R616" s="8"/>
      <c r="S616" s="88"/>
      <c r="T616" s="8"/>
      <c r="U616" s="8"/>
      <c r="V616" s="11"/>
      <c r="W616" s="19"/>
      <c r="X616" s="8"/>
      <c r="Y616" s="90"/>
      <c r="Z616" s="88"/>
      <c r="AA616" s="88"/>
      <c r="AB616" s="88"/>
      <c r="AC616" s="88"/>
      <c r="AD616" s="10"/>
      <c r="AE616" s="8"/>
      <c r="AF616" s="12"/>
      <c r="AG616" s="8"/>
      <c r="AH616" s="88"/>
    </row>
    <row r="617" spans="1:34" x14ac:dyDescent="0.25">
      <c r="A617" s="62">
        <f>COUNTA(H617:K617,L617:AH617)</f>
        <v>0</v>
      </c>
      <c r="B617" s="13"/>
      <c r="C617" s="13"/>
      <c r="D617" s="13"/>
      <c r="E617" s="13">
        <f t="shared" si="102"/>
        <v>0</v>
      </c>
      <c r="F617" s="13"/>
      <c r="G617" s="13"/>
      <c r="H617" s="88"/>
      <c r="I617" s="88"/>
      <c r="J617" s="9"/>
      <c r="K617" s="8"/>
      <c r="L617" s="19"/>
      <c r="M617" s="8"/>
      <c r="N617" s="19"/>
      <c r="O617" s="19"/>
      <c r="P617" s="19"/>
      <c r="Q617" s="8"/>
      <c r="R617" s="8"/>
      <c r="S617" s="88"/>
      <c r="T617" s="8"/>
      <c r="U617" s="8"/>
      <c r="V617" s="11"/>
      <c r="W617" s="19"/>
      <c r="X617" s="8"/>
      <c r="Y617" s="90"/>
      <c r="Z617" s="88"/>
      <c r="AA617" s="88"/>
      <c r="AB617" s="88"/>
      <c r="AC617" s="88"/>
      <c r="AD617" s="10"/>
      <c r="AE617" s="8"/>
      <c r="AF617" s="12"/>
      <c r="AG617" s="8"/>
      <c r="AH617" s="88"/>
    </row>
    <row r="618" spans="1:34" x14ac:dyDescent="0.25">
      <c r="A618" s="62">
        <f>COUNTA(H618:K618,L618:AH618,J619)-4</f>
        <v>0</v>
      </c>
      <c r="B618" s="13"/>
      <c r="C618" s="13"/>
      <c r="D618" s="13"/>
      <c r="E618" s="13">
        <f t="shared" si="102"/>
        <v>0</v>
      </c>
      <c r="F618" s="13"/>
      <c r="G618" s="13"/>
      <c r="H618" s="88"/>
      <c r="I618" s="88"/>
      <c r="J618" s="7" t="s">
        <v>79</v>
      </c>
      <c r="K618" s="8"/>
      <c r="L618" s="19"/>
      <c r="M618" s="8"/>
      <c r="N618" s="19"/>
      <c r="O618" s="19"/>
      <c r="P618" s="19"/>
      <c r="Q618" s="8"/>
      <c r="R618" s="8"/>
      <c r="S618" s="88"/>
      <c r="T618" s="17" t="s">
        <v>80</v>
      </c>
      <c r="U618" s="17" t="s">
        <v>80</v>
      </c>
      <c r="V618" s="18" t="s">
        <v>80</v>
      </c>
      <c r="W618" s="19"/>
      <c r="X618" s="8"/>
      <c r="Y618" s="90"/>
      <c r="Z618" s="88"/>
      <c r="AA618" s="88"/>
      <c r="AB618" s="88"/>
      <c r="AC618" s="88"/>
      <c r="AD618" s="10"/>
      <c r="AE618" s="8"/>
      <c r="AF618" s="12"/>
      <c r="AG618" s="8"/>
      <c r="AH618" s="88"/>
    </row>
    <row r="619" spans="1:34" x14ac:dyDescent="0.25">
      <c r="A619" s="62">
        <f>COUNTA(H619:K619,L619:AH619)</f>
        <v>0</v>
      </c>
      <c r="B619" s="13"/>
      <c r="C619" s="13"/>
      <c r="D619" s="13" t="str">
        <f>IF(J619&gt;0,"совместительство","-")</f>
        <v>-</v>
      </c>
      <c r="E619" s="13">
        <f t="shared" si="102"/>
        <v>0</v>
      </c>
      <c r="F619" s="13"/>
      <c r="G619" s="13"/>
      <c r="H619" s="88"/>
      <c r="I619" s="88"/>
      <c r="J619" s="9"/>
      <c r="K619" s="8"/>
      <c r="L619" s="19"/>
      <c r="M619" s="8"/>
      <c r="N619" s="19"/>
      <c r="O619" s="19"/>
      <c r="P619" s="19"/>
      <c r="Q619" s="8"/>
      <c r="R619" s="8"/>
      <c r="S619" s="88"/>
      <c r="T619" s="8"/>
      <c r="U619" s="8"/>
      <c r="V619" s="11"/>
      <c r="W619" s="19"/>
      <c r="X619" s="8"/>
      <c r="Y619" s="90"/>
      <c r="Z619" s="88"/>
      <c r="AA619" s="88"/>
      <c r="AB619" s="88"/>
      <c r="AC619" s="88"/>
      <c r="AD619" s="10"/>
      <c r="AE619" s="8"/>
      <c r="AF619" s="12"/>
      <c r="AG619" s="8"/>
      <c r="AH619" s="88"/>
    </row>
    <row r="620" spans="1:34" x14ac:dyDescent="0.25">
      <c r="A620" s="62">
        <f>COUNTA(H620:K620,L620:AH620)</f>
        <v>0</v>
      </c>
      <c r="B620" s="13"/>
      <c r="C620" s="13"/>
      <c r="D620" s="13"/>
      <c r="E620" s="13">
        <f t="shared" si="102"/>
        <v>0</v>
      </c>
      <c r="F620" s="13"/>
      <c r="G620" s="13"/>
      <c r="H620" s="88"/>
      <c r="I620" s="88"/>
      <c r="J620" s="9"/>
      <c r="K620" s="8"/>
      <c r="L620" s="19"/>
      <c r="M620" s="8"/>
      <c r="N620" s="19"/>
      <c r="O620" s="19"/>
      <c r="P620" s="19"/>
      <c r="Q620" s="8"/>
      <c r="R620" s="8"/>
      <c r="S620" s="88"/>
      <c r="T620" s="8"/>
      <c r="U620" s="8"/>
      <c r="V620" s="11"/>
      <c r="W620" s="19"/>
      <c r="X620" s="8"/>
      <c r="Y620" s="90"/>
      <c r="Z620" s="88"/>
      <c r="AA620" s="88"/>
      <c r="AB620" s="88"/>
      <c r="AC620" s="88"/>
      <c r="AD620" s="10"/>
      <c r="AE620" s="8"/>
      <c r="AF620" s="12"/>
      <c r="AG620" s="8"/>
      <c r="AH620" s="88"/>
    </row>
    <row r="621" spans="1:34" x14ac:dyDescent="0.25">
      <c r="A621" s="62">
        <f>COUNTA(H621:K621,L621:AH621)</f>
        <v>0</v>
      </c>
      <c r="B621" s="13"/>
      <c r="C621" s="13"/>
      <c r="D621" s="13"/>
      <c r="E621" s="13">
        <f t="shared" si="102"/>
        <v>0</v>
      </c>
      <c r="F621" s="13"/>
      <c r="G621" s="13"/>
      <c r="H621" s="88"/>
      <c r="I621" s="88"/>
      <c r="J621" s="9"/>
      <c r="K621" s="8"/>
      <c r="L621" s="19"/>
      <c r="M621" s="8"/>
      <c r="N621" s="19"/>
      <c r="O621" s="19"/>
      <c r="P621" s="19"/>
      <c r="Q621" s="8"/>
      <c r="R621" s="8"/>
      <c r="S621" s="88"/>
      <c r="T621" s="8"/>
      <c r="U621" s="8"/>
      <c r="V621" s="11"/>
      <c r="W621" s="19"/>
      <c r="X621" s="8"/>
      <c r="Y621" s="90"/>
      <c r="Z621" s="88"/>
      <c r="AA621" s="88"/>
      <c r="AB621" s="88"/>
      <c r="AC621" s="88"/>
      <c r="AD621" s="10"/>
      <c r="AE621" s="8"/>
      <c r="AF621" s="12"/>
      <c r="AG621" s="8"/>
      <c r="AH621" s="88"/>
    </row>
    <row r="622" spans="1:34" x14ac:dyDescent="0.25">
      <c r="A622" s="62">
        <f>COUNTA(H622:K622,L622:AH622)</f>
        <v>0</v>
      </c>
      <c r="B622" s="13"/>
      <c r="C622" s="13"/>
      <c r="D622" s="13"/>
      <c r="E622" s="13">
        <f t="shared" si="102"/>
        <v>0</v>
      </c>
      <c r="F622" s="13"/>
      <c r="G622" s="13"/>
      <c r="H622" s="88"/>
      <c r="I622" s="88"/>
      <c r="J622" s="9"/>
      <c r="K622" s="8"/>
      <c r="L622" s="19"/>
      <c r="M622" s="8"/>
      <c r="N622" s="19"/>
      <c r="O622" s="19"/>
      <c r="P622" s="19"/>
      <c r="Q622" s="8"/>
      <c r="R622" s="8"/>
      <c r="S622" s="88"/>
      <c r="T622" s="8"/>
      <c r="U622" s="8"/>
      <c r="V622" s="11"/>
      <c r="W622" s="19"/>
      <c r="X622" s="8"/>
      <c r="Y622" s="90"/>
      <c r="Z622" s="88"/>
      <c r="AA622" s="88"/>
      <c r="AB622" s="88"/>
      <c r="AC622" s="88"/>
      <c r="AD622" s="10"/>
      <c r="AE622" s="8"/>
      <c r="AF622" s="12"/>
      <c r="AG622" s="8"/>
      <c r="AH622" s="88"/>
    </row>
    <row r="623" spans="1:34" x14ac:dyDescent="0.25">
      <c r="A623" s="62">
        <f>COUNTA(H623:K623,L623:AH623)</f>
        <v>0</v>
      </c>
      <c r="B623" s="13"/>
      <c r="C623" s="13"/>
      <c r="D623" s="13"/>
      <c r="E623" s="13">
        <f t="shared" si="102"/>
        <v>0</v>
      </c>
      <c r="F623" s="13"/>
      <c r="G623" s="13"/>
      <c r="H623" s="88"/>
      <c r="I623" s="88"/>
      <c r="J623" s="9"/>
      <c r="K623" s="8"/>
      <c r="L623" s="19"/>
      <c r="M623" s="8"/>
      <c r="N623" s="19"/>
      <c r="O623" s="19"/>
      <c r="P623" s="19"/>
      <c r="Q623" s="8"/>
      <c r="R623" s="8"/>
      <c r="S623" s="88"/>
      <c r="T623" s="8"/>
      <c r="U623" s="8"/>
      <c r="V623" s="11"/>
      <c r="W623" s="19"/>
      <c r="X623" s="8"/>
      <c r="Y623" s="90"/>
      <c r="Z623" s="88"/>
      <c r="AA623" s="88"/>
      <c r="AB623" s="88"/>
      <c r="AC623" s="88"/>
      <c r="AD623" s="10"/>
      <c r="AE623" s="8"/>
      <c r="AF623" s="12"/>
      <c r="AG623" s="8"/>
      <c r="AH623" s="88"/>
    </row>
    <row r="624" spans="1:34" x14ac:dyDescent="0.25">
      <c r="A624" s="62">
        <f>COUNTA(H624:K624,L624:AH624)</f>
        <v>0</v>
      </c>
      <c r="B624" s="13"/>
      <c r="C624" s="13"/>
      <c r="D624" s="13"/>
      <c r="E624" s="13">
        <f t="shared" si="102"/>
        <v>0</v>
      </c>
      <c r="F624" s="13"/>
      <c r="G624" s="13"/>
      <c r="H624" s="88"/>
      <c r="I624" s="88"/>
      <c r="J624" s="9"/>
      <c r="K624" s="8"/>
      <c r="L624" s="19"/>
      <c r="M624" s="8"/>
      <c r="N624" s="19"/>
      <c r="O624" s="19"/>
      <c r="P624" s="19"/>
      <c r="Q624" s="8"/>
      <c r="R624" s="8"/>
      <c r="S624" s="88"/>
      <c r="T624" s="8"/>
      <c r="U624" s="8"/>
      <c r="V624" s="11"/>
      <c r="W624" s="19"/>
      <c r="X624" s="8"/>
      <c r="Y624" s="90"/>
      <c r="Z624" s="88"/>
      <c r="AA624" s="88"/>
      <c r="AB624" s="88"/>
      <c r="AC624" s="88"/>
      <c r="AD624" s="10"/>
      <c r="AE624" s="8"/>
      <c r="AF624" s="12"/>
      <c r="AG624" s="8"/>
      <c r="AH624" s="88"/>
    </row>
    <row r="625" spans="1:34" s="26" customFormat="1" ht="11.25" customHeight="1" x14ac:dyDescent="0.25">
      <c r="A625" s="21">
        <v>0</v>
      </c>
      <c r="B625" s="22"/>
      <c r="C625" s="22"/>
      <c r="D625" s="21"/>
      <c r="E625" s="23">
        <f>MAX(E609:E624)</f>
        <v>0</v>
      </c>
      <c r="F625" s="21" t="str">
        <f>RIGHT(R625,4)</f>
        <v xml:space="preserve"> - 0</v>
      </c>
      <c r="G625" s="21" t="str">
        <f>RIGHT(X625,4)</f>
        <v xml:space="preserve"> - 0</v>
      </c>
      <c r="H625" s="88"/>
      <c r="I625" s="88"/>
      <c r="J625" s="23" t="s">
        <v>85</v>
      </c>
      <c r="K625" s="23" t="str">
        <f>IF(E625=4,"ВО",IF(E625=3,"СПО",IF(E625=2,"ВО (с)",IF(E625=1,"СПО (с)","-"))))</f>
        <v>-</v>
      </c>
      <c r="L625" s="23">
        <f>COUNTA(L609:L624)</f>
        <v>0</v>
      </c>
      <c r="M625" s="23" t="s">
        <v>80</v>
      </c>
      <c r="N625" s="23" t="s">
        <v>80</v>
      </c>
      <c r="O625" s="23">
        <f>COUNTA(O609:O624)</f>
        <v>0</v>
      </c>
      <c r="P625" s="23" t="s">
        <v>80</v>
      </c>
      <c r="Q625" s="23">
        <f>SUM(Q609:Q624)</f>
        <v>0</v>
      </c>
      <c r="R625" s="23" t="str">
        <f>CONCATENATE("П.Г.П. - ",MAX(R609:R624))</f>
        <v>П.Г.П. - 0</v>
      </c>
      <c r="S625" s="23">
        <f>COUNTA(S609)</f>
        <v>0</v>
      </c>
      <c r="T625" s="23">
        <f>T610</f>
        <v>0</v>
      </c>
      <c r="U625" s="23" t="s">
        <v>80</v>
      </c>
      <c r="V625" s="23" t="s">
        <v>80</v>
      </c>
      <c r="W625" s="23">
        <f>COUNTA(W609:W624)</f>
        <v>0</v>
      </c>
      <c r="X625" s="23" t="str">
        <f>CONCATENATE("П.Г.П. - ",MAX(X609:X624))</f>
        <v>П.Г.П. - 0</v>
      </c>
      <c r="Y625" s="24">
        <f>Y609</f>
        <v>0</v>
      </c>
      <c r="Z625" s="23" t="str">
        <f>IF(Z609="","-",Z609)</f>
        <v>-</v>
      </c>
      <c r="AA625" s="23" t="str">
        <f t="shared" ref="AA625:AC625" si="103">IF(AA609="","-",AA609)</f>
        <v>-</v>
      </c>
      <c r="AB625" s="23" t="str">
        <f t="shared" si="103"/>
        <v>-</v>
      </c>
      <c r="AC625" s="23" t="str">
        <f t="shared" si="103"/>
        <v>-</v>
      </c>
      <c r="AD625" s="23" t="s">
        <v>80</v>
      </c>
      <c r="AE625" s="23">
        <f>SUM(AE609:AE624)</f>
        <v>0</v>
      </c>
      <c r="AF625" s="25">
        <f>SUM(AF609:AF624)</f>
        <v>0</v>
      </c>
      <c r="AG625" s="23" t="s">
        <v>80</v>
      </c>
      <c r="AH625" s="23" t="s">
        <v>80</v>
      </c>
    </row>
    <row r="626" spans="1:34" x14ac:dyDescent="0.25">
      <c r="A626" s="62">
        <f>COUNTA(H626:K626,L626:AH626)-7</f>
        <v>-1</v>
      </c>
      <c r="B626" s="13"/>
      <c r="C626" s="13"/>
      <c r="D626" s="13"/>
      <c r="E626" s="13">
        <f t="shared" ref="E626:E641" si="104">IF(K626="ВО",4,IF(K626="СПО",3,IF(K626="ВО (студент)",2,IF(K626="СПО (студент)",1,0))))</f>
        <v>0</v>
      </c>
      <c r="F626" s="13"/>
      <c r="G626" s="13"/>
      <c r="H626" s="88">
        <v>57</v>
      </c>
      <c r="I626" s="88"/>
      <c r="J626" s="7" t="s">
        <v>77</v>
      </c>
      <c r="K626" s="8"/>
      <c r="L626" s="19"/>
      <c r="M626" s="8"/>
      <c r="N626" s="19"/>
      <c r="O626" s="19"/>
      <c r="P626" s="19"/>
      <c r="Q626" s="8"/>
      <c r="R626" s="8"/>
      <c r="S626" s="88"/>
      <c r="T626" s="17" t="s">
        <v>80</v>
      </c>
      <c r="U626" s="17" t="s">
        <v>80</v>
      </c>
      <c r="V626" s="18" t="s">
        <v>80</v>
      </c>
      <c r="W626" s="19"/>
      <c r="X626" s="8"/>
      <c r="Y626" s="90"/>
      <c r="Z626" s="88"/>
      <c r="AA626" s="88"/>
      <c r="AB626" s="88" t="str">
        <f>IF(Y626&lt;1,"-",ROUND(YEARFRAC(Y626,#REF!,1),2))</f>
        <v>-</v>
      </c>
      <c r="AC626" s="88"/>
      <c r="AD626" s="10"/>
      <c r="AE626" s="8"/>
      <c r="AF626" s="12"/>
      <c r="AG626" s="8"/>
      <c r="AH626" s="88"/>
    </row>
    <row r="627" spans="1:34" x14ac:dyDescent="0.25">
      <c r="A627" s="62">
        <f>COUNTA(H627:K627,L627:AH627)</f>
        <v>0</v>
      </c>
      <c r="B627" s="13"/>
      <c r="C627" s="13"/>
      <c r="D627" s="13"/>
      <c r="E627" s="13">
        <f t="shared" si="104"/>
        <v>0</v>
      </c>
      <c r="F627" s="13"/>
      <c r="G627" s="13"/>
      <c r="H627" s="88"/>
      <c r="I627" s="88"/>
      <c r="J627" s="9"/>
      <c r="K627" s="8"/>
      <c r="L627" s="19"/>
      <c r="M627" s="8"/>
      <c r="N627" s="19"/>
      <c r="O627" s="19"/>
      <c r="P627" s="19"/>
      <c r="Q627" s="8"/>
      <c r="R627" s="8"/>
      <c r="S627" s="88"/>
      <c r="T627" s="8"/>
      <c r="U627" s="8"/>
      <c r="V627" s="11"/>
      <c r="W627" s="19"/>
      <c r="X627" s="8"/>
      <c r="Y627" s="90"/>
      <c r="Z627" s="88"/>
      <c r="AA627" s="88"/>
      <c r="AB627" s="88"/>
      <c r="AC627" s="88"/>
      <c r="AD627" s="10"/>
      <c r="AE627" s="8"/>
      <c r="AF627" s="12"/>
      <c r="AG627" s="8"/>
      <c r="AH627" s="88"/>
    </row>
    <row r="628" spans="1:34" x14ac:dyDescent="0.25">
      <c r="A628" s="62">
        <f>COUNTA(H628:K628,L628:AH628,J629)-4</f>
        <v>0</v>
      </c>
      <c r="B628" s="13"/>
      <c r="C628" s="13"/>
      <c r="D628" s="13"/>
      <c r="E628" s="13">
        <f t="shared" si="104"/>
        <v>0</v>
      </c>
      <c r="F628" s="13"/>
      <c r="G628" s="13"/>
      <c r="H628" s="88"/>
      <c r="I628" s="88"/>
      <c r="J628" s="7" t="s">
        <v>78</v>
      </c>
      <c r="K628" s="8"/>
      <c r="L628" s="19"/>
      <c r="M628" s="8"/>
      <c r="N628" s="19"/>
      <c r="O628" s="19"/>
      <c r="P628" s="19"/>
      <c r="Q628" s="8"/>
      <c r="R628" s="8"/>
      <c r="S628" s="88"/>
      <c r="T628" s="17" t="s">
        <v>80</v>
      </c>
      <c r="U628" s="17" t="s">
        <v>80</v>
      </c>
      <c r="V628" s="18" t="s">
        <v>80</v>
      </c>
      <c r="W628" s="19"/>
      <c r="X628" s="8"/>
      <c r="Y628" s="90"/>
      <c r="Z628" s="88"/>
      <c r="AA628" s="88"/>
      <c r="AB628" s="88"/>
      <c r="AC628" s="88"/>
      <c r="AD628" s="10"/>
      <c r="AE628" s="8"/>
      <c r="AF628" s="12"/>
      <c r="AG628" s="8"/>
      <c r="AH628" s="88"/>
    </row>
    <row r="629" spans="1:34" x14ac:dyDescent="0.25">
      <c r="A629" s="62">
        <f>COUNTA(H629:K629,L629:AH629)</f>
        <v>0</v>
      </c>
      <c r="B629" s="13"/>
      <c r="C629" s="13"/>
      <c r="D629" s="13" t="str">
        <f>IF(J629&gt;0,"совмещение","-")</f>
        <v>-</v>
      </c>
      <c r="E629" s="13">
        <f t="shared" si="104"/>
        <v>0</v>
      </c>
      <c r="F629" s="13"/>
      <c r="G629" s="13"/>
      <c r="H629" s="88"/>
      <c r="I629" s="88"/>
      <c r="J629" s="9"/>
      <c r="K629" s="8"/>
      <c r="L629" s="19"/>
      <c r="M629" s="8"/>
      <c r="N629" s="19"/>
      <c r="O629" s="19"/>
      <c r="P629" s="19"/>
      <c r="Q629" s="8"/>
      <c r="R629" s="8"/>
      <c r="S629" s="88"/>
      <c r="T629" s="8"/>
      <c r="U629" s="8"/>
      <c r="V629" s="11"/>
      <c r="W629" s="19"/>
      <c r="X629" s="8"/>
      <c r="Y629" s="90"/>
      <c r="Z629" s="88"/>
      <c r="AA629" s="88"/>
      <c r="AB629" s="88"/>
      <c r="AC629" s="88"/>
      <c r="AD629" s="10"/>
      <c r="AE629" s="8"/>
      <c r="AF629" s="12"/>
      <c r="AG629" s="8"/>
      <c r="AH629" s="88"/>
    </row>
    <row r="630" spans="1:34" x14ac:dyDescent="0.25">
      <c r="A630" s="62">
        <f>COUNTA(H630:K630,L630:AH630)</f>
        <v>0</v>
      </c>
      <c r="B630" s="13"/>
      <c r="C630" s="13"/>
      <c r="D630" s="13"/>
      <c r="E630" s="13">
        <f t="shared" si="104"/>
        <v>0</v>
      </c>
      <c r="F630" s="13"/>
      <c r="G630" s="13"/>
      <c r="H630" s="88"/>
      <c r="I630" s="88"/>
      <c r="J630" s="9"/>
      <c r="K630" s="8"/>
      <c r="L630" s="19"/>
      <c r="M630" s="8"/>
      <c r="N630" s="19"/>
      <c r="O630" s="19"/>
      <c r="P630" s="19"/>
      <c r="Q630" s="8"/>
      <c r="R630" s="8"/>
      <c r="S630" s="88"/>
      <c r="T630" s="8"/>
      <c r="U630" s="8"/>
      <c r="V630" s="11"/>
      <c r="W630" s="19"/>
      <c r="X630" s="8"/>
      <c r="Y630" s="90"/>
      <c r="Z630" s="88"/>
      <c r="AA630" s="88"/>
      <c r="AB630" s="88"/>
      <c r="AC630" s="88"/>
      <c r="AD630" s="10"/>
      <c r="AE630" s="8"/>
      <c r="AF630" s="12"/>
      <c r="AG630" s="8"/>
      <c r="AH630" s="88"/>
    </row>
    <row r="631" spans="1:34" x14ac:dyDescent="0.25">
      <c r="A631" s="62">
        <f>COUNTA(H631:K631,L631:AH631)</f>
        <v>0</v>
      </c>
      <c r="B631" s="13"/>
      <c r="C631" s="13"/>
      <c r="D631" s="13"/>
      <c r="E631" s="13">
        <f t="shared" si="104"/>
        <v>0</v>
      </c>
      <c r="F631" s="13"/>
      <c r="G631" s="13"/>
      <c r="H631" s="88"/>
      <c r="I631" s="88"/>
      <c r="J631" s="9"/>
      <c r="K631" s="8"/>
      <c r="L631" s="19"/>
      <c r="M631" s="8"/>
      <c r="N631" s="19"/>
      <c r="O631" s="19"/>
      <c r="P631" s="19"/>
      <c r="Q631" s="8"/>
      <c r="R631" s="8"/>
      <c r="S631" s="88"/>
      <c r="T631" s="8"/>
      <c r="U631" s="8"/>
      <c r="V631" s="11"/>
      <c r="W631" s="19"/>
      <c r="X631" s="8"/>
      <c r="Y631" s="90"/>
      <c r="Z631" s="88"/>
      <c r="AA631" s="88"/>
      <c r="AB631" s="88"/>
      <c r="AC631" s="88"/>
      <c r="AD631" s="10"/>
      <c r="AE631" s="8"/>
      <c r="AF631" s="12"/>
      <c r="AG631" s="8"/>
      <c r="AH631" s="88"/>
    </row>
    <row r="632" spans="1:34" x14ac:dyDescent="0.25">
      <c r="A632" s="62">
        <f>COUNTA(H632:K632,L632:AH632)</f>
        <v>0</v>
      </c>
      <c r="B632" s="13"/>
      <c r="C632" s="13"/>
      <c r="D632" s="13"/>
      <c r="E632" s="13">
        <f t="shared" si="104"/>
        <v>0</v>
      </c>
      <c r="F632" s="13"/>
      <c r="G632" s="13"/>
      <c r="H632" s="88"/>
      <c r="I632" s="88"/>
      <c r="J632" s="9"/>
      <c r="K632" s="8"/>
      <c r="L632" s="19"/>
      <c r="M632" s="8"/>
      <c r="N632" s="19"/>
      <c r="O632" s="19"/>
      <c r="P632" s="19"/>
      <c r="Q632" s="8"/>
      <c r="R632" s="8"/>
      <c r="S632" s="88"/>
      <c r="T632" s="8"/>
      <c r="U632" s="8"/>
      <c r="V632" s="11"/>
      <c r="W632" s="19"/>
      <c r="X632" s="8"/>
      <c r="Y632" s="90"/>
      <c r="Z632" s="88"/>
      <c r="AA632" s="88"/>
      <c r="AB632" s="88"/>
      <c r="AC632" s="88"/>
      <c r="AD632" s="10"/>
      <c r="AE632" s="8"/>
      <c r="AF632" s="12"/>
      <c r="AG632" s="8"/>
      <c r="AH632" s="88"/>
    </row>
    <row r="633" spans="1:34" x14ac:dyDescent="0.25">
      <c r="A633" s="62">
        <f>COUNTA(H633:K633,L633:AH633)</f>
        <v>0</v>
      </c>
      <c r="B633" s="13"/>
      <c r="C633" s="13"/>
      <c r="D633" s="13"/>
      <c r="E633" s="13">
        <f t="shared" si="104"/>
        <v>0</v>
      </c>
      <c r="F633" s="13"/>
      <c r="G633" s="13"/>
      <c r="H633" s="88"/>
      <c r="I633" s="88"/>
      <c r="J633" s="9"/>
      <c r="K633" s="8"/>
      <c r="L633" s="19"/>
      <c r="M633" s="8"/>
      <c r="N633" s="19"/>
      <c r="O633" s="19"/>
      <c r="P633" s="19"/>
      <c r="Q633" s="8"/>
      <c r="R633" s="8"/>
      <c r="S633" s="88"/>
      <c r="T633" s="8"/>
      <c r="U633" s="8"/>
      <c r="V633" s="11"/>
      <c r="W633" s="19"/>
      <c r="X633" s="8"/>
      <c r="Y633" s="90"/>
      <c r="Z633" s="88"/>
      <c r="AA633" s="88"/>
      <c r="AB633" s="88"/>
      <c r="AC633" s="88"/>
      <c r="AD633" s="10"/>
      <c r="AE633" s="8"/>
      <c r="AF633" s="12"/>
      <c r="AG633" s="8"/>
      <c r="AH633" s="88"/>
    </row>
    <row r="634" spans="1:34" x14ac:dyDescent="0.25">
      <c r="A634" s="62">
        <f>COUNTA(H634:K634,L634:AH634)</f>
        <v>0</v>
      </c>
      <c r="B634" s="13"/>
      <c r="C634" s="13"/>
      <c r="D634" s="13"/>
      <c r="E634" s="13">
        <f t="shared" si="104"/>
        <v>0</v>
      </c>
      <c r="F634" s="13"/>
      <c r="G634" s="13"/>
      <c r="H634" s="88"/>
      <c r="I634" s="88"/>
      <c r="J634" s="9"/>
      <c r="K634" s="8"/>
      <c r="L634" s="19"/>
      <c r="M634" s="8"/>
      <c r="N634" s="19"/>
      <c r="O634" s="19"/>
      <c r="P634" s="19"/>
      <c r="Q634" s="8"/>
      <c r="R634" s="8"/>
      <c r="S634" s="88"/>
      <c r="T634" s="8"/>
      <c r="U634" s="8"/>
      <c r="V634" s="11"/>
      <c r="W634" s="19"/>
      <c r="X634" s="8"/>
      <c r="Y634" s="90"/>
      <c r="Z634" s="88"/>
      <c r="AA634" s="88"/>
      <c r="AB634" s="88"/>
      <c r="AC634" s="88"/>
      <c r="AD634" s="10"/>
      <c r="AE634" s="8"/>
      <c r="AF634" s="12"/>
      <c r="AG634" s="8"/>
      <c r="AH634" s="88"/>
    </row>
    <row r="635" spans="1:34" x14ac:dyDescent="0.25">
      <c r="A635" s="62">
        <f>COUNTA(H635:K635,L635:AH635,J636)-4</f>
        <v>0</v>
      </c>
      <c r="B635" s="13"/>
      <c r="C635" s="13"/>
      <c r="D635" s="13"/>
      <c r="E635" s="13">
        <f t="shared" si="104"/>
        <v>0</v>
      </c>
      <c r="F635" s="13"/>
      <c r="G635" s="13"/>
      <c r="H635" s="88"/>
      <c r="I635" s="88"/>
      <c r="J635" s="7" t="s">
        <v>79</v>
      </c>
      <c r="K635" s="8"/>
      <c r="L635" s="19"/>
      <c r="M635" s="8"/>
      <c r="N635" s="19"/>
      <c r="O635" s="19"/>
      <c r="P635" s="19"/>
      <c r="Q635" s="8"/>
      <c r="R635" s="8"/>
      <c r="S635" s="88"/>
      <c r="T635" s="17" t="s">
        <v>80</v>
      </c>
      <c r="U635" s="17" t="s">
        <v>80</v>
      </c>
      <c r="V635" s="18" t="s">
        <v>80</v>
      </c>
      <c r="W635" s="19"/>
      <c r="X635" s="8"/>
      <c r="Y635" s="90"/>
      <c r="Z635" s="88"/>
      <c r="AA635" s="88"/>
      <c r="AB635" s="88"/>
      <c r="AC635" s="88"/>
      <c r="AD635" s="10"/>
      <c r="AE635" s="8"/>
      <c r="AF635" s="12"/>
      <c r="AG635" s="8"/>
      <c r="AH635" s="88"/>
    </row>
    <row r="636" spans="1:34" x14ac:dyDescent="0.25">
      <c r="A636" s="62">
        <f>COUNTA(H636:K636,L636:AH636)</f>
        <v>0</v>
      </c>
      <c r="B636" s="13"/>
      <c r="C636" s="13"/>
      <c r="D636" s="13" t="str">
        <f>IF(J636&gt;0,"совместительство","-")</f>
        <v>-</v>
      </c>
      <c r="E636" s="13">
        <f t="shared" si="104"/>
        <v>0</v>
      </c>
      <c r="F636" s="13"/>
      <c r="G636" s="13"/>
      <c r="H636" s="88"/>
      <c r="I636" s="88"/>
      <c r="J636" s="9"/>
      <c r="K636" s="8"/>
      <c r="L636" s="19"/>
      <c r="M636" s="8"/>
      <c r="N636" s="19"/>
      <c r="O636" s="19"/>
      <c r="P636" s="19"/>
      <c r="Q636" s="8"/>
      <c r="R636" s="8"/>
      <c r="S636" s="88"/>
      <c r="T636" s="8"/>
      <c r="U636" s="8"/>
      <c r="V636" s="11"/>
      <c r="W636" s="19"/>
      <c r="X636" s="8"/>
      <c r="Y636" s="90"/>
      <c r="Z636" s="88"/>
      <c r="AA636" s="88"/>
      <c r="AB636" s="88"/>
      <c r="AC636" s="88"/>
      <c r="AD636" s="10"/>
      <c r="AE636" s="8"/>
      <c r="AF636" s="12"/>
      <c r="AG636" s="8"/>
      <c r="AH636" s="88"/>
    </row>
    <row r="637" spans="1:34" x14ac:dyDescent="0.25">
      <c r="A637" s="62">
        <f>COUNTA(H637:K637,L637:AH637)</f>
        <v>0</v>
      </c>
      <c r="B637" s="13"/>
      <c r="C637" s="13"/>
      <c r="D637" s="13"/>
      <c r="E637" s="13">
        <f t="shared" si="104"/>
        <v>0</v>
      </c>
      <c r="F637" s="13"/>
      <c r="G637" s="13"/>
      <c r="H637" s="88"/>
      <c r="I637" s="88"/>
      <c r="J637" s="9"/>
      <c r="K637" s="8"/>
      <c r="L637" s="19"/>
      <c r="M637" s="8"/>
      <c r="N637" s="19"/>
      <c r="O637" s="19"/>
      <c r="P637" s="19"/>
      <c r="Q637" s="8"/>
      <c r="R637" s="8"/>
      <c r="S637" s="88"/>
      <c r="T637" s="8"/>
      <c r="U637" s="8"/>
      <c r="V637" s="11"/>
      <c r="W637" s="19"/>
      <c r="X637" s="8"/>
      <c r="Y637" s="90"/>
      <c r="Z637" s="88"/>
      <c r="AA637" s="88"/>
      <c r="AB637" s="88"/>
      <c r="AC637" s="88"/>
      <c r="AD637" s="10"/>
      <c r="AE637" s="8"/>
      <c r="AF637" s="12"/>
      <c r="AG637" s="8"/>
      <c r="AH637" s="88"/>
    </row>
    <row r="638" spans="1:34" x14ac:dyDescent="0.25">
      <c r="A638" s="62">
        <f>COUNTA(H638:K638,L638:AH638)</f>
        <v>0</v>
      </c>
      <c r="B638" s="13"/>
      <c r="C638" s="13"/>
      <c r="D638" s="13"/>
      <c r="E638" s="13">
        <f t="shared" si="104"/>
        <v>0</v>
      </c>
      <c r="F638" s="13"/>
      <c r="G638" s="13"/>
      <c r="H638" s="88"/>
      <c r="I638" s="88"/>
      <c r="J638" s="9"/>
      <c r="K638" s="8"/>
      <c r="L638" s="19"/>
      <c r="M638" s="8"/>
      <c r="N638" s="19"/>
      <c r="O638" s="19"/>
      <c r="P638" s="19"/>
      <c r="Q638" s="8"/>
      <c r="R638" s="8"/>
      <c r="S638" s="88"/>
      <c r="T638" s="8"/>
      <c r="U638" s="8"/>
      <c r="V638" s="11"/>
      <c r="W638" s="19"/>
      <c r="X638" s="8"/>
      <c r="Y638" s="90"/>
      <c r="Z638" s="88"/>
      <c r="AA638" s="88"/>
      <c r="AB638" s="88"/>
      <c r="AC638" s="88"/>
      <c r="AD638" s="10"/>
      <c r="AE638" s="8"/>
      <c r="AF638" s="12"/>
      <c r="AG638" s="8"/>
      <c r="AH638" s="88"/>
    </row>
    <row r="639" spans="1:34" x14ac:dyDescent="0.25">
      <c r="A639" s="62">
        <f>COUNTA(H639:K639,L639:AH639)</f>
        <v>0</v>
      </c>
      <c r="B639" s="13"/>
      <c r="C639" s="13"/>
      <c r="D639" s="13"/>
      <c r="E639" s="13">
        <f t="shared" si="104"/>
        <v>0</v>
      </c>
      <c r="F639" s="13"/>
      <c r="G639" s="13"/>
      <c r="H639" s="88"/>
      <c r="I639" s="88"/>
      <c r="J639" s="9"/>
      <c r="K639" s="8"/>
      <c r="L639" s="19"/>
      <c r="M639" s="8"/>
      <c r="N639" s="19"/>
      <c r="O639" s="19"/>
      <c r="P639" s="19"/>
      <c r="Q639" s="8"/>
      <c r="R639" s="8"/>
      <c r="S639" s="88"/>
      <c r="T639" s="8"/>
      <c r="U639" s="8"/>
      <c r="V639" s="11"/>
      <c r="W639" s="19"/>
      <c r="X639" s="8"/>
      <c r="Y639" s="90"/>
      <c r="Z639" s="88"/>
      <c r="AA639" s="88"/>
      <c r="AB639" s="88"/>
      <c r="AC639" s="88"/>
      <c r="AD639" s="10"/>
      <c r="AE639" s="8"/>
      <c r="AF639" s="12"/>
      <c r="AG639" s="8"/>
      <c r="AH639" s="88"/>
    </row>
    <row r="640" spans="1:34" x14ac:dyDescent="0.25">
      <c r="A640" s="62">
        <f>COUNTA(H640:K640,L640:AH640)</f>
        <v>0</v>
      </c>
      <c r="B640" s="13"/>
      <c r="C640" s="13"/>
      <c r="D640" s="13"/>
      <c r="E640" s="13">
        <f t="shared" si="104"/>
        <v>0</v>
      </c>
      <c r="F640" s="13"/>
      <c r="G640" s="13"/>
      <c r="H640" s="88"/>
      <c r="I640" s="88"/>
      <c r="J640" s="9"/>
      <c r="K640" s="8"/>
      <c r="L640" s="19"/>
      <c r="M640" s="8"/>
      <c r="N640" s="19"/>
      <c r="O640" s="19"/>
      <c r="P640" s="19"/>
      <c r="Q640" s="8"/>
      <c r="R640" s="8"/>
      <c r="S640" s="88"/>
      <c r="T640" s="8"/>
      <c r="U640" s="8"/>
      <c r="V640" s="11"/>
      <c r="W640" s="19"/>
      <c r="X640" s="8"/>
      <c r="Y640" s="90"/>
      <c r="Z640" s="88"/>
      <c r="AA640" s="88"/>
      <c r="AB640" s="88"/>
      <c r="AC640" s="88"/>
      <c r="AD640" s="10"/>
      <c r="AE640" s="8"/>
      <c r="AF640" s="12"/>
      <c r="AG640" s="8"/>
      <c r="AH640" s="88"/>
    </row>
    <row r="641" spans="1:34" x14ac:dyDescent="0.25">
      <c r="A641" s="62">
        <f>COUNTA(H641:K641,L641:AH641)</f>
        <v>0</v>
      </c>
      <c r="B641" s="13"/>
      <c r="C641" s="13"/>
      <c r="D641" s="13"/>
      <c r="E641" s="13">
        <f t="shared" si="104"/>
        <v>0</v>
      </c>
      <c r="F641" s="13"/>
      <c r="G641" s="13"/>
      <c r="H641" s="88"/>
      <c r="I641" s="88"/>
      <c r="J641" s="9"/>
      <c r="K641" s="8"/>
      <c r="L641" s="19"/>
      <c r="M641" s="8"/>
      <c r="N641" s="19"/>
      <c r="O641" s="19"/>
      <c r="P641" s="19"/>
      <c r="Q641" s="8"/>
      <c r="R641" s="8"/>
      <c r="S641" s="88"/>
      <c r="T641" s="8"/>
      <c r="U641" s="8"/>
      <c r="V641" s="11"/>
      <c r="W641" s="19"/>
      <c r="X641" s="8"/>
      <c r="Y641" s="90"/>
      <c r="Z641" s="88"/>
      <c r="AA641" s="88"/>
      <c r="AB641" s="88"/>
      <c r="AC641" s="88"/>
      <c r="AD641" s="10"/>
      <c r="AE641" s="8"/>
      <c r="AF641" s="12"/>
      <c r="AG641" s="8"/>
      <c r="AH641" s="88"/>
    </row>
    <row r="642" spans="1:34" s="26" customFormat="1" ht="11.25" customHeight="1" x14ac:dyDescent="0.25">
      <c r="A642" s="21">
        <v>0</v>
      </c>
      <c r="B642" s="22"/>
      <c r="C642" s="22"/>
      <c r="D642" s="21"/>
      <c r="E642" s="23">
        <f>MAX(E626:E641)</f>
        <v>0</v>
      </c>
      <c r="F642" s="21" t="str">
        <f>RIGHT(R642,4)</f>
        <v xml:space="preserve"> - 0</v>
      </c>
      <c r="G642" s="21" t="str">
        <f>RIGHT(X642,4)</f>
        <v xml:space="preserve"> - 0</v>
      </c>
      <c r="H642" s="88"/>
      <c r="I642" s="88"/>
      <c r="J642" s="23" t="s">
        <v>85</v>
      </c>
      <c r="K642" s="23" t="str">
        <f>IF(E642=4,"ВО",IF(E642=3,"СПО",IF(E642=2,"ВО (с)",IF(E642=1,"СПО (с)","-"))))</f>
        <v>-</v>
      </c>
      <c r="L642" s="23">
        <f>COUNTA(L626:L641)</f>
        <v>0</v>
      </c>
      <c r="M642" s="23" t="s">
        <v>80</v>
      </c>
      <c r="N642" s="23" t="s">
        <v>80</v>
      </c>
      <c r="O642" s="23">
        <f>COUNTA(O626:O641)</f>
        <v>0</v>
      </c>
      <c r="P642" s="23" t="s">
        <v>80</v>
      </c>
      <c r="Q642" s="23">
        <f>SUM(Q626:Q641)</f>
        <v>0</v>
      </c>
      <c r="R642" s="23" t="str">
        <f>CONCATENATE("П.Г.П. - ",MAX(R626:R641))</f>
        <v>П.Г.П. - 0</v>
      </c>
      <c r="S642" s="23">
        <f>COUNTA(S626)</f>
        <v>0</v>
      </c>
      <c r="T642" s="23">
        <f>T627</f>
        <v>0</v>
      </c>
      <c r="U642" s="23" t="s">
        <v>80</v>
      </c>
      <c r="V642" s="23" t="s">
        <v>80</v>
      </c>
      <c r="W642" s="23">
        <f>COUNTA(W626:W641)</f>
        <v>0</v>
      </c>
      <c r="X642" s="23" t="str">
        <f>CONCATENATE("П.Г.П. - ",MAX(X626:X641))</f>
        <v>П.Г.П. - 0</v>
      </c>
      <c r="Y642" s="24">
        <f>Y626</f>
        <v>0</v>
      </c>
      <c r="Z642" s="23" t="str">
        <f>IF(Z626="","-",Z626)</f>
        <v>-</v>
      </c>
      <c r="AA642" s="23" t="str">
        <f t="shared" ref="AA642:AC642" si="105">IF(AA626="","-",AA626)</f>
        <v>-</v>
      </c>
      <c r="AB642" s="23" t="str">
        <f t="shared" si="105"/>
        <v>-</v>
      </c>
      <c r="AC642" s="23" t="str">
        <f t="shared" si="105"/>
        <v>-</v>
      </c>
      <c r="AD642" s="23" t="s">
        <v>80</v>
      </c>
      <c r="AE642" s="23">
        <f>SUM(AE626:AE641)</f>
        <v>0</v>
      </c>
      <c r="AF642" s="25">
        <f>SUM(AF626:AF641)</f>
        <v>0</v>
      </c>
      <c r="AG642" s="23" t="s">
        <v>80</v>
      </c>
      <c r="AH642" s="23" t="s">
        <v>80</v>
      </c>
    </row>
    <row r="643" spans="1:34" x14ac:dyDescent="0.25">
      <c r="A643" s="62">
        <f>COUNTA(H643:K643,L643:AH643)-7</f>
        <v>-1</v>
      </c>
      <c r="B643" s="13"/>
      <c r="C643" s="13"/>
      <c r="D643" s="13"/>
      <c r="E643" s="13">
        <f t="shared" ref="E643:E658" si="106">IF(K643="ВО",4,IF(K643="СПО",3,IF(K643="ВО (студент)",2,IF(K643="СПО (студент)",1,0))))</f>
        <v>0</v>
      </c>
      <c r="F643" s="13"/>
      <c r="G643" s="13"/>
      <c r="H643" s="88">
        <v>58</v>
      </c>
      <c r="I643" s="88"/>
      <c r="J643" s="7" t="s">
        <v>77</v>
      </c>
      <c r="K643" s="8"/>
      <c r="L643" s="19"/>
      <c r="M643" s="8"/>
      <c r="N643" s="19"/>
      <c r="O643" s="19"/>
      <c r="P643" s="19"/>
      <c r="Q643" s="8"/>
      <c r="R643" s="8"/>
      <c r="S643" s="88"/>
      <c r="T643" s="17" t="s">
        <v>80</v>
      </c>
      <c r="U643" s="17" t="s">
        <v>80</v>
      </c>
      <c r="V643" s="18" t="s">
        <v>80</v>
      </c>
      <c r="W643" s="19"/>
      <c r="X643" s="8"/>
      <c r="Y643" s="90"/>
      <c r="Z643" s="88"/>
      <c r="AA643" s="88"/>
      <c r="AB643" s="88" t="str">
        <f>IF(Y643&lt;1,"-",ROUND(YEARFRAC(Y643,#REF!,1),2))</f>
        <v>-</v>
      </c>
      <c r="AC643" s="88"/>
      <c r="AD643" s="10"/>
      <c r="AE643" s="8"/>
      <c r="AF643" s="12"/>
      <c r="AG643" s="8"/>
      <c r="AH643" s="88"/>
    </row>
    <row r="644" spans="1:34" x14ac:dyDescent="0.25">
      <c r="A644" s="62">
        <f>COUNTA(H644:K644,L644:AH644)</f>
        <v>0</v>
      </c>
      <c r="B644" s="13"/>
      <c r="C644" s="13"/>
      <c r="D644" s="13"/>
      <c r="E644" s="13">
        <f t="shared" si="106"/>
        <v>0</v>
      </c>
      <c r="F644" s="13"/>
      <c r="G644" s="13"/>
      <c r="H644" s="88"/>
      <c r="I644" s="88"/>
      <c r="J644" s="9"/>
      <c r="K644" s="8"/>
      <c r="L644" s="19"/>
      <c r="M644" s="8"/>
      <c r="N644" s="19"/>
      <c r="O644" s="19"/>
      <c r="P644" s="19"/>
      <c r="Q644" s="8"/>
      <c r="R644" s="8"/>
      <c r="S644" s="88"/>
      <c r="T644" s="8"/>
      <c r="U644" s="8"/>
      <c r="V644" s="11"/>
      <c r="W644" s="19"/>
      <c r="X644" s="8"/>
      <c r="Y644" s="90"/>
      <c r="Z644" s="88"/>
      <c r="AA644" s="88"/>
      <c r="AB644" s="88"/>
      <c r="AC644" s="88"/>
      <c r="AD644" s="10"/>
      <c r="AE644" s="8"/>
      <c r="AF644" s="12"/>
      <c r="AG644" s="8"/>
      <c r="AH644" s="88"/>
    </row>
    <row r="645" spans="1:34" x14ac:dyDescent="0.25">
      <c r="A645" s="62">
        <f>COUNTA(H645:K645,L645:AH645,J646)-4</f>
        <v>0</v>
      </c>
      <c r="B645" s="13"/>
      <c r="C645" s="13"/>
      <c r="D645" s="13"/>
      <c r="E645" s="13">
        <f t="shared" si="106"/>
        <v>0</v>
      </c>
      <c r="F645" s="13"/>
      <c r="G645" s="13"/>
      <c r="H645" s="88"/>
      <c r="I645" s="88"/>
      <c r="J645" s="7" t="s">
        <v>78</v>
      </c>
      <c r="K645" s="8"/>
      <c r="L645" s="19"/>
      <c r="M645" s="8"/>
      <c r="N645" s="19"/>
      <c r="O645" s="19"/>
      <c r="P645" s="19"/>
      <c r="Q645" s="8"/>
      <c r="R645" s="8"/>
      <c r="S645" s="88"/>
      <c r="T645" s="17" t="s">
        <v>80</v>
      </c>
      <c r="U645" s="17" t="s">
        <v>80</v>
      </c>
      <c r="V645" s="18" t="s">
        <v>80</v>
      </c>
      <c r="W645" s="19"/>
      <c r="X645" s="8"/>
      <c r="Y645" s="90"/>
      <c r="Z645" s="88"/>
      <c r="AA645" s="88"/>
      <c r="AB645" s="88"/>
      <c r="AC645" s="88"/>
      <c r="AD645" s="10"/>
      <c r="AE645" s="8"/>
      <c r="AF645" s="12"/>
      <c r="AG645" s="8"/>
      <c r="AH645" s="88"/>
    </row>
    <row r="646" spans="1:34" x14ac:dyDescent="0.25">
      <c r="A646" s="62">
        <f>COUNTA(H646:K646,L646:AH646)</f>
        <v>0</v>
      </c>
      <c r="B646" s="13"/>
      <c r="C646" s="13"/>
      <c r="D646" s="13" t="str">
        <f>IF(J646&gt;0,"совмещение","-")</f>
        <v>-</v>
      </c>
      <c r="E646" s="13">
        <f t="shared" si="106"/>
        <v>0</v>
      </c>
      <c r="F646" s="13"/>
      <c r="G646" s="13"/>
      <c r="H646" s="88"/>
      <c r="I646" s="88"/>
      <c r="J646" s="9"/>
      <c r="K646" s="8"/>
      <c r="L646" s="19"/>
      <c r="M646" s="8"/>
      <c r="N646" s="19"/>
      <c r="O646" s="19"/>
      <c r="P646" s="19"/>
      <c r="Q646" s="8"/>
      <c r="R646" s="8"/>
      <c r="S646" s="88"/>
      <c r="T646" s="8"/>
      <c r="U646" s="8"/>
      <c r="V646" s="11"/>
      <c r="W646" s="19"/>
      <c r="X646" s="8"/>
      <c r="Y646" s="90"/>
      <c r="Z646" s="88"/>
      <c r="AA646" s="88"/>
      <c r="AB646" s="88"/>
      <c r="AC646" s="88"/>
      <c r="AD646" s="10"/>
      <c r="AE646" s="8"/>
      <c r="AF646" s="12"/>
      <c r="AG646" s="8"/>
      <c r="AH646" s="88"/>
    </row>
    <row r="647" spans="1:34" x14ac:dyDescent="0.25">
      <c r="A647" s="62">
        <f>COUNTA(H647:K647,L647:AH647)</f>
        <v>0</v>
      </c>
      <c r="B647" s="13"/>
      <c r="C647" s="13"/>
      <c r="D647" s="13"/>
      <c r="E647" s="13">
        <f t="shared" si="106"/>
        <v>0</v>
      </c>
      <c r="F647" s="13"/>
      <c r="G647" s="13"/>
      <c r="H647" s="88"/>
      <c r="I647" s="88"/>
      <c r="J647" s="9"/>
      <c r="K647" s="8"/>
      <c r="L647" s="19"/>
      <c r="M647" s="8"/>
      <c r="N647" s="19"/>
      <c r="O647" s="19"/>
      <c r="P647" s="19"/>
      <c r="Q647" s="8"/>
      <c r="R647" s="8"/>
      <c r="S647" s="88"/>
      <c r="T647" s="8"/>
      <c r="U647" s="8"/>
      <c r="V647" s="11"/>
      <c r="W647" s="19"/>
      <c r="X647" s="8"/>
      <c r="Y647" s="90"/>
      <c r="Z647" s="88"/>
      <c r="AA647" s="88"/>
      <c r="AB647" s="88"/>
      <c r="AC647" s="88"/>
      <c r="AD647" s="10"/>
      <c r="AE647" s="8"/>
      <c r="AF647" s="12"/>
      <c r="AG647" s="8"/>
      <c r="AH647" s="88"/>
    </row>
    <row r="648" spans="1:34" x14ac:dyDescent="0.25">
      <c r="A648" s="62">
        <f>COUNTA(H648:K648,L648:AH648)</f>
        <v>0</v>
      </c>
      <c r="B648" s="13"/>
      <c r="C648" s="13"/>
      <c r="D648" s="13"/>
      <c r="E648" s="13">
        <f t="shared" si="106"/>
        <v>0</v>
      </c>
      <c r="F648" s="13"/>
      <c r="G648" s="13"/>
      <c r="H648" s="88"/>
      <c r="I648" s="88"/>
      <c r="J648" s="9"/>
      <c r="K648" s="8"/>
      <c r="L648" s="19"/>
      <c r="M648" s="8"/>
      <c r="N648" s="19"/>
      <c r="O648" s="19"/>
      <c r="P648" s="19"/>
      <c r="Q648" s="8"/>
      <c r="R648" s="8"/>
      <c r="S648" s="88"/>
      <c r="T648" s="8"/>
      <c r="U648" s="8"/>
      <c r="V648" s="11"/>
      <c r="W648" s="19"/>
      <c r="X648" s="8"/>
      <c r="Y648" s="90"/>
      <c r="Z648" s="88"/>
      <c r="AA648" s="88"/>
      <c r="AB648" s="88"/>
      <c r="AC648" s="88"/>
      <c r="AD648" s="10"/>
      <c r="AE648" s="8"/>
      <c r="AF648" s="12"/>
      <c r="AG648" s="8"/>
      <c r="AH648" s="88"/>
    </row>
    <row r="649" spans="1:34" x14ac:dyDescent="0.25">
      <c r="A649" s="62">
        <f>COUNTA(H649:K649,L649:AH649)</f>
        <v>0</v>
      </c>
      <c r="B649" s="13"/>
      <c r="C649" s="13"/>
      <c r="D649" s="13"/>
      <c r="E649" s="13">
        <f t="shared" si="106"/>
        <v>0</v>
      </c>
      <c r="F649" s="13"/>
      <c r="G649" s="13"/>
      <c r="H649" s="88"/>
      <c r="I649" s="88"/>
      <c r="J649" s="9"/>
      <c r="K649" s="8"/>
      <c r="L649" s="19"/>
      <c r="M649" s="8"/>
      <c r="N649" s="19"/>
      <c r="O649" s="19"/>
      <c r="P649" s="19"/>
      <c r="Q649" s="8"/>
      <c r="R649" s="8"/>
      <c r="S649" s="88"/>
      <c r="T649" s="8"/>
      <c r="U649" s="8"/>
      <c r="V649" s="11"/>
      <c r="W649" s="19"/>
      <c r="X649" s="8"/>
      <c r="Y649" s="90"/>
      <c r="Z649" s="88"/>
      <c r="AA649" s="88"/>
      <c r="AB649" s="88"/>
      <c r="AC649" s="88"/>
      <c r="AD649" s="10"/>
      <c r="AE649" s="8"/>
      <c r="AF649" s="12"/>
      <c r="AG649" s="8"/>
      <c r="AH649" s="88"/>
    </row>
    <row r="650" spans="1:34" x14ac:dyDescent="0.25">
      <c r="A650" s="62">
        <f>COUNTA(H650:K650,L650:AH650)</f>
        <v>0</v>
      </c>
      <c r="B650" s="13"/>
      <c r="C650" s="13"/>
      <c r="D650" s="13"/>
      <c r="E650" s="13">
        <f t="shared" si="106"/>
        <v>0</v>
      </c>
      <c r="F650" s="13"/>
      <c r="G650" s="13"/>
      <c r="H650" s="88"/>
      <c r="I650" s="88"/>
      <c r="J650" s="9"/>
      <c r="K650" s="8"/>
      <c r="L650" s="19"/>
      <c r="M650" s="8"/>
      <c r="N650" s="19"/>
      <c r="O650" s="19"/>
      <c r="P650" s="19"/>
      <c r="Q650" s="8"/>
      <c r="R650" s="8"/>
      <c r="S650" s="88"/>
      <c r="T650" s="8"/>
      <c r="U650" s="8"/>
      <c r="V650" s="11"/>
      <c r="W650" s="19"/>
      <c r="X650" s="8"/>
      <c r="Y650" s="90"/>
      <c r="Z650" s="88"/>
      <c r="AA650" s="88"/>
      <c r="AB650" s="88"/>
      <c r="AC650" s="88"/>
      <c r="AD650" s="10"/>
      <c r="AE650" s="8"/>
      <c r="AF650" s="12"/>
      <c r="AG650" s="8"/>
      <c r="AH650" s="88"/>
    </row>
    <row r="651" spans="1:34" x14ac:dyDescent="0.25">
      <c r="A651" s="62">
        <f>COUNTA(H651:K651,L651:AH651)</f>
        <v>0</v>
      </c>
      <c r="B651" s="13"/>
      <c r="C651" s="13"/>
      <c r="D651" s="13"/>
      <c r="E651" s="13">
        <f t="shared" si="106"/>
        <v>0</v>
      </c>
      <c r="F651" s="13"/>
      <c r="G651" s="13"/>
      <c r="H651" s="88"/>
      <c r="I651" s="88"/>
      <c r="J651" s="9"/>
      <c r="K651" s="8"/>
      <c r="L651" s="19"/>
      <c r="M651" s="8"/>
      <c r="N651" s="19"/>
      <c r="O651" s="19"/>
      <c r="P651" s="19"/>
      <c r="Q651" s="8"/>
      <c r="R651" s="8"/>
      <c r="S651" s="88"/>
      <c r="T651" s="8"/>
      <c r="U651" s="8"/>
      <c r="V651" s="11"/>
      <c r="W651" s="19"/>
      <c r="X651" s="8"/>
      <c r="Y651" s="90"/>
      <c r="Z651" s="88"/>
      <c r="AA651" s="88"/>
      <c r="AB651" s="88"/>
      <c r="AC651" s="88"/>
      <c r="AD651" s="10"/>
      <c r="AE651" s="8"/>
      <c r="AF651" s="12"/>
      <c r="AG651" s="8"/>
      <c r="AH651" s="88"/>
    </row>
    <row r="652" spans="1:34" x14ac:dyDescent="0.25">
      <c r="A652" s="62">
        <f>COUNTA(H652:K652,L652:AH652,J653)-4</f>
        <v>0</v>
      </c>
      <c r="B652" s="13"/>
      <c r="C652" s="13"/>
      <c r="D652" s="13"/>
      <c r="E652" s="13">
        <f t="shared" si="106"/>
        <v>0</v>
      </c>
      <c r="F652" s="13"/>
      <c r="G652" s="13"/>
      <c r="H652" s="88"/>
      <c r="I652" s="88"/>
      <c r="J652" s="7" t="s">
        <v>79</v>
      </c>
      <c r="K652" s="8"/>
      <c r="L652" s="19"/>
      <c r="M652" s="8"/>
      <c r="N652" s="19"/>
      <c r="O652" s="19"/>
      <c r="P652" s="19"/>
      <c r="Q652" s="8"/>
      <c r="R652" s="8"/>
      <c r="S652" s="88"/>
      <c r="T652" s="17" t="s">
        <v>80</v>
      </c>
      <c r="U652" s="17" t="s">
        <v>80</v>
      </c>
      <c r="V652" s="18" t="s">
        <v>80</v>
      </c>
      <c r="W652" s="19"/>
      <c r="X652" s="8"/>
      <c r="Y652" s="90"/>
      <c r="Z652" s="88"/>
      <c r="AA652" s="88"/>
      <c r="AB652" s="88"/>
      <c r="AC652" s="88"/>
      <c r="AD652" s="10"/>
      <c r="AE652" s="8"/>
      <c r="AF652" s="12"/>
      <c r="AG652" s="8"/>
      <c r="AH652" s="88"/>
    </row>
    <row r="653" spans="1:34" x14ac:dyDescent="0.25">
      <c r="A653" s="62">
        <f>COUNTA(H653:K653,L653:AH653)</f>
        <v>0</v>
      </c>
      <c r="B653" s="13"/>
      <c r="C653" s="13"/>
      <c r="D653" s="13" t="str">
        <f>IF(J653&gt;0,"совместительство","-")</f>
        <v>-</v>
      </c>
      <c r="E653" s="13">
        <f t="shared" si="106"/>
        <v>0</v>
      </c>
      <c r="F653" s="13"/>
      <c r="G653" s="13"/>
      <c r="H653" s="88"/>
      <c r="I653" s="88"/>
      <c r="J653" s="9"/>
      <c r="K653" s="8"/>
      <c r="L653" s="19"/>
      <c r="M653" s="8"/>
      <c r="N653" s="19"/>
      <c r="O653" s="19"/>
      <c r="P653" s="19"/>
      <c r="Q653" s="8"/>
      <c r="R653" s="8"/>
      <c r="S653" s="88"/>
      <c r="T653" s="8"/>
      <c r="U653" s="8"/>
      <c r="V653" s="11"/>
      <c r="W653" s="19"/>
      <c r="X653" s="8"/>
      <c r="Y653" s="90"/>
      <c r="Z653" s="88"/>
      <c r="AA653" s="88"/>
      <c r="AB653" s="88"/>
      <c r="AC653" s="88"/>
      <c r="AD653" s="10"/>
      <c r="AE653" s="8"/>
      <c r="AF653" s="12"/>
      <c r="AG653" s="8"/>
      <c r="AH653" s="88"/>
    </row>
    <row r="654" spans="1:34" x14ac:dyDescent="0.25">
      <c r="A654" s="62">
        <f>COUNTA(H654:K654,L654:AH654)</f>
        <v>0</v>
      </c>
      <c r="B654" s="13"/>
      <c r="C654" s="13"/>
      <c r="D654" s="13"/>
      <c r="E654" s="13">
        <f t="shared" si="106"/>
        <v>0</v>
      </c>
      <c r="F654" s="13"/>
      <c r="G654" s="13"/>
      <c r="H654" s="88"/>
      <c r="I654" s="88"/>
      <c r="J654" s="9"/>
      <c r="K654" s="8"/>
      <c r="L654" s="19"/>
      <c r="M654" s="8"/>
      <c r="N654" s="19"/>
      <c r="O654" s="19"/>
      <c r="P654" s="19"/>
      <c r="Q654" s="8"/>
      <c r="R654" s="8"/>
      <c r="S654" s="88"/>
      <c r="T654" s="8"/>
      <c r="U654" s="8"/>
      <c r="V654" s="11"/>
      <c r="W654" s="19"/>
      <c r="X654" s="8"/>
      <c r="Y654" s="90"/>
      <c r="Z654" s="88"/>
      <c r="AA654" s="88"/>
      <c r="AB654" s="88"/>
      <c r="AC654" s="88"/>
      <c r="AD654" s="10"/>
      <c r="AE654" s="8"/>
      <c r="AF654" s="12"/>
      <c r="AG654" s="8"/>
      <c r="AH654" s="88"/>
    </row>
    <row r="655" spans="1:34" x14ac:dyDescent="0.25">
      <c r="A655" s="62">
        <f>COUNTA(H655:K655,L655:AH655)</f>
        <v>0</v>
      </c>
      <c r="B655" s="13"/>
      <c r="C655" s="13"/>
      <c r="D655" s="13"/>
      <c r="E655" s="13">
        <f t="shared" si="106"/>
        <v>0</v>
      </c>
      <c r="F655" s="13"/>
      <c r="G655" s="13"/>
      <c r="H655" s="88"/>
      <c r="I655" s="88"/>
      <c r="J655" s="9"/>
      <c r="K655" s="8"/>
      <c r="L655" s="19"/>
      <c r="M655" s="8"/>
      <c r="N655" s="19"/>
      <c r="O655" s="19"/>
      <c r="P655" s="19"/>
      <c r="Q655" s="8"/>
      <c r="R655" s="8"/>
      <c r="S655" s="88"/>
      <c r="T655" s="8"/>
      <c r="U655" s="8"/>
      <c r="V655" s="11"/>
      <c r="W655" s="19"/>
      <c r="X655" s="8"/>
      <c r="Y655" s="90"/>
      <c r="Z655" s="88"/>
      <c r="AA655" s="88"/>
      <c r="AB655" s="88"/>
      <c r="AC655" s="88"/>
      <c r="AD655" s="10"/>
      <c r="AE655" s="8"/>
      <c r="AF655" s="12"/>
      <c r="AG655" s="8"/>
      <c r="AH655" s="88"/>
    </row>
    <row r="656" spans="1:34" x14ac:dyDescent="0.25">
      <c r="A656" s="62">
        <f>COUNTA(H656:K656,L656:AH656)</f>
        <v>0</v>
      </c>
      <c r="B656" s="13"/>
      <c r="C656" s="13"/>
      <c r="D656" s="13"/>
      <c r="E656" s="13">
        <f t="shared" si="106"/>
        <v>0</v>
      </c>
      <c r="F656" s="13"/>
      <c r="G656" s="13"/>
      <c r="H656" s="88"/>
      <c r="I656" s="88"/>
      <c r="J656" s="9"/>
      <c r="K656" s="8"/>
      <c r="L656" s="19"/>
      <c r="M656" s="8"/>
      <c r="N656" s="19"/>
      <c r="O656" s="19"/>
      <c r="P656" s="19"/>
      <c r="Q656" s="8"/>
      <c r="R656" s="8"/>
      <c r="S656" s="88"/>
      <c r="T656" s="8"/>
      <c r="U656" s="8"/>
      <c r="V656" s="11"/>
      <c r="W656" s="19"/>
      <c r="X656" s="8"/>
      <c r="Y656" s="90"/>
      <c r="Z656" s="88"/>
      <c r="AA656" s="88"/>
      <c r="AB656" s="88"/>
      <c r="AC656" s="88"/>
      <c r="AD656" s="10"/>
      <c r="AE656" s="8"/>
      <c r="AF656" s="12"/>
      <c r="AG656" s="8"/>
      <c r="AH656" s="88"/>
    </row>
    <row r="657" spans="1:34" x14ac:dyDescent="0.25">
      <c r="A657" s="62">
        <f>COUNTA(H657:K657,L657:AH657)</f>
        <v>0</v>
      </c>
      <c r="B657" s="13"/>
      <c r="C657" s="13"/>
      <c r="D657" s="13"/>
      <c r="E657" s="13">
        <f t="shared" si="106"/>
        <v>0</v>
      </c>
      <c r="F657" s="13"/>
      <c r="G657" s="13"/>
      <c r="H657" s="88"/>
      <c r="I657" s="88"/>
      <c r="J657" s="9"/>
      <c r="K657" s="8"/>
      <c r="L657" s="19"/>
      <c r="M657" s="8"/>
      <c r="N657" s="19"/>
      <c r="O657" s="19"/>
      <c r="P657" s="19"/>
      <c r="Q657" s="8"/>
      <c r="R657" s="8"/>
      <c r="S657" s="88"/>
      <c r="T657" s="8"/>
      <c r="U657" s="8"/>
      <c r="V657" s="11"/>
      <c r="W657" s="19"/>
      <c r="X657" s="8"/>
      <c r="Y657" s="90"/>
      <c r="Z657" s="88"/>
      <c r="AA657" s="88"/>
      <c r="AB657" s="88"/>
      <c r="AC657" s="88"/>
      <c r="AD657" s="10"/>
      <c r="AE657" s="8"/>
      <c r="AF657" s="12"/>
      <c r="AG657" s="8"/>
      <c r="AH657" s="88"/>
    </row>
    <row r="658" spans="1:34" x14ac:dyDescent="0.25">
      <c r="A658" s="62">
        <f>COUNTA(H658:K658,L658:AH658)</f>
        <v>0</v>
      </c>
      <c r="B658" s="13"/>
      <c r="C658" s="13"/>
      <c r="D658" s="13"/>
      <c r="E658" s="13">
        <f t="shared" si="106"/>
        <v>0</v>
      </c>
      <c r="F658" s="13"/>
      <c r="G658" s="13"/>
      <c r="H658" s="88"/>
      <c r="I658" s="88"/>
      <c r="J658" s="9"/>
      <c r="K658" s="8"/>
      <c r="L658" s="19"/>
      <c r="M658" s="8"/>
      <c r="N658" s="19"/>
      <c r="O658" s="19"/>
      <c r="P658" s="19"/>
      <c r="Q658" s="8"/>
      <c r="R658" s="8"/>
      <c r="S658" s="88"/>
      <c r="T658" s="8"/>
      <c r="U658" s="8"/>
      <c r="V658" s="11"/>
      <c r="W658" s="19"/>
      <c r="X658" s="8"/>
      <c r="Y658" s="90"/>
      <c r="Z658" s="88"/>
      <c r="AA658" s="88"/>
      <c r="AB658" s="88"/>
      <c r="AC658" s="88"/>
      <c r="AD658" s="10"/>
      <c r="AE658" s="8"/>
      <c r="AF658" s="12"/>
      <c r="AG658" s="8"/>
      <c r="AH658" s="88"/>
    </row>
    <row r="659" spans="1:34" s="26" customFormat="1" ht="11.25" customHeight="1" x14ac:dyDescent="0.25">
      <c r="A659" s="21">
        <v>0</v>
      </c>
      <c r="B659" s="22"/>
      <c r="C659" s="22"/>
      <c r="D659" s="21"/>
      <c r="E659" s="23">
        <f>MAX(E643:E658)</f>
        <v>0</v>
      </c>
      <c r="F659" s="21" t="str">
        <f>RIGHT(R659,4)</f>
        <v xml:space="preserve"> - 0</v>
      </c>
      <c r="G659" s="21" t="str">
        <f>RIGHT(X659,4)</f>
        <v xml:space="preserve"> - 0</v>
      </c>
      <c r="H659" s="88"/>
      <c r="I659" s="88"/>
      <c r="J659" s="23" t="s">
        <v>85</v>
      </c>
      <c r="K659" s="23" t="str">
        <f>IF(E659=4,"ВО",IF(E659=3,"СПО",IF(E659=2,"ВО (с)",IF(E659=1,"СПО (с)","-"))))</f>
        <v>-</v>
      </c>
      <c r="L659" s="23">
        <f>COUNTA(L643:L658)</f>
        <v>0</v>
      </c>
      <c r="M659" s="23" t="s">
        <v>80</v>
      </c>
      <c r="N659" s="23" t="s">
        <v>80</v>
      </c>
      <c r="O659" s="23">
        <f>COUNTA(O643:O658)</f>
        <v>0</v>
      </c>
      <c r="P659" s="23" t="s">
        <v>80</v>
      </c>
      <c r="Q659" s="23">
        <f>SUM(Q643:Q658)</f>
        <v>0</v>
      </c>
      <c r="R659" s="23" t="str">
        <f>CONCATENATE("П.Г.П. - ",MAX(R643:R658))</f>
        <v>П.Г.П. - 0</v>
      </c>
      <c r="S659" s="23">
        <f>COUNTA(S643)</f>
        <v>0</v>
      </c>
      <c r="T659" s="23">
        <f>T644</f>
        <v>0</v>
      </c>
      <c r="U659" s="23" t="s">
        <v>80</v>
      </c>
      <c r="V659" s="23" t="s">
        <v>80</v>
      </c>
      <c r="W659" s="23">
        <f>COUNTA(W643:W658)</f>
        <v>0</v>
      </c>
      <c r="X659" s="23" t="str">
        <f>CONCATENATE("П.Г.П. - ",MAX(X643:X658))</f>
        <v>П.Г.П. - 0</v>
      </c>
      <c r="Y659" s="24">
        <f>Y643</f>
        <v>0</v>
      </c>
      <c r="Z659" s="23" t="str">
        <f>IF(Z643="","-",Z643)</f>
        <v>-</v>
      </c>
      <c r="AA659" s="23" t="str">
        <f t="shared" ref="AA659:AC659" si="107">IF(AA643="","-",AA643)</f>
        <v>-</v>
      </c>
      <c r="AB659" s="23" t="str">
        <f t="shared" si="107"/>
        <v>-</v>
      </c>
      <c r="AC659" s="23" t="str">
        <f t="shared" si="107"/>
        <v>-</v>
      </c>
      <c r="AD659" s="23" t="s">
        <v>80</v>
      </c>
      <c r="AE659" s="23">
        <f>SUM(AE643:AE658)</f>
        <v>0</v>
      </c>
      <c r="AF659" s="25">
        <f>SUM(AF643:AF658)</f>
        <v>0</v>
      </c>
      <c r="AG659" s="23" t="s">
        <v>80</v>
      </c>
      <c r="AH659" s="23" t="s">
        <v>80</v>
      </c>
    </row>
    <row r="660" spans="1:34" x14ac:dyDescent="0.25">
      <c r="A660" s="62">
        <f>COUNTA(H660:K660,L660:AH660)-7</f>
        <v>-1</v>
      </c>
      <c r="B660" s="13"/>
      <c r="C660" s="13"/>
      <c r="D660" s="13"/>
      <c r="E660" s="13">
        <f t="shared" ref="E660:E675" si="108">IF(K660="ВО",4,IF(K660="СПО",3,IF(K660="ВО (студент)",2,IF(K660="СПО (студент)",1,0))))</f>
        <v>0</v>
      </c>
      <c r="F660" s="13"/>
      <c r="G660" s="13"/>
      <c r="H660" s="88">
        <v>59</v>
      </c>
      <c r="I660" s="88"/>
      <c r="J660" s="7" t="s">
        <v>77</v>
      </c>
      <c r="K660" s="8"/>
      <c r="L660" s="19"/>
      <c r="M660" s="8"/>
      <c r="N660" s="19"/>
      <c r="O660" s="19"/>
      <c r="P660" s="19"/>
      <c r="Q660" s="8"/>
      <c r="R660" s="8"/>
      <c r="S660" s="88"/>
      <c r="T660" s="17" t="s">
        <v>80</v>
      </c>
      <c r="U660" s="17" t="s">
        <v>80</v>
      </c>
      <c r="V660" s="18" t="s">
        <v>80</v>
      </c>
      <c r="W660" s="19"/>
      <c r="X660" s="8"/>
      <c r="Y660" s="90"/>
      <c r="Z660" s="88"/>
      <c r="AA660" s="88"/>
      <c r="AB660" s="88" t="str">
        <f>IF(Y660&lt;1,"-",ROUND(YEARFRAC(Y660,#REF!,1),2))</f>
        <v>-</v>
      </c>
      <c r="AC660" s="88"/>
      <c r="AD660" s="10"/>
      <c r="AE660" s="8"/>
      <c r="AF660" s="12"/>
      <c r="AG660" s="8"/>
      <c r="AH660" s="88"/>
    </row>
    <row r="661" spans="1:34" x14ac:dyDescent="0.25">
      <c r="A661" s="62">
        <f>COUNTA(H661:K661,L661:AH661)</f>
        <v>0</v>
      </c>
      <c r="B661" s="13"/>
      <c r="C661" s="13"/>
      <c r="D661" s="13"/>
      <c r="E661" s="13">
        <f t="shared" si="108"/>
        <v>0</v>
      </c>
      <c r="F661" s="13"/>
      <c r="G661" s="13"/>
      <c r="H661" s="88"/>
      <c r="I661" s="88"/>
      <c r="J661" s="9"/>
      <c r="K661" s="8"/>
      <c r="L661" s="19"/>
      <c r="M661" s="8"/>
      <c r="N661" s="19"/>
      <c r="O661" s="19"/>
      <c r="P661" s="19"/>
      <c r="Q661" s="8"/>
      <c r="R661" s="8"/>
      <c r="S661" s="88"/>
      <c r="T661" s="8"/>
      <c r="U661" s="8"/>
      <c r="V661" s="11"/>
      <c r="W661" s="19"/>
      <c r="X661" s="8"/>
      <c r="Y661" s="90"/>
      <c r="Z661" s="88"/>
      <c r="AA661" s="88"/>
      <c r="AB661" s="88"/>
      <c r="AC661" s="88"/>
      <c r="AD661" s="10"/>
      <c r="AE661" s="8"/>
      <c r="AF661" s="12"/>
      <c r="AG661" s="8"/>
      <c r="AH661" s="88"/>
    </row>
    <row r="662" spans="1:34" x14ac:dyDescent="0.25">
      <c r="A662" s="62">
        <f>COUNTA(H662:K662,L662:AH662,J663)-4</f>
        <v>0</v>
      </c>
      <c r="B662" s="13"/>
      <c r="C662" s="13"/>
      <c r="D662" s="13"/>
      <c r="E662" s="13">
        <f t="shared" si="108"/>
        <v>0</v>
      </c>
      <c r="F662" s="13"/>
      <c r="G662" s="13"/>
      <c r="H662" s="88"/>
      <c r="I662" s="88"/>
      <c r="J662" s="7" t="s">
        <v>78</v>
      </c>
      <c r="K662" s="8"/>
      <c r="L662" s="19"/>
      <c r="M662" s="8"/>
      <c r="N662" s="19"/>
      <c r="O662" s="19"/>
      <c r="P662" s="19"/>
      <c r="Q662" s="8"/>
      <c r="R662" s="8"/>
      <c r="S662" s="88"/>
      <c r="T662" s="17" t="s">
        <v>80</v>
      </c>
      <c r="U662" s="17" t="s">
        <v>80</v>
      </c>
      <c r="V662" s="18" t="s">
        <v>80</v>
      </c>
      <c r="W662" s="19"/>
      <c r="X662" s="8"/>
      <c r="Y662" s="90"/>
      <c r="Z662" s="88"/>
      <c r="AA662" s="88"/>
      <c r="AB662" s="88"/>
      <c r="AC662" s="88"/>
      <c r="AD662" s="10"/>
      <c r="AE662" s="8"/>
      <c r="AF662" s="12"/>
      <c r="AG662" s="8"/>
      <c r="AH662" s="88"/>
    </row>
    <row r="663" spans="1:34" x14ac:dyDescent="0.25">
      <c r="A663" s="62">
        <f>COUNTA(H663:K663,L663:AH663)</f>
        <v>0</v>
      </c>
      <c r="B663" s="13"/>
      <c r="C663" s="13"/>
      <c r="D663" s="13" t="str">
        <f>IF(J663&gt;0,"совмещение","-")</f>
        <v>-</v>
      </c>
      <c r="E663" s="13">
        <f t="shared" si="108"/>
        <v>0</v>
      </c>
      <c r="F663" s="13"/>
      <c r="G663" s="13"/>
      <c r="H663" s="88"/>
      <c r="I663" s="88"/>
      <c r="J663" s="9"/>
      <c r="K663" s="8"/>
      <c r="L663" s="19"/>
      <c r="M663" s="8"/>
      <c r="N663" s="19"/>
      <c r="O663" s="19"/>
      <c r="P663" s="19"/>
      <c r="Q663" s="8"/>
      <c r="R663" s="8"/>
      <c r="S663" s="88"/>
      <c r="T663" s="8"/>
      <c r="U663" s="8"/>
      <c r="V663" s="11"/>
      <c r="W663" s="19"/>
      <c r="X663" s="8"/>
      <c r="Y663" s="90"/>
      <c r="Z663" s="88"/>
      <c r="AA663" s="88"/>
      <c r="AB663" s="88"/>
      <c r="AC663" s="88"/>
      <c r="AD663" s="10"/>
      <c r="AE663" s="8"/>
      <c r="AF663" s="12"/>
      <c r="AG663" s="8"/>
      <c r="AH663" s="88"/>
    </row>
    <row r="664" spans="1:34" x14ac:dyDescent="0.25">
      <c r="A664" s="62">
        <f>COUNTA(H664:K664,L664:AH664)</f>
        <v>0</v>
      </c>
      <c r="B664" s="13"/>
      <c r="C664" s="13"/>
      <c r="D664" s="13"/>
      <c r="E664" s="13">
        <f t="shared" si="108"/>
        <v>0</v>
      </c>
      <c r="F664" s="13"/>
      <c r="G664" s="13"/>
      <c r="H664" s="88"/>
      <c r="I664" s="88"/>
      <c r="J664" s="9"/>
      <c r="K664" s="8"/>
      <c r="L664" s="19"/>
      <c r="M664" s="8"/>
      <c r="N664" s="19"/>
      <c r="O664" s="19"/>
      <c r="P664" s="19"/>
      <c r="Q664" s="8"/>
      <c r="R664" s="8"/>
      <c r="S664" s="88"/>
      <c r="T664" s="8"/>
      <c r="U664" s="8"/>
      <c r="V664" s="11"/>
      <c r="W664" s="19"/>
      <c r="X664" s="8"/>
      <c r="Y664" s="90"/>
      <c r="Z664" s="88"/>
      <c r="AA664" s="88"/>
      <c r="AB664" s="88"/>
      <c r="AC664" s="88"/>
      <c r="AD664" s="10"/>
      <c r="AE664" s="8"/>
      <c r="AF664" s="12"/>
      <c r="AG664" s="8"/>
      <c r="AH664" s="88"/>
    </row>
    <row r="665" spans="1:34" x14ac:dyDescent="0.25">
      <c r="A665" s="62">
        <f>COUNTA(H665:K665,L665:AH665)</f>
        <v>0</v>
      </c>
      <c r="B665" s="13"/>
      <c r="C665" s="13"/>
      <c r="D665" s="13"/>
      <c r="E665" s="13">
        <f t="shared" si="108"/>
        <v>0</v>
      </c>
      <c r="F665" s="13"/>
      <c r="G665" s="13"/>
      <c r="H665" s="88"/>
      <c r="I665" s="88"/>
      <c r="J665" s="9"/>
      <c r="K665" s="8"/>
      <c r="L665" s="19"/>
      <c r="M665" s="8"/>
      <c r="N665" s="19"/>
      <c r="O665" s="19"/>
      <c r="P665" s="19"/>
      <c r="Q665" s="8"/>
      <c r="R665" s="8"/>
      <c r="S665" s="88"/>
      <c r="T665" s="8"/>
      <c r="U665" s="8"/>
      <c r="V665" s="11"/>
      <c r="W665" s="19"/>
      <c r="X665" s="8"/>
      <c r="Y665" s="90"/>
      <c r="Z665" s="88"/>
      <c r="AA665" s="88"/>
      <c r="AB665" s="88"/>
      <c r="AC665" s="88"/>
      <c r="AD665" s="10"/>
      <c r="AE665" s="8"/>
      <c r="AF665" s="12"/>
      <c r="AG665" s="8"/>
      <c r="AH665" s="88"/>
    </row>
    <row r="666" spans="1:34" x14ac:dyDescent="0.25">
      <c r="A666" s="62">
        <f>COUNTA(H666:K666,L666:AH666)</f>
        <v>0</v>
      </c>
      <c r="B666" s="13"/>
      <c r="C666" s="13"/>
      <c r="D666" s="13"/>
      <c r="E666" s="13">
        <f t="shared" si="108"/>
        <v>0</v>
      </c>
      <c r="F666" s="13"/>
      <c r="G666" s="13"/>
      <c r="H666" s="88"/>
      <c r="I666" s="88"/>
      <c r="J666" s="9"/>
      <c r="K666" s="8"/>
      <c r="L666" s="19"/>
      <c r="M666" s="8"/>
      <c r="N666" s="19"/>
      <c r="O666" s="19"/>
      <c r="P666" s="19"/>
      <c r="Q666" s="8"/>
      <c r="R666" s="8"/>
      <c r="S666" s="88"/>
      <c r="T666" s="8"/>
      <c r="U666" s="8"/>
      <c r="V666" s="11"/>
      <c r="W666" s="19"/>
      <c r="X666" s="8"/>
      <c r="Y666" s="90"/>
      <c r="Z666" s="88"/>
      <c r="AA666" s="88"/>
      <c r="AB666" s="88"/>
      <c r="AC666" s="88"/>
      <c r="AD666" s="10"/>
      <c r="AE666" s="8"/>
      <c r="AF666" s="12"/>
      <c r="AG666" s="8"/>
      <c r="AH666" s="88"/>
    </row>
    <row r="667" spans="1:34" x14ac:dyDescent="0.25">
      <c r="A667" s="62">
        <f>COUNTA(H667:K667,L667:AH667)</f>
        <v>0</v>
      </c>
      <c r="B667" s="13"/>
      <c r="C667" s="13"/>
      <c r="D667" s="13"/>
      <c r="E667" s="13">
        <f t="shared" si="108"/>
        <v>0</v>
      </c>
      <c r="F667" s="13"/>
      <c r="G667" s="13"/>
      <c r="H667" s="88"/>
      <c r="I667" s="88"/>
      <c r="J667" s="9"/>
      <c r="K667" s="8"/>
      <c r="L667" s="19"/>
      <c r="M667" s="8"/>
      <c r="N667" s="19"/>
      <c r="O667" s="19"/>
      <c r="P667" s="19"/>
      <c r="Q667" s="8"/>
      <c r="R667" s="8"/>
      <c r="S667" s="88"/>
      <c r="T667" s="8"/>
      <c r="U667" s="8"/>
      <c r="V667" s="11"/>
      <c r="W667" s="19"/>
      <c r="X667" s="8"/>
      <c r="Y667" s="90"/>
      <c r="Z667" s="88"/>
      <c r="AA667" s="88"/>
      <c r="AB667" s="88"/>
      <c r="AC667" s="88"/>
      <c r="AD667" s="10"/>
      <c r="AE667" s="8"/>
      <c r="AF667" s="12"/>
      <c r="AG667" s="8"/>
      <c r="AH667" s="88"/>
    </row>
    <row r="668" spans="1:34" x14ac:dyDescent="0.25">
      <c r="A668" s="62">
        <f>COUNTA(H668:K668,L668:AH668)</f>
        <v>0</v>
      </c>
      <c r="B668" s="13"/>
      <c r="C668" s="13"/>
      <c r="D668" s="13"/>
      <c r="E668" s="13">
        <f t="shared" si="108"/>
        <v>0</v>
      </c>
      <c r="F668" s="13"/>
      <c r="G668" s="13"/>
      <c r="H668" s="88"/>
      <c r="I668" s="88"/>
      <c r="J668" s="9"/>
      <c r="K668" s="8"/>
      <c r="L668" s="19"/>
      <c r="M668" s="8"/>
      <c r="N668" s="19"/>
      <c r="O668" s="19"/>
      <c r="P668" s="19"/>
      <c r="Q668" s="8"/>
      <c r="R668" s="8"/>
      <c r="S668" s="88"/>
      <c r="T668" s="8"/>
      <c r="U668" s="8"/>
      <c r="V668" s="11"/>
      <c r="W668" s="19"/>
      <c r="X668" s="8"/>
      <c r="Y668" s="90"/>
      <c r="Z668" s="88"/>
      <c r="AA668" s="88"/>
      <c r="AB668" s="88"/>
      <c r="AC668" s="88"/>
      <c r="AD668" s="10"/>
      <c r="AE668" s="8"/>
      <c r="AF668" s="12"/>
      <c r="AG668" s="8"/>
      <c r="AH668" s="88"/>
    </row>
    <row r="669" spans="1:34" x14ac:dyDescent="0.25">
      <c r="A669" s="62">
        <f>COUNTA(H669:K669,L669:AH669,J670)-4</f>
        <v>0</v>
      </c>
      <c r="B669" s="13"/>
      <c r="C669" s="13"/>
      <c r="D669" s="13"/>
      <c r="E669" s="13">
        <f t="shared" si="108"/>
        <v>0</v>
      </c>
      <c r="F669" s="13"/>
      <c r="G669" s="13"/>
      <c r="H669" s="88"/>
      <c r="I669" s="88"/>
      <c r="J669" s="7" t="s">
        <v>79</v>
      </c>
      <c r="K669" s="8"/>
      <c r="L669" s="19"/>
      <c r="M669" s="8"/>
      <c r="N669" s="19"/>
      <c r="O669" s="19"/>
      <c r="P669" s="19"/>
      <c r="Q669" s="8"/>
      <c r="R669" s="8"/>
      <c r="S669" s="88"/>
      <c r="T669" s="17" t="s">
        <v>80</v>
      </c>
      <c r="U669" s="17" t="s">
        <v>80</v>
      </c>
      <c r="V669" s="18" t="s">
        <v>80</v>
      </c>
      <c r="W669" s="19"/>
      <c r="X669" s="8"/>
      <c r="Y669" s="90"/>
      <c r="Z669" s="88"/>
      <c r="AA669" s="88"/>
      <c r="AB669" s="88"/>
      <c r="AC669" s="88"/>
      <c r="AD669" s="10"/>
      <c r="AE669" s="8"/>
      <c r="AF669" s="12"/>
      <c r="AG669" s="8"/>
      <c r="AH669" s="88"/>
    </row>
    <row r="670" spans="1:34" x14ac:dyDescent="0.25">
      <c r="A670" s="62">
        <f>COUNTA(H670:K670,L670:AH670)</f>
        <v>0</v>
      </c>
      <c r="B670" s="13"/>
      <c r="C670" s="13"/>
      <c r="D670" s="13" t="str">
        <f>IF(J670&gt;0,"совместительство","-")</f>
        <v>-</v>
      </c>
      <c r="E670" s="13">
        <f t="shared" si="108"/>
        <v>0</v>
      </c>
      <c r="F670" s="13"/>
      <c r="G670" s="13"/>
      <c r="H670" s="88"/>
      <c r="I670" s="88"/>
      <c r="J670" s="9"/>
      <c r="K670" s="8"/>
      <c r="L670" s="19"/>
      <c r="M670" s="8"/>
      <c r="N670" s="19"/>
      <c r="O670" s="19"/>
      <c r="P670" s="19"/>
      <c r="Q670" s="8"/>
      <c r="R670" s="8"/>
      <c r="S670" s="88"/>
      <c r="T670" s="8"/>
      <c r="U670" s="8"/>
      <c r="V670" s="11"/>
      <c r="W670" s="19"/>
      <c r="X670" s="8"/>
      <c r="Y670" s="90"/>
      <c r="Z670" s="88"/>
      <c r="AA670" s="88"/>
      <c r="AB670" s="88"/>
      <c r="AC670" s="88"/>
      <c r="AD670" s="10"/>
      <c r="AE670" s="8"/>
      <c r="AF670" s="12"/>
      <c r="AG670" s="8"/>
      <c r="AH670" s="88"/>
    </row>
    <row r="671" spans="1:34" x14ac:dyDescent="0.25">
      <c r="A671" s="62">
        <f>COUNTA(H671:K671,L671:AH671)</f>
        <v>0</v>
      </c>
      <c r="B671" s="13"/>
      <c r="C671" s="13"/>
      <c r="D671" s="13"/>
      <c r="E671" s="13">
        <f t="shared" si="108"/>
        <v>0</v>
      </c>
      <c r="F671" s="13"/>
      <c r="G671" s="13"/>
      <c r="H671" s="88"/>
      <c r="I671" s="88"/>
      <c r="J671" s="9"/>
      <c r="K671" s="8"/>
      <c r="L671" s="19"/>
      <c r="M671" s="8"/>
      <c r="N671" s="19"/>
      <c r="O671" s="19"/>
      <c r="P671" s="19"/>
      <c r="Q671" s="8"/>
      <c r="R671" s="8"/>
      <c r="S671" s="88"/>
      <c r="T671" s="8"/>
      <c r="U671" s="8"/>
      <c r="V671" s="11"/>
      <c r="W671" s="19"/>
      <c r="X671" s="8"/>
      <c r="Y671" s="90"/>
      <c r="Z671" s="88"/>
      <c r="AA671" s="88"/>
      <c r="AB671" s="88"/>
      <c r="AC671" s="88"/>
      <c r="AD671" s="10"/>
      <c r="AE671" s="8"/>
      <c r="AF671" s="12"/>
      <c r="AG671" s="8"/>
      <c r="AH671" s="88"/>
    </row>
    <row r="672" spans="1:34" x14ac:dyDescent="0.25">
      <c r="A672" s="62">
        <f>COUNTA(H672:K672,L672:AH672)</f>
        <v>0</v>
      </c>
      <c r="B672" s="13"/>
      <c r="C672" s="13"/>
      <c r="D672" s="13"/>
      <c r="E672" s="13">
        <f t="shared" si="108"/>
        <v>0</v>
      </c>
      <c r="F672" s="13"/>
      <c r="G672" s="13"/>
      <c r="H672" s="88"/>
      <c r="I672" s="88"/>
      <c r="J672" s="9"/>
      <c r="K672" s="8"/>
      <c r="L672" s="19"/>
      <c r="M672" s="8"/>
      <c r="N672" s="19"/>
      <c r="O672" s="19"/>
      <c r="P672" s="19"/>
      <c r="Q672" s="8"/>
      <c r="R672" s="8"/>
      <c r="S672" s="88"/>
      <c r="T672" s="8"/>
      <c r="U672" s="8"/>
      <c r="V672" s="11"/>
      <c r="W672" s="19"/>
      <c r="X672" s="8"/>
      <c r="Y672" s="90"/>
      <c r="Z672" s="88"/>
      <c r="AA672" s="88"/>
      <c r="AB672" s="88"/>
      <c r="AC672" s="88"/>
      <c r="AD672" s="10"/>
      <c r="AE672" s="8"/>
      <c r="AF672" s="12"/>
      <c r="AG672" s="8"/>
      <c r="AH672" s="88"/>
    </row>
    <row r="673" spans="1:34" x14ac:dyDescent="0.25">
      <c r="A673" s="62">
        <f>COUNTA(H673:K673,L673:AH673)</f>
        <v>0</v>
      </c>
      <c r="B673" s="13"/>
      <c r="C673" s="13"/>
      <c r="D673" s="13"/>
      <c r="E673" s="13">
        <f t="shared" si="108"/>
        <v>0</v>
      </c>
      <c r="F673" s="13"/>
      <c r="G673" s="13"/>
      <c r="H673" s="88"/>
      <c r="I673" s="88"/>
      <c r="J673" s="9"/>
      <c r="K673" s="8"/>
      <c r="L673" s="19"/>
      <c r="M673" s="8"/>
      <c r="N673" s="19"/>
      <c r="O673" s="19"/>
      <c r="P673" s="19"/>
      <c r="Q673" s="8"/>
      <c r="R673" s="8"/>
      <c r="S673" s="88"/>
      <c r="T673" s="8"/>
      <c r="U673" s="8"/>
      <c r="V673" s="11"/>
      <c r="W673" s="19"/>
      <c r="X673" s="8"/>
      <c r="Y673" s="90"/>
      <c r="Z673" s="88"/>
      <c r="AA673" s="88"/>
      <c r="AB673" s="88"/>
      <c r="AC673" s="88"/>
      <c r="AD673" s="10"/>
      <c r="AE673" s="8"/>
      <c r="AF673" s="12"/>
      <c r="AG673" s="8"/>
      <c r="AH673" s="88"/>
    </row>
    <row r="674" spans="1:34" x14ac:dyDescent="0.25">
      <c r="A674" s="62">
        <f>COUNTA(H674:K674,L674:AH674)</f>
        <v>0</v>
      </c>
      <c r="B674" s="13"/>
      <c r="C674" s="13"/>
      <c r="D674" s="13"/>
      <c r="E674" s="13">
        <f t="shared" si="108"/>
        <v>0</v>
      </c>
      <c r="F674" s="13"/>
      <c r="G674" s="13"/>
      <c r="H674" s="88"/>
      <c r="I674" s="88"/>
      <c r="J674" s="9"/>
      <c r="K674" s="8"/>
      <c r="L674" s="19"/>
      <c r="M674" s="8"/>
      <c r="N674" s="19"/>
      <c r="O674" s="19"/>
      <c r="P674" s="19"/>
      <c r="Q674" s="8"/>
      <c r="R674" s="8"/>
      <c r="S674" s="88"/>
      <c r="T674" s="8"/>
      <c r="U674" s="8"/>
      <c r="V674" s="11"/>
      <c r="W674" s="19"/>
      <c r="X674" s="8"/>
      <c r="Y674" s="90"/>
      <c r="Z674" s="88"/>
      <c r="AA674" s="88"/>
      <c r="AB674" s="88"/>
      <c r="AC674" s="88"/>
      <c r="AD674" s="10"/>
      <c r="AE674" s="8"/>
      <c r="AF674" s="12"/>
      <c r="AG674" s="8"/>
      <c r="AH674" s="88"/>
    </row>
    <row r="675" spans="1:34" x14ac:dyDescent="0.25">
      <c r="A675" s="62">
        <f>COUNTA(H675:K675,L675:AH675)</f>
        <v>0</v>
      </c>
      <c r="B675" s="13"/>
      <c r="C675" s="13"/>
      <c r="D675" s="13"/>
      <c r="E675" s="13">
        <f t="shared" si="108"/>
        <v>0</v>
      </c>
      <c r="F675" s="13"/>
      <c r="G675" s="13"/>
      <c r="H675" s="88"/>
      <c r="I675" s="88"/>
      <c r="J675" s="9"/>
      <c r="K675" s="8"/>
      <c r="L675" s="19"/>
      <c r="M675" s="8"/>
      <c r="N675" s="19"/>
      <c r="O675" s="19"/>
      <c r="P675" s="19"/>
      <c r="Q675" s="8"/>
      <c r="R675" s="8"/>
      <c r="S675" s="88"/>
      <c r="T675" s="8"/>
      <c r="U675" s="8"/>
      <c r="V675" s="11"/>
      <c r="W675" s="19"/>
      <c r="X675" s="8"/>
      <c r="Y675" s="90"/>
      <c r="Z675" s="88"/>
      <c r="AA675" s="88"/>
      <c r="AB675" s="88"/>
      <c r="AC675" s="88"/>
      <c r="AD675" s="10"/>
      <c r="AE675" s="8"/>
      <c r="AF675" s="12"/>
      <c r="AG675" s="8"/>
      <c r="AH675" s="88"/>
    </row>
    <row r="676" spans="1:34" s="26" customFormat="1" ht="11.25" customHeight="1" x14ac:dyDescent="0.25">
      <c r="A676" s="21">
        <v>0</v>
      </c>
      <c r="B676" s="22"/>
      <c r="C676" s="22"/>
      <c r="D676" s="21"/>
      <c r="E676" s="23">
        <f>MAX(E660:E675)</f>
        <v>0</v>
      </c>
      <c r="F676" s="21" t="str">
        <f>RIGHT(R676,4)</f>
        <v xml:space="preserve"> - 0</v>
      </c>
      <c r="G676" s="21" t="str">
        <f>RIGHT(X676,4)</f>
        <v xml:space="preserve"> - 0</v>
      </c>
      <c r="H676" s="88"/>
      <c r="I676" s="88"/>
      <c r="J676" s="23" t="s">
        <v>85</v>
      </c>
      <c r="K676" s="23" t="str">
        <f>IF(E676=4,"ВО",IF(E676=3,"СПО",IF(E676=2,"ВО (с)",IF(E676=1,"СПО (с)","-"))))</f>
        <v>-</v>
      </c>
      <c r="L676" s="23">
        <f>COUNTA(L660:L675)</f>
        <v>0</v>
      </c>
      <c r="M676" s="23" t="s">
        <v>80</v>
      </c>
      <c r="N676" s="23" t="s">
        <v>80</v>
      </c>
      <c r="O676" s="23">
        <f>COUNTA(O660:O675)</f>
        <v>0</v>
      </c>
      <c r="P676" s="23" t="s">
        <v>80</v>
      </c>
      <c r="Q676" s="23">
        <f>SUM(Q660:Q675)</f>
        <v>0</v>
      </c>
      <c r="R676" s="23" t="str">
        <f>CONCATENATE("П.Г.П. - ",MAX(R660:R675))</f>
        <v>П.Г.П. - 0</v>
      </c>
      <c r="S676" s="23">
        <f>COUNTA(S660)</f>
        <v>0</v>
      </c>
      <c r="T676" s="23">
        <f>T661</f>
        <v>0</v>
      </c>
      <c r="U676" s="23" t="s">
        <v>80</v>
      </c>
      <c r="V676" s="23" t="s">
        <v>80</v>
      </c>
      <c r="W676" s="23">
        <f>COUNTA(W660:W675)</f>
        <v>0</v>
      </c>
      <c r="X676" s="23" t="str">
        <f>CONCATENATE("П.Г.П. - ",MAX(X660:X675))</f>
        <v>П.Г.П. - 0</v>
      </c>
      <c r="Y676" s="24">
        <f>Y660</f>
        <v>0</v>
      </c>
      <c r="Z676" s="23" t="str">
        <f>IF(Z660="","-",Z660)</f>
        <v>-</v>
      </c>
      <c r="AA676" s="23" t="str">
        <f t="shared" ref="AA676:AC676" si="109">IF(AA660="","-",AA660)</f>
        <v>-</v>
      </c>
      <c r="AB676" s="23" t="str">
        <f t="shared" si="109"/>
        <v>-</v>
      </c>
      <c r="AC676" s="23" t="str">
        <f t="shared" si="109"/>
        <v>-</v>
      </c>
      <c r="AD676" s="23" t="s">
        <v>80</v>
      </c>
      <c r="AE676" s="23">
        <f>SUM(AE660:AE675)</f>
        <v>0</v>
      </c>
      <c r="AF676" s="25">
        <f>SUM(AF660:AF675)</f>
        <v>0</v>
      </c>
      <c r="AG676" s="23" t="s">
        <v>80</v>
      </c>
      <c r="AH676" s="23" t="s">
        <v>80</v>
      </c>
    </row>
    <row r="677" spans="1:34" x14ac:dyDescent="0.25">
      <c r="A677" s="62">
        <f>COUNTA(H677:K677,L677:AH677)-7</f>
        <v>-1</v>
      </c>
      <c r="B677" s="13"/>
      <c r="C677" s="13"/>
      <c r="D677" s="13"/>
      <c r="E677" s="13">
        <f t="shared" ref="E677:E692" si="110">IF(K677="ВО",4,IF(K677="СПО",3,IF(K677="ВО (студент)",2,IF(K677="СПО (студент)",1,0))))</f>
        <v>0</v>
      </c>
      <c r="F677" s="13"/>
      <c r="G677" s="13"/>
      <c r="H677" s="88">
        <v>60</v>
      </c>
      <c r="I677" s="88"/>
      <c r="J677" s="7" t="s">
        <v>77</v>
      </c>
      <c r="K677" s="8"/>
      <c r="L677" s="19"/>
      <c r="M677" s="8"/>
      <c r="N677" s="19"/>
      <c r="O677" s="19"/>
      <c r="P677" s="19"/>
      <c r="Q677" s="8"/>
      <c r="R677" s="8"/>
      <c r="S677" s="88"/>
      <c r="T677" s="17" t="s">
        <v>80</v>
      </c>
      <c r="U677" s="17" t="s">
        <v>80</v>
      </c>
      <c r="V677" s="18" t="s">
        <v>80</v>
      </c>
      <c r="W677" s="19"/>
      <c r="X677" s="8"/>
      <c r="Y677" s="90"/>
      <c r="Z677" s="88"/>
      <c r="AA677" s="88"/>
      <c r="AB677" s="88" t="str">
        <f>IF(Y677&lt;1,"-",ROUND(YEARFRAC(Y677,#REF!,1),2))</f>
        <v>-</v>
      </c>
      <c r="AC677" s="88"/>
      <c r="AD677" s="10"/>
      <c r="AE677" s="8"/>
      <c r="AF677" s="12"/>
      <c r="AG677" s="8"/>
      <c r="AH677" s="88"/>
    </row>
    <row r="678" spans="1:34" x14ac:dyDescent="0.25">
      <c r="A678" s="62">
        <f>COUNTA(H678:K678,L678:AH678)</f>
        <v>0</v>
      </c>
      <c r="B678" s="13"/>
      <c r="C678" s="13"/>
      <c r="D678" s="13"/>
      <c r="E678" s="13">
        <f t="shared" si="110"/>
        <v>0</v>
      </c>
      <c r="F678" s="13"/>
      <c r="G678" s="13"/>
      <c r="H678" s="88"/>
      <c r="I678" s="88"/>
      <c r="J678" s="9"/>
      <c r="K678" s="8"/>
      <c r="L678" s="19"/>
      <c r="M678" s="8"/>
      <c r="N678" s="19"/>
      <c r="O678" s="19"/>
      <c r="P678" s="19"/>
      <c r="Q678" s="8"/>
      <c r="R678" s="8"/>
      <c r="S678" s="88"/>
      <c r="T678" s="8"/>
      <c r="U678" s="8"/>
      <c r="V678" s="11"/>
      <c r="W678" s="19"/>
      <c r="X678" s="8"/>
      <c r="Y678" s="90"/>
      <c r="Z678" s="88"/>
      <c r="AA678" s="88"/>
      <c r="AB678" s="88"/>
      <c r="AC678" s="88"/>
      <c r="AD678" s="10"/>
      <c r="AE678" s="8"/>
      <c r="AF678" s="12"/>
      <c r="AG678" s="8"/>
      <c r="AH678" s="88"/>
    </row>
    <row r="679" spans="1:34" x14ac:dyDescent="0.25">
      <c r="A679" s="62">
        <f>COUNTA(H679:K679,L679:AH679,J680)-4</f>
        <v>0</v>
      </c>
      <c r="B679" s="13"/>
      <c r="C679" s="13"/>
      <c r="D679" s="13"/>
      <c r="E679" s="13">
        <f t="shared" si="110"/>
        <v>0</v>
      </c>
      <c r="F679" s="13"/>
      <c r="G679" s="13"/>
      <c r="H679" s="88"/>
      <c r="I679" s="88"/>
      <c r="J679" s="7" t="s">
        <v>78</v>
      </c>
      <c r="K679" s="8"/>
      <c r="L679" s="19"/>
      <c r="M679" s="8"/>
      <c r="N679" s="19"/>
      <c r="O679" s="19"/>
      <c r="P679" s="19"/>
      <c r="Q679" s="8"/>
      <c r="R679" s="8"/>
      <c r="S679" s="88"/>
      <c r="T679" s="17" t="s">
        <v>80</v>
      </c>
      <c r="U679" s="17" t="s">
        <v>80</v>
      </c>
      <c r="V679" s="18" t="s">
        <v>80</v>
      </c>
      <c r="W679" s="19"/>
      <c r="X679" s="8"/>
      <c r="Y679" s="90"/>
      <c r="Z679" s="88"/>
      <c r="AA679" s="88"/>
      <c r="AB679" s="88"/>
      <c r="AC679" s="88"/>
      <c r="AD679" s="10"/>
      <c r="AE679" s="8"/>
      <c r="AF679" s="12"/>
      <c r="AG679" s="8"/>
      <c r="AH679" s="88"/>
    </row>
    <row r="680" spans="1:34" x14ac:dyDescent="0.25">
      <c r="A680" s="62">
        <f>COUNTA(H680:K680,L680:AH680)</f>
        <v>0</v>
      </c>
      <c r="B680" s="13"/>
      <c r="C680" s="13"/>
      <c r="D680" s="13" t="str">
        <f>IF(J680&gt;0,"совмещение","-")</f>
        <v>-</v>
      </c>
      <c r="E680" s="13">
        <f t="shared" si="110"/>
        <v>0</v>
      </c>
      <c r="F680" s="13"/>
      <c r="G680" s="13"/>
      <c r="H680" s="88"/>
      <c r="I680" s="88"/>
      <c r="J680" s="9"/>
      <c r="K680" s="8"/>
      <c r="L680" s="19"/>
      <c r="M680" s="8"/>
      <c r="N680" s="19"/>
      <c r="O680" s="19"/>
      <c r="P680" s="19"/>
      <c r="Q680" s="8"/>
      <c r="R680" s="8"/>
      <c r="S680" s="88"/>
      <c r="T680" s="8"/>
      <c r="U680" s="8"/>
      <c r="V680" s="11"/>
      <c r="W680" s="19"/>
      <c r="X680" s="8"/>
      <c r="Y680" s="90"/>
      <c r="Z680" s="88"/>
      <c r="AA680" s="88"/>
      <c r="AB680" s="88"/>
      <c r="AC680" s="88"/>
      <c r="AD680" s="10"/>
      <c r="AE680" s="8"/>
      <c r="AF680" s="12"/>
      <c r="AG680" s="8"/>
      <c r="AH680" s="88"/>
    </row>
    <row r="681" spans="1:34" x14ac:dyDescent="0.25">
      <c r="A681" s="62">
        <f>COUNTA(H681:K681,L681:AH681)</f>
        <v>0</v>
      </c>
      <c r="B681" s="13"/>
      <c r="C681" s="13"/>
      <c r="D681" s="13"/>
      <c r="E681" s="13">
        <f t="shared" si="110"/>
        <v>0</v>
      </c>
      <c r="F681" s="13"/>
      <c r="G681" s="13"/>
      <c r="H681" s="88"/>
      <c r="I681" s="88"/>
      <c r="J681" s="9"/>
      <c r="K681" s="8"/>
      <c r="L681" s="19"/>
      <c r="M681" s="8"/>
      <c r="N681" s="19"/>
      <c r="O681" s="19"/>
      <c r="P681" s="19"/>
      <c r="Q681" s="8"/>
      <c r="R681" s="8"/>
      <c r="S681" s="88"/>
      <c r="T681" s="8"/>
      <c r="U681" s="8"/>
      <c r="V681" s="11"/>
      <c r="W681" s="19"/>
      <c r="X681" s="8"/>
      <c r="Y681" s="90"/>
      <c r="Z681" s="88"/>
      <c r="AA681" s="88"/>
      <c r="AB681" s="88"/>
      <c r="AC681" s="88"/>
      <c r="AD681" s="10"/>
      <c r="AE681" s="8"/>
      <c r="AF681" s="12"/>
      <c r="AG681" s="8"/>
      <c r="AH681" s="88"/>
    </row>
    <row r="682" spans="1:34" x14ac:dyDescent="0.25">
      <c r="A682" s="62">
        <f>COUNTA(H682:K682,L682:AH682)</f>
        <v>0</v>
      </c>
      <c r="B682" s="13"/>
      <c r="C682" s="13"/>
      <c r="D682" s="13"/>
      <c r="E682" s="13">
        <f t="shared" si="110"/>
        <v>0</v>
      </c>
      <c r="F682" s="13"/>
      <c r="G682" s="13"/>
      <c r="H682" s="88"/>
      <c r="I682" s="88"/>
      <c r="J682" s="9"/>
      <c r="K682" s="8"/>
      <c r="L682" s="19"/>
      <c r="M682" s="8"/>
      <c r="N682" s="19"/>
      <c r="O682" s="19"/>
      <c r="P682" s="19"/>
      <c r="Q682" s="8"/>
      <c r="R682" s="8"/>
      <c r="S682" s="88"/>
      <c r="T682" s="8"/>
      <c r="U682" s="8"/>
      <c r="V682" s="11"/>
      <c r="W682" s="19"/>
      <c r="X682" s="8"/>
      <c r="Y682" s="90"/>
      <c r="Z682" s="88"/>
      <c r="AA682" s="88"/>
      <c r="AB682" s="88"/>
      <c r="AC682" s="88"/>
      <c r="AD682" s="10"/>
      <c r="AE682" s="8"/>
      <c r="AF682" s="12"/>
      <c r="AG682" s="8"/>
      <c r="AH682" s="88"/>
    </row>
    <row r="683" spans="1:34" x14ac:dyDescent="0.25">
      <c r="A683" s="62">
        <f>COUNTA(H683:K683,L683:AH683)</f>
        <v>0</v>
      </c>
      <c r="B683" s="13"/>
      <c r="C683" s="13"/>
      <c r="D683" s="13"/>
      <c r="E683" s="13">
        <f t="shared" si="110"/>
        <v>0</v>
      </c>
      <c r="F683" s="13"/>
      <c r="G683" s="13"/>
      <c r="H683" s="88"/>
      <c r="I683" s="88"/>
      <c r="J683" s="9"/>
      <c r="K683" s="8"/>
      <c r="L683" s="19"/>
      <c r="M683" s="8"/>
      <c r="N683" s="19"/>
      <c r="O683" s="19"/>
      <c r="P683" s="19"/>
      <c r="Q683" s="8"/>
      <c r="R683" s="8"/>
      <c r="S683" s="88"/>
      <c r="T683" s="8"/>
      <c r="U683" s="8"/>
      <c r="V683" s="11"/>
      <c r="W683" s="19"/>
      <c r="X683" s="8"/>
      <c r="Y683" s="90"/>
      <c r="Z683" s="88"/>
      <c r="AA683" s="88"/>
      <c r="AB683" s="88"/>
      <c r="AC683" s="88"/>
      <c r="AD683" s="10"/>
      <c r="AE683" s="8"/>
      <c r="AF683" s="12"/>
      <c r="AG683" s="8"/>
      <c r="AH683" s="88"/>
    </row>
    <row r="684" spans="1:34" x14ac:dyDescent="0.25">
      <c r="A684" s="62">
        <f>COUNTA(H684:K684,L684:AH684)</f>
        <v>0</v>
      </c>
      <c r="B684" s="13"/>
      <c r="C684" s="13"/>
      <c r="D684" s="13"/>
      <c r="E684" s="13">
        <f t="shared" si="110"/>
        <v>0</v>
      </c>
      <c r="F684" s="13"/>
      <c r="G684" s="13"/>
      <c r="H684" s="88"/>
      <c r="I684" s="88"/>
      <c r="J684" s="9"/>
      <c r="K684" s="8"/>
      <c r="L684" s="19"/>
      <c r="M684" s="8"/>
      <c r="N684" s="19"/>
      <c r="O684" s="19"/>
      <c r="P684" s="19"/>
      <c r="Q684" s="8"/>
      <c r="R684" s="8"/>
      <c r="S684" s="88"/>
      <c r="T684" s="8"/>
      <c r="U684" s="8"/>
      <c r="V684" s="11"/>
      <c r="W684" s="19"/>
      <c r="X684" s="8"/>
      <c r="Y684" s="90"/>
      <c r="Z684" s="88"/>
      <c r="AA684" s="88"/>
      <c r="AB684" s="88"/>
      <c r="AC684" s="88"/>
      <c r="AD684" s="10"/>
      <c r="AE684" s="8"/>
      <c r="AF684" s="12"/>
      <c r="AG684" s="8"/>
      <c r="AH684" s="88"/>
    </row>
    <row r="685" spans="1:34" x14ac:dyDescent="0.25">
      <c r="A685" s="62">
        <f>COUNTA(H685:K685,L685:AH685)</f>
        <v>0</v>
      </c>
      <c r="B685" s="13"/>
      <c r="C685" s="13"/>
      <c r="D685" s="13"/>
      <c r="E685" s="13">
        <f t="shared" si="110"/>
        <v>0</v>
      </c>
      <c r="F685" s="13"/>
      <c r="G685" s="13"/>
      <c r="H685" s="88"/>
      <c r="I685" s="88"/>
      <c r="J685" s="9"/>
      <c r="K685" s="8"/>
      <c r="L685" s="19"/>
      <c r="M685" s="8"/>
      <c r="N685" s="19"/>
      <c r="O685" s="19"/>
      <c r="P685" s="19"/>
      <c r="Q685" s="8"/>
      <c r="R685" s="8"/>
      <c r="S685" s="88"/>
      <c r="T685" s="8"/>
      <c r="U685" s="8"/>
      <c r="V685" s="11"/>
      <c r="W685" s="19"/>
      <c r="X685" s="8"/>
      <c r="Y685" s="90"/>
      <c r="Z685" s="88"/>
      <c r="AA685" s="88"/>
      <c r="AB685" s="88"/>
      <c r="AC685" s="88"/>
      <c r="AD685" s="10"/>
      <c r="AE685" s="8"/>
      <c r="AF685" s="12"/>
      <c r="AG685" s="8"/>
      <c r="AH685" s="88"/>
    </row>
    <row r="686" spans="1:34" x14ac:dyDescent="0.25">
      <c r="A686" s="62">
        <f>COUNTA(H686:K686,L686:AH686,J687)-4</f>
        <v>0</v>
      </c>
      <c r="B686" s="13"/>
      <c r="C686" s="13"/>
      <c r="D686" s="13"/>
      <c r="E686" s="13">
        <f t="shared" si="110"/>
        <v>0</v>
      </c>
      <c r="F686" s="13"/>
      <c r="G686" s="13"/>
      <c r="H686" s="88"/>
      <c r="I686" s="88"/>
      <c r="J686" s="7" t="s">
        <v>79</v>
      </c>
      <c r="K686" s="8"/>
      <c r="L686" s="19"/>
      <c r="M686" s="8"/>
      <c r="N686" s="19"/>
      <c r="O686" s="19"/>
      <c r="P686" s="19"/>
      <c r="Q686" s="8"/>
      <c r="R686" s="8"/>
      <c r="S686" s="88"/>
      <c r="T686" s="17" t="s">
        <v>80</v>
      </c>
      <c r="U686" s="17" t="s">
        <v>80</v>
      </c>
      <c r="V686" s="18" t="s">
        <v>80</v>
      </c>
      <c r="W686" s="19"/>
      <c r="X686" s="8"/>
      <c r="Y686" s="90"/>
      <c r="Z686" s="88"/>
      <c r="AA686" s="88"/>
      <c r="AB686" s="88"/>
      <c r="AC686" s="88"/>
      <c r="AD686" s="10"/>
      <c r="AE686" s="8"/>
      <c r="AF686" s="12"/>
      <c r="AG686" s="8"/>
      <c r="AH686" s="88"/>
    </row>
    <row r="687" spans="1:34" x14ac:dyDescent="0.25">
      <c r="A687" s="62">
        <f>COUNTA(H687:K687,L687:AH687)</f>
        <v>0</v>
      </c>
      <c r="B687" s="13"/>
      <c r="C687" s="13"/>
      <c r="D687" s="13" t="str">
        <f>IF(J687&gt;0,"совместительство","-")</f>
        <v>-</v>
      </c>
      <c r="E687" s="13">
        <f t="shared" si="110"/>
        <v>0</v>
      </c>
      <c r="F687" s="13"/>
      <c r="G687" s="13"/>
      <c r="H687" s="88"/>
      <c r="I687" s="88"/>
      <c r="J687" s="9"/>
      <c r="K687" s="8"/>
      <c r="L687" s="19"/>
      <c r="M687" s="8"/>
      <c r="N687" s="19"/>
      <c r="O687" s="19"/>
      <c r="P687" s="19"/>
      <c r="Q687" s="8"/>
      <c r="R687" s="8"/>
      <c r="S687" s="88"/>
      <c r="T687" s="8"/>
      <c r="U687" s="8"/>
      <c r="V687" s="11"/>
      <c r="W687" s="19"/>
      <c r="X687" s="8"/>
      <c r="Y687" s="90"/>
      <c r="Z687" s="88"/>
      <c r="AA687" s="88"/>
      <c r="AB687" s="88"/>
      <c r="AC687" s="88"/>
      <c r="AD687" s="10"/>
      <c r="AE687" s="8"/>
      <c r="AF687" s="12"/>
      <c r="AG687" s="8"/>
      <c r="AH687" s="88"/>
    </row>
    <row r="688" spans="1:34" x14ac:dyDescent="0.25">
      <c r="A688" s="62">
        <f>COUNTA(H688:K688,L688:AH688)</f>
        <v>0</v>
      </c>
      <c r="B688" s="13"/>
      <c r="C688" s="13"/>
      <c r="D688" s="13"/>
      <c r="E688" s="13">
        <f t="shared" si="110"/>
        <v>0</v>
      </c>
      <c r="F688" s="13"/>
      <c r="G688" s="13"/>
      <c r="H688" s="88"/>
      <c r="I688" s="88"/>
      <c r="J688" s="9"/>
      <c r="K688" s="8"/>
      <c r="L688" s="19"/>
      <c r="M688" s="8"/>
      <c r="N688" s="19"/>
      <c r="O688" s="19"/>
      <c r="P688" s="19"/>
      <c r="Q688" s="8"/>
      <c r="R688" s="8"/>
      <c r="S688" s="88"/>
      <c r="T688" s="8"/>
      <c r="U688" s="8"/>
      <c r="V688" s="11"/>
      <c r="W688" s="19"/>
      <c r="X688" s="8"/>
      <c r="Y688" s="90"/>
      <c r="Z688" s="88"/>
      <c r="AA688" s="88"/>
      <c r="AB688" s="88"/>
      <c r="AC688" s="88"/>
      <c r="AD688" s="10"/>
      <c r="AE688" s="8"/>
      <c r="AF688" s="12"/>
      <c r="AG688" s="8"/>
      <c r="AH688" s="88"/>
    </row>
    <row r="689" spans="1:34" x14ac:dyDescent="0.25">
      <c r="A689" s="62">
        <f>COUNTA(H689:K689,L689:AH689)</f>
        <v>0</v>
      </c>
      <c r="B689" s="13"/>
      <c r="C689" s="13"/>
      <c r="D689" s="13"/>
      <c r="E689" s="13">
        <f t="shared" si="110"/>
        <v>0</v>
      </c>
      <c r="F689" s="13"/>
      <c r="G689" s="13"/>
      <c r="H689" s="88"/>
      <c r="I689" s="88"/>
      <c r="J689" s="9"/>
      <c r="K689" s="8"/>
      <c r="L689" s="19"/>
      <c r="M689" s="8"/>
      <c r="N689" s="19"/>
      <c r="O689" s="19"/>
      <c r="P689" s="19"/>
      <c r="Q689" s="8"/>
      <c r="R689" s="8"/>
      <c r="S689" s="88"/>
      <c r="T689" s="8"/>
      <c r="U689" s="8"/>
      <c r="V689" s="11"/>
      <c r="W689" s="19"/>
      <c r="X689" s="8"/>
      <c r="Y689" s="90"/>
      <c r="Z689" s="88"/>
      <c r="AA689" s="88"/>
      <c r="AB689" s="88"/>
      <c r="AC689" s="88"/>
      <c r="AD689" s="10"/>
      <c r="AE689" s="8"/>
      <c r="AF689" s="12"/>
      <c r="AG689" s="8"/>
      <c r="AH689" s="88"/>
    </row>
    <row r="690" spans="1:34" x14ac:dyDescent="0.25">
      <c r="A690" s="62">
        <f>COUNTA(H690:K690,L690:AH690)</f>
        <v>0</v>
      </c>
      <c r="B690" s="13"/>
      <c r="C690" s="13"/>
      <c r="D690" s="13"/>
      <c r="E690" s="13">
        <f t="shared" si="110"/>
        <v>0</v>
      </c>
      <c r="F690" s="13"/>
      <c r="G690" s="13"/>
      <c r="H690" s="88"/>
      <c r="I690" s="88"/>
      <c r="J690" s="9"/>
      <c r="K690" s="8"/>
      <c r="L690" s="19"/>
      <c r="M690" s="8"/>
      <c r="N690" s="19"/>
      <c r="O690" s="19"/>
      <c r="P690" s="19"/>
      <c r="Q690" s="8"/>
      <c r="R690" s="8"/>
      <c r="S690" s="88"/>
      <c r="T690" s="8"/>
      <c r="U690" s="8"/>
      <c r="V690" s="11"/>
      <c r="W690" s="19"/>
      <c r="X690" s="8"/>
      <c r="Y690" s="90"/>
      <c r="Z690" s="88"/>
      <c r="AA690" s="88"/>
      <c r="AB690" s="88"/>
      <c r="AC690" s="88"/>
      <c r="AD690" s="10"/>
      <c r="AE690" s="8"/>
      <c r="AF690" s="12"/>
      <c r="AG690" s="8"/>
      <c r="AH690" s="88"/>
    </row>
    <row r="691" spans="1:34" x14ac:dyDescent="0.25">
      <c r="A691" s="62">
        <f>COUNTA(H691:K691,L691:AH691)</f>
        <v>0</v>
      </c>
      <c r="B691" s="13"/>
      <c r="C691" s="13"/>
      <c r="D691" s="13"/>
      <c r="E691" s="13">
        <f t="shared" si="110"/>
        <v>0</v>
      </c>
      <c r="F691" s="13"/>
      <c r="G691" s="13"/>
      <c r="H691" s="88"/>
      <c r="I691" s="88"/>
      <c r="J691" s="9"/>
      <c r="K691" s="8"/>
      <c r="L691" s="19"/>
      <c r="M691" s="8"/>
      <c r="N691" s="19"/>
      <c r="O691" s="19"/>
      <c r="P691" s="19"/>
      <c r="Q691" s="8"/>
      <c r="R691" s="8"/>
      <c r="S691" s="88"/>
      <c r="T691" s="8"/>
      <c r="U691" s="8"/>
      <c r="V691" s="11"/>
      <c r="W691" s="19"/>
      <c r="X691" s="8"/>
      <c r="Y691" s="90"/>
      <c r="Z691" s="88"/>
      <c r="AA691" s="88"/>
      <c r="AB691" s="88"/>
      <c r="AC691" s="88"/>
      <c r="AD691" s="10"/>
      <c r="AE691" s="8"/>
      <c r="AF691" s="12"/>
      <c r="AG691" s="8"/>
      <c r="AH691" s="88"/>
    </row>
    <row r="692" spans="1:34" x14ac:dyDescent="0.25">
      <c r="A692" s="62">
        <f>COUNTA(H692:K692,L692:AH692)</f>
        <v>0</v>
      </c>
      <c r="B692" s="13"/>
      <c r="C692" s="13"/>
      <c r="D692" s="13"/>
      <c r="E692" s="13">
        <f t="shared" si="110"/>
        <v>0</v>
      </c>
      <c r="F692" s="13"/>
      <c r="G692" s="13"/>
      <c r="H692" s="88"/>
      <c r="I692" s="88"/>
      <c r="J692" s="9"/>
      <c r="K692" s="8"/>
      <c r="L692" s="19"/>
      <c r="M692" s="8"/>
      <c r="N692" s="19"/>
      <c r="O692" s="19"/>
      <c r="P692" s="19"/>
      <c r="Q692" s="8"/>
      <c r="R692" s="8"/>
      <c r="S692" s="88"/>
      <c r="T692" s="8"/>
      <c r="U692" s="8"/>
      <c r="V692" s="11"/>
      <c r="W692" s="19"/>
      <c r="X692" s="8"/>
      <c r="Y692" s="90"/>
      <c r="Z692" s="88"/>
      <c r="AA692" s="88"/>
      <c r="AB692" s="88"/>
      <c r="AC692" s="88"/>
      <c r="AD692" s="10"/>
      <c r="AE692" s="8"/>
      <c r="AF692" s="12"/>
      <c r="AG692" s="8"/>
      <c r="AH692" s="88"/>
    </row>
    <row r="693" spans="1:34" s="26" customFormat="1" ht="11.25" customHeight="1" x14ac:dyDescent="0.25">
      <c r="A693" s="21">
        <v>0</v>
      </c>
      <c r="B693" s="22"/>
      <c r="C693" s="22"/>
      <c r="D693" s="21"/>
      <c r="E693" s="23">
        <f>MAX(E677:E692)</f>
        <v>0</v>
      </c>
      <c r="F693" s="21" t="str">
        <f>RIGHT(R693,4)</f>
        <v xml:space="preserve"> - 0</v>
      </c>
      <c r="G693" s="21" t="str">
        <f>RIGHT(X693,4)</f>
        <v xml:space="preserve"> - 0</v>
      </c>
      <c r="H693" s="88"/>
      <c r="I693" s="88"/>
      <c r="J693" s="23" t="s">
        <v>85</v>
      </c>
      <c r="K693" s="23" t="str">
        <f>IF(E693=4,"ВО",IF(E693=3,"СПО",IF(E693=2,"ВО (с)",IF(E693=1,"СПО (с)","-"))))</f>
        <v>-</v>
      </c>
      <c r="L693" s="23">
        <f>COUNTA(L677:L692)</f>
        <v>0</v>
      </c>
      <c r="M693" s="23" t="s">
        <v>80</v>
      </c>
      <c r="N693" s="23" t="s">
        <v>80</v>
      </c>
      <c r="O693" s="23">
        <f>COUNTA(O677:O692)</f>
        <v>0</v>
      </c>
      <c r="P693" s="23" t="s">
        <v>80</v>
      </c>
      <c r="Q693" s="23">
        <f>SUM(Q677:Q692)</f>
        <v>0</v>
      </c>
      <c r="R693" s="23" t="str">
        <f>CONCATENATE("П.Г.П. - ",MAX(R677:R692))</f>
        <v>П.Г.П. - 0</v>
      </c>
      <c r="S693" s="23">
        <f>COUNTA(S677)</f>
        <v>0</v>
      </c>
      <c r="T693" s="23">
        <f>T678</f>
        <v>0</v>
      </c>
      <c r="U693" s="23" t="s">
        <v>80</v>
      </c>
      <c r="V693" s="23" t="s">
        <v>80</v>
      </c>
      <c r="W693" s="23">
        <f>COUNTA(W677:W692)</f>
        <v>0</v>
      </c>
      <c r="X693" s="23" t="str">
        <f>CONCATENATE("П.Г.П. - ",MAX(X677:X692))</f>
        <v>П.Г.П. - 0</v>
      </c>
      <c r="Y693" s="24">
        <f>Y677</f>
        <v>0</v>
      </c>
      <c r="Z693" s="23" t="str">
        <f>IF(Z677="","-",Z677)</f>
        <v>-</v>
      </c>
      <c r="AA693" s="23" t="str">
        <f t="shared" ref="AA693:AC693" si="111">IF(AA677="","-",AA677)</f>
        <v>-</v>
      </c>
      <c r="AB693" s="23" t="str">
        <f t="shared" si="111"/>
        <v>-</v>
      </c>
      <c r="AC693" s="23" t="str">
        <f t="shared" si="111"/>
        <v>-</v>
      </c>
      <c r="AD693" s="23" t="s">
        <v>80</v>
      </c>
      <c r="AE693" s="23">
        <f>SUM(AE677:AE692)</f>
        <v>0</v>
      </c>
      <c r="AF693" s="25">
        <f>SUM(AF677:AF692)</f>
        <v>0</v>
      </c>
      <c r="AG693" s="23" t="s">
        <v>80</v>
      </c>
      <c r="AH693" s="23" t="s">
        <v>80</v>
      </c>
    </row>
    <row r="694" spans="1:34" x14ac:dyDescent="0.25">
      <c r="A694" s="62">
        <f>COUNTA(H694:K694,L694:AH694)-7</f>
        <v>-1</v>
      </c>
      <c r="B694" s="13"/>
      <c r="C694" s="13"/>
      <c r="D694" s="13"/>
      <c r="E694" s="13">
        <f t="shared" ref="E694:E709" si="112">IF(K694="ВО",4,IF(K694="СПО",3,IF(K694="ВО (студент)",2,IF(K694="СПО (студент)",1,0))))</f>
        <v>0</v>
      </c>
      <c r="F694" s="13"/>
      <c r="G694" s="13"/>
      <c r="H694" s="88">
        <v>61</v>
      </c>
      <c r="I694" s="88"/>
      <c r="J694" s="7" t="s">
        <v>77</v>
      </c>
      <c r="K694" s="8"/>
      <c r="L694" s="19"/>
      <c r="M694" s="8"/>
      <c r="N694" s="19"/>
      <c r="O694" s="19"/>
      <c r="P694" s="19"/>
      <c r="Q694" s="8"/>
      <c r="R694" s="8"/>
      <c r="S694" s="88"/>
      <c r="T694" s="17" t="s">
        <v>80</v>
      </c>
      <c r="U694" s="17" t="s">
        <v>80</v>
      </c>
      <c r="V694" s="18" t="s">
        <v>80</v>
      </c>
      <c r="W694" s="19"/>
      <c r="X694" s="8"/>
      <c r="Y694" s="90"/>
      <c r="Z694" s="88"/>
      <c r="AA694" s="88"/>
      <c r="AB694" s="88" t="str">
        <f>IF(Y694&lt;1,"-",ROUND(YEARFRAC(Y694,#REF!,1),2))</f>
        <v>-</v>
      </c>
      <c r="AC694" s="88"/>
      <c r="AD694" s="10"/>
      <c r="AE694" s="8"/>
      <c r="AF694" s="12"/>
      <c r="AG694" s="8"/>
      <c r="AH694" s="88"/>
    </row>
    <row r="695" spans="1:34" x14ac:dyDescent="0.25">
      <c r="A695" s="62">
        <f>COUNTA(H695:K695,L695:AH695)</f>
        <v>0</v>
      </c>
      <c r="B695" s="13"/>
      <c r="C695" s="13"/>
      <c r="D695" s="13"/>
      <c r="E695" s="13">
        <f t="shared" si="112"/>
        <v>0</v>
      </c>
      <c r="F695" s="13"/>
      <c r="G695" s="13"/>
      <c r="H695" s="88"/>
      <c r="I695" s="88"/>
      <c r="J695" s="9"/>
      <c r="K695" s="8"/>
      <c r="L695" s="19"/>
      <c r="M695" s="8"/>
      <c r="N695" s="19"/>
      <c r="O695" s="19"/>
      <c r="P695" s="19"/>
      <c r="Q695" s="8"/>
      <c r="R695" s="8"/>
      <c r="S695" s="88"/>
      <c r="T695" s="8"/>
      <c r="U695" s="8"/>
      <c r="V695" s="11"/>
      <c r="W695" s="19"/>
      <c r="X695" s="8"/>
      <c r="Y695" s="90"/>
      <c r="Z695" s="88"/>
      <c r="AA695" s="88"/>
      <c r="AB695" s="88"/>
      <c r="AC695" s="88"/>
      <c r="AD695" s="10"/>
      <c r="AE695" s="8"/>
      <c r="AF695" s="12"/>
      <c r="AG695" s="8"/>
      <c r="AH695" s="88"/>
    </row>
    <row r="696" spans="1:34" x14ac:dyDescent="0.25">
      <c r="A696" s="62">
        <f>COUNTA(H696:K696,L696:AH696,J697)-4</f>
        <v>0</v>
      </c>
      <c r="B696" s="13"/>
      <c r="C696" s="13"/>
      <c r="D696" s="13"/>
      <c r="E696" s="13">
        <f t="shared" si="112"/>
        <v>0</v>
      </c>
      <c r="F696" s="13"/>
      <c r="G696" s="13"/>
      <c r="H696" s="88"/>
      <c r="I696" s="88"/>
      <c r="J696" s="7" t="s">
        <v>78</v>
      </c>
      <c r="K696" s="8"/>
      <c r="L696" s="19"/>
      <c r="M696" s="8"/>
      <c r="N696" s="19"/>
      <c r="O696" s="19"/>
      <c r="P696" s="19"/>
      <c r="Q696" s="8"/>
      <c r="R696" s="8"/>
      <c r="S696" s="88"/>
      <c r="T696" s="17" t="s">
        <v>80</v>
      </c>
      <c r="U696" s="17" t="s">
        <v>80</v>
      </c>
      <c r="V696" s="18" t="s">
        <v>80</v>
      </c>
      <c r="W696" s="19"/>
      <c r="X696" s="8"/>
      <c r="Y696" s="90"/>
      <c r="Z696" s="88"/>
      <c r="AA696" s="88"/>
      <c r="AB696" s="88"/>
      <c r="AC696" s="88"/>
      <c r="AD696" s="10"/>
      <c r="AE696" s="8"/>
      <c r="AF696" s="12"/>
      <c r="AG696" s="8"/>
      <c r="AH696" s="88"/>
    </row>
    <row r="697" spans="1:34" x14ac:dyDescent="0.25">
      <c r="A697" s="62">
        <f>COUNTA(H697:K697,L697:AH697)</f>
        <v>0</v>
      </c>
      <c r="B697" s="13"/>
      <c r="C697" s="13"/>
      <c r="D697" s="13" t="str">
        <f>IF(J697&gt;0,"совмещение","-")</f>
        <v>-</v>
      </c>
      <c r="E697" s="13">
        <f t="shared" si="112"/>
        <v>0</v>
      </c>
      <c r="F697" s="13"/>
      <c r="G697" s="13"/>
      <c r="H697" s="88"/>
      <c r="I697" s="88"/>
      <c r="J697" s="9"/>
      <c r="K697" s="8"/>
      <c r="L697" s="19"/>
      <c r="M697" s="8"/>
      <c r="N697" s="19"/>
      <c r="O697" s="19"/>
      <c r="P697" s="19"/>
      <c r="Q697" s="8"/>
      <c r="R697" s="8"/>
      <c r="S697" s="88"/>
      <c r="T697" s="8"/>
      <c r="U697" s="8"/>
      <c r="V697" s="11"/>
      <c r="W697" s="19"/>
      <c r="X697" s="8"/>
      <c r="Y697" s="90"/>
      <c r="Z697" s="88"/>
      <c r="AA697" s="88"/>
      <c r="AB697" s="88"/>
      <c r="AC697" s="88"/>
      <c r="AD697" s="10"/>
      <c r="AE697" s="8"/>
      <c r="AF697" s="12"/>
      <c r="AG697" s="8"/>
      <c r="AH697" s="88"/>
    </row>
    <row r="698" spans="1:34" x14ac:dyDescent="0.25">
      <c r="A698" s="62">
        <f>COUNTA(H698:K698,L698:AH698)</f>
        <v>0</v>
      </c>
      <c r="B698" s="13"/>
      <c r="C698" s="13"/>
      <c r="D698" s="13"/>
      <c r="E698" s="13">
        <f t="shared" si="112"/>
        <v>0</v>
      </c>
      <c r="F698" s="13"/>
      <c r="G698" s="13"/>
      <c r="H698" s="88"/>
      <c r="I698" s="88"/>
      <c r="J698" s="9"/>
      <c r="K698" s="8"/>
      <c r="L698" s="19"/>
      <c r="M698" s="8"/>
      <c r="N698" s="19"/>
      <c r="O698" s="19"/>
      <c r="P698" s="19"/>
      <c r="Q698" s="8"/>
      <c r="R698" s="8"/>
      <c r="S698" s="88"/>
      <c r="T698" s="8"/>
      <c r="U698" s="8"/>
      <c r="V698" s="11"/>
      <c r="W698" s="19"/>
      <c r="X698" s="8"/>
      <c r="Y698" s="90"/>
      <c r="Z698" s="88"/>
      <c r="AA698" s="88"/>
      <c r="AB698" s="88"/>
      <c r="AC698" s="88"/>
      <c r="AD698" s="10"/>
      <c r="AE698" s="8"/>
      <c r="AF698" s="12"/>
      <c r="AG698" s="8"/>
      <c r="AH698" s="88"/>
    </row>
    <row r="699" spans="1:34" x14ac:dyDescent="0.25">
      <c r="A699" s="62">
        <f>COUNTA(H699:K699,L699:AH699)</f>
        <v>0</v>
      </c>
      <c r="B699" s="13"/>
      <c r="C699" s="13"/>
      <c r="D699" s="13"/>
      <c r="E699" s="13">
        <f t="shared" si="112"/>
        <v>0</v>
      </c>
      <c r="F699" s="13"/>
      <c r="G699" s="13"/>
      <c r="H699" s="88"/>
      <c r="I699" s="88"/>
      <c r="J699" s="9"/>
      <c r="K699" s="8"/>
      <c r="L699" s="19"/>
      <c r="M699" s="8"/>
      <c r="N699" s="19"/>
      <c r="O699" s="19"/>
      <c r="P699" s="19"/>
      <c r="Q699" s="8"/>
      <c r="R699" s="8"/>
      <c r="S699" s="88"/>
      <c r="T699" s="8"/>
      <c r="U699" s="8"/>
      <c r="V699" s="11"/>
      <c r="W699" s="19"/>
      <c r="X699" s="8"/>
      <c r="Y699" s="90"/>
      <c r="Z699" s="88"/>
      <c r="AA699" s="88"/>
      <c r="AB699" s="88"/>
      <c r="AC699" s="88"/>
      <c r="AD699" s="10"/>
      <c r="AE699" s="8"/>
      <c r="AF699" s="12"/>
      <c r="AG699" s="8"/>
      <c r="AH699" s="88"/>
    </row>
    <row r="700" spans="1:34" x14ac:dyDescent="0.25">
      <c r="A700" s="62">
        <f>COUNTA(H700:K700,L700:AH700)</f>
        <v>0</v>
      </c>
      <c r="B700" s="13"/>
      <c r="C700" s="13"/>
      <c r="D700" s="13"/>
      <c r="E700" s="13">
        <f t="shared" si="112"/>
        <v>0</v>
      </c>
      <c r="F700" s="13"/>
      <c r="G700" s="13"/>
      <c r="H700" s="88"/>
      <c r="I700" s="88"/>
      <c r="J700" s="9"/>
      <c r="K700" s="8"/>
      <c r="L700" s="19"/>
      <c r="M700" s="8"/>
      <c r="N700" s="19"/>
      <c r="O700" s="19"/>
      <c r="P700" s="19"/>
      <c r="Q700" s="8"/>
      <c r="R700" s="8"/>
      <c r="S700" s="88"/>
      <c r="T700" s="8"/>
      <c r="U700" s="8"/>
      <c r="V700" s="11"/>
      <c r="W700" s="19"/>
      <c r="X700" s="8"/>
      <c r="Y700" s="90"/>
      <c r="Z700" s="88"/>
      <c r="AA700" s="88"/>
      <c r="AB700" s="88"/>
      <c r="AC700" s="88"/>
      <c r="AD700" s="10"/>
      <c r="AE700" s="8"/>
      <c r="AF700" s="12"/>
      <c r="AG700" s="8"/>
      <c r="AH700" s="88"/>
    </row>
    <row r="701" spans="1:34" x14ac:dyDescent="0.25">
      <c r="A701" s="62">
        <f>COUNTA(H701:K701,L701:AH701)</f>
        <v>0</v>
      </c>
      <c r="B701" s="13"/>
      <c r="C701" s="13"/>
      <c r="D701" s="13"/>
      <c r="E701" s="13">
        <f t="shared" si="112"/>
        <v>0</v>
      </c>
      <c r="F701" s="13"/>
      <c r="G701" s="13"/>
      <c r="H701" s="88"/>
      <c r="I701" s="88"/>
      <c r="J701" s="9"/>
      <c r="K701" s="8"/>
      <c r="L701" s="19"/>
      <c r="M701" s="8"/>
      <c r="N701" s="19"/>
      <c r="O701" s="19"/>
      <c r="P701" s="19"/>
      <c r="Q701" s="8"/>
      <c r="R701" s="8"/>
      <c r="S701" s="88"/>
      <c r="T701" s="8"/>
      <c r="U701" s="8"/>
      <c r="V701" s="11"/>
      <c r="W701" s="19"/>
      <c r="X701" s="8"/>
      <c r="Y701" s="90"/>
      <c r="Z701" s="88"/>
      <c r="AA701" s="88"/>
      <c r="AB701" s="88"/>
      <c r="AC701" s="88"/>
      <c r="AD701" s="10"/>
      <c r="AE701" s="8"/>
      <c r="AF701" s="12"/>
      <c r="AG701" s="8"/>
      <c r="AH701" s="88"/>
    </row>
    <row r="702" spans="1:34" x14ac:dyDescent="0.25">
      <c r="A702" s="62">
        <f>COUNTA(H702:K702,L702:AH702)</f>
        <v>0</v>
      </c>
      <c r="B702" s="13"/>
      <c r="C702" s="13"/>
      <c r="D702" s="13"/>
      <c r="E702" s="13">
        <f t="shared" si="112"/>
        <v>0</v>
      </c>
      <c r="F702" s="13"/>
      <c r="G702" s="13"/>
      <c r="H702" s="88"/>
      <c r="I702" s="88"/>
      <c r="J702" s="9"/>
      <c r="K702" s="8"/>
      <c r="L702" s="19"/>
      <c r="M702" s="8"/>
      <c r="N702" s="19"/>
      <c r="O702" s="19"/>
      <c r="P702" s="19"/>
      <c r="Q702" s="8"/>
      <c r="R702" s="8"/>
      <c r="S702" s="88"/>
      <c r="T702" s="8"/>
      <c r="U702" s="8"/>
      <c r="V702" s="11"/>
      <c r="W702" s="19"/>
      <c r="X702" s="8"/>
      <c r="Y702" s="90"/>
      <c r="Z702" s="88"/>
      <c r="AA702" s="88"/>
      <c r="AB702" s="88"/>
      <c r="AC702" s="88"/>
      <c r="AD702" s="10"/>
      <c r="AE702" s="8"/>
      <c r="AF702" s="12"/>
      <c r="AG702" s="8"/>
      <c r="AH702" s="88"/>
    </row>
    <row r="703" spans="1:34" x14ac:dyDescent="0.25">
      <c r="A703" s="62">
        <f>COUNTA(H703:K703,L703:AH703,J704)-4</f>
        <v>0</v>
      </c>
      <c r="B703" s="13"/>
      <c r="C703" s="13"/>
      <c r="D703" s="13"/>
      <c r="E703" s="13">
        <f t="shared" si="112"/>
        <v>0</v>
      </c>
      <c r="F703" s="13"/>
      <c r="G703" s="13"/>
      <c r="H703" s="88"/>
      <c r="I703" s="88"/>
      <c r="J703" s="7" t="s">
        <v>79</v>
      </c>
      <c r="K703" s="8"/>
      <c r="L703" s="19"/>
      <c r="M703" s="8"/>
      <c r="N703" s="19"/>
      <c r="O703" s="19"/>
      <c r="P703" s="19"/>
      <c r="Q703" s="8"/>
      <c r="R703" s="8"/>
      <c r="S703" s="88"/>
      <c r="T703" s="17" t="s">
        <v>80</v>
      </c>
      <c r="U703" s="17" t="s">
        <v>80</v>
      </c>
      <c r="V703" s="18" t="s">
        <v>80</v>
      </c>
      <c r="W703" s="19"/>
      <c r="X703" s="8"/>
      <c r="Y703" s="90"/>
      <c r="Z703" s="88"/>
      <c r="AA703" s="88"/>
      <c r="AB703" s="88"/>
      <c r="AC703" s="88"/>
      <c r="AD703" s="10"/>
      <c r="AE703" s="8"/>
      <c r="AF703" s="12"/>
      <c r="AG703" s="8"/>
      <c r="AH703" s="88"/>
    </row>
    <row r="704" spans="1:34" x14ac:dyDescent="0.25">
      <c r="A704" s="62">
        <f>COUNTA(H704:K704,L704:AH704)</f>
        <v>0</v>
      </c>
      <c r="B704" s="13"/>
      <c r="C704" s="13"/>
      <c r="D704" s="13" t="str">
        <f>IF(J704&gt;0,"совместительство","-")</f>
        <v>-</v>
      </c>
      <c r="E704" s="13">
        <f t="shared" si="112"/>
        <v>0</v>
      </c>
      <c r="F704" s="13"/>
      <c r="G704" s="13"/>
      <c r="H704" s="88"/>
      <c r="I704" s="88"/>
      <c r="J704" s="9"/>
      <c r="K704" s="8"/>
      <c r="L704" s="19"/>
      <c r="M704" s="8"/>
      <c r="N704" s="19"/>
      <c r="O704" s="19"/>
      <c r="P704" s="19"/>
      <c r="Q704" s="8"/>
      <c r="R704" s="8"/>
      <c r="S704" s="88"/>
      <c r="T704" s="8"/>
      <c r="U704" s="8"/>
      <c r="V704" s="11"/>
      <c r="W704" s="19"/>
      <c r="X704" s="8"/>
      <c r="Y704" s="90"/>
      <c r="Z704" s="88"/>
      <c r="AA704" s="88"/>
      <c r="AB704" s="88"/>
      <c r="AC704" s="88"/>
      <c r="AD704" s="10"/>
      <c r="AE704" s="8"/>
      <c r="AF704" s="12"/>
      <c r="AG704" s="8"/>
      <c r="AH704" s="88"/>
    </row>
    <row r="705" spans="1:34" x14ac:dyDescent="0.25">
      <c r="A705" s="62">
        <f>COUNTA(H705:K705,L705:AH705)</f>
        <v>0</v>
      </c>
      <c r="B705" s="13"/>
      <c r="C705" s="13"/>
      <c r="D705" s="13"/>
      <c r="E705" s="13">
        <f t="shared" si="112"/>
        <v>0</v>
      </c>
      <c r="F705" s="13"/>
      <c r="G705" s="13"/>
      <c r="H705" s="88"/>
      <c r="I705" s="88"/>
      <c r="J705" s="9"/>
      <c r="K705" s="8"/>
      <c r="L705" s="19"/>
      <c r="M705" s="8"/>
      <c r="N705" s="19"/>
      <c r="O705" s="19"/>
      <c r="P705" s="19"/>
      <c r="Q705" s="8"/>
      <c r="R705" s="8"/>
      <c r="S705" s="88"/>
      <c r="T705" s="8"/>
      <c r="U705" s="8"/>
      <c r="V705" s="11"/>
      <c r="W705" s="19"/>
      <c r="X705" s="8"/>
      <c r="Y705" s="90"/>
      <c r="Z705" s="88"/>
      <c r="AA705" s="88"/>
      <c r="AB705" s="88"/>
      <c r="AC705" s="88"/>
      <c r="AD705" s="10"/>
      <c r="AE705" s="8"/>
      <c r="AF705" s="12"/>
      <c r="AG705" s="8"/>
      <c r="AH705" s="88"/>
    </row>
    <row r="706" spans="1:34" x14ac:dyDescent="0.25">
      <c r="A706" s="62">
        <f>COUNTA(H706:K706,L706:AH706)</f>
        <v>0</v>
      </c>
      <c r="B706" s="13"/>
      <c r="C706" s="13"/>
      <c r="D706" s="13"/>
      <c r="E706" s="13">
        <f t="shared" si="112"/>
        <v>0</v>
      </c>
      <c r="F706" s="13"/>
      <c r="G706" s="13"/>
      <c r="H706" s="88"/>
      <c r="I706" s="88"/>
      <c r="J706" s="9"/>
      <c r="K706" s="8"/>
      <c r="L706" s="19"/>
      <c r="M706" s="8"/>
      <c r="N706" s="19"/>
      <c r="O706" s="19"/>
      <c r="P706" s="19"/>
      <c r="Q706" s="8"/>
      <c r="R706" s="8"/>
      <c r="S706" s="88"/>
      <c r="T706" s="8"/>
      <c r="U706" s="8"/>
      <c r="V706" s="11"/>
      <c r="W706" s="19"/>
      <c r="X706" s="8"/>
      <c r="Y706" s="90"/>
      <c r="Z706" s="88"/>
      <c r="AA706" s="88"/>
      <c r="AB706" s="88"/>
      <c r="AC706" s="88"/>
      <c r="AD706" s="10"/>
      <c r="AE706" s="8"/>
      <c r="AF706" s="12"/>
      <c r="AG706" s="8"/>
      <c r="AH706" s="88"/>
    </row>
    <row r="707" spans="1:34" x14ac:dyDescent="0.25">
      <c r="A707" s="62">
        <f>COUNTA(H707:K707,L707:AH707)</f>
        <v>0</v>
      </c>
      <c r="B707" s="13"/>
      <c r="C707" s="13"/>
      <c r="D707" s="13"/>
      <c r="E707" s="13">
        <f t="shared" si="112"/>
        <v>0</v>
      </c>
      <c r="F707" s="13"/>
      <c r="G707" s="13"/>
      <c r="H707" s="88"/>
      <c r="I707" s="88"/>
      <c r="J707" s="9"/>
      <c r="K707" s="8"/>
      <c r="L707" s="19"/>
      <c r="M707" s="8"/>
      <c r="N707" s="19"/>
      <c r="O707" s="19"/>
      <c r="P707" s="19"/>
      <c r="Q707" s="8"/>
      <c r="R707" s="8"/>
      <c r="S707" s="88"/>
      <c r="T707" s="8"/>
      <c r="U707" s="8"/>
      <c r="V707" s="11"/>
      <c r="W707" s="19"/>
      <c r="X707" s="8"/>
      <c r="Y707" s="90"/>
      <c r="Z707" s="88"/>
      <c r="AA707" s="88"/>
      <c r="AB707" s="88"/>
      <c r="AC707" s="88"/>
      <c r="AD707" s="10"/>
      <c r="AE707" s="8"/>
      <c r="AF707" s="12"/>
      <c r="AG707" s="8"/>
      <c r="AH707" s="88"/>
    </row>
    <row r="708" spans="1:34" x14ac:dyDescent="0.25">
      <c r="A708" s="62">
        <f>COUNTA(H708:K708,L708:AH708)</f>
        <v>0</v>
      </c>
      <c r="B708" s="13"/>
      <c r="C708" s="13"/>
      <c r="D708" s="13"/>
      <c r="E708" s="13">
        <f t="shared" si="112"/>
        <v>0</v>
      </c>
      <c r="F708" s="13"/>
      <c r="G708" s="13"/>
      <c r="H708" s="88"/>
      <c r="I708" s="88"/>
      <c r="J708" s="9"/>
      <c r="K708" s="8"/>
      <c r="L708" s="19"/>
      <c r="M708" s="8"/>
      <c r="N708" s="19"/>
      <c r="O708" s="19"/>
      <c r="P708" s="19"/>
      <c r="Q708" s="8"/>
      <c r="R708" s="8"/>
      <c r="S708" s="88"/>
      <c r="T708" s="8"/>
      <c r="U708" s="8"/>
      <c r="V708" s="11"/>
      <c r="W708" s="19"/>
      <c r="X708" s="8"/>
      <c r="Y708" s="90"/>
      <c r="Z708" s="88"/>
      <c r="AA708" s="88"/>
      <c r="AB708" s="88"/>
      <c r="AC708" s="88"/>
      <c r="AD708" s="10"/>
      <c r="AE708" s="8"/>
      <c r="AF708" s="12"/>
      <c r="AG708" s="8"/>
      <c r="AH708" s="88"/>
    </row>
    <row r="709" spans="1:34" x14ac:dyDescent="0.25">
      <c r="A709" s="62">
        <f>COUNTA(H709:K709,L709:AH709)</f>
        <v>0</v>
      </c>
      <c r="B709" s="13"/>
      <c r="C709" s="13"/>
      <c r="D709" s="13"/>
      <c r="E709" s="13">
        <f t="shared" si="112"/>
        <v>0</v>
      </c>
      <c r="F709" s="13"/>
      <c r="G709" s="13"/>
      <c r="H709" s="88"/>
      <c r="I709" s="88"/>
      <c r="J709" s="9"/>
      <c r="K709" s="8"/>
      <c r="L709" s="19"/>
      <c r="M709" s="8"/>
      <c r="N709" s="19"/>
      <c r="O709" s="19"/>
      <c r="P709" s="19"/>
      <c r="Q709" s="8"/>
      <c r="R709" s="8"/>
      <c r="S709" s="88"/>
      <c r="T709" s="8"/>
      <c r="U709" s="8"/>
      <c r="V709" s="11"/>
      <c r="W709" s="19"/>
      <c r="X709" s="8"/>
      <c r="Y709" s="90"/>
      <c r="Z709" s="88"/>
      <c r="AA709" s="88"/>
      <c r="AB709" s="88"/>
      <c r="AC709" s="88"/>
      <c r="AD709" s="10"/>
      <c r="AE709" s="8"/>
      <c r="AF709" s="12"/>
      <c r="AG709" s="8"/>
      <c r="AH709" s="88"/>
    </row>
    <row r="710" spans="1:34" s="26" customFormat="1" ht="11.25" customHeight="1" x14ac:dyDescent="0.25">
      <c r="A710" s="21">
        <v>0</v>
      </c>
      <c r="B710" s="22"/>
      <c r="C710" s="22"/>
      <c r="D710" s="21"/>
      <c r="E710" s="23">
        <f>MAX(E694:E709)</f>
        <v>0</v>
      </c>
      <c r="F710" s="21" t="str">
        <f>RIGHT(R710,4)</f>
        <v xml:space="preserve"> - 0</v>
      </c>
      <c r="G710" s="21" t="str">
        <f>RIGHT(X710,4)</f>
        <v xml:space="preserve"> - 0</v>
      </c>
      <c r="H710" s="88"/>
      <c r="I710" s="88"/>
      <c r="J710" s="23" t="s">
        <v>85</v>
      </c>
      <c r="K710" s="23" t="str">
        <f>IF(E710=4,"ВО",IF(E710=3,"СПО",IF(E710=2,"ВО (с)",IF(E710=1,"СПО (с)","-"))))</f>
        <v>-</v>
      </c>
      <c r="L710" s="23">
        <f>COUNTA(L694:L709)</f>
        <v>0</v>
      </c>
      <c r="M710" s="23" t="s">
        <v>80</v>
      </c>
      <c r="N710" s="23" t="s">
        <v>80</v>
      </c>
      <c r="O710" s="23">
        <f>COUNTA(O694:O709)</f>
        <v>0</v>
      </c>
      <c r="P710" s="23" t="s">
        <v>80</v>
      </c>
      <c r="Q710" s="23">
        <f>SUM(Q694:Q709)</f>
        <v>0</v>
      </c>
      <c r="R710" s="23" t="str">
        <f>CONCATENATE("П.Г.П. - ",MAX(R694:R709))</f>
        <v>П.Г.П. - 0</v>
      </c>
      <c r="S710" s="23">
        <f>COUNTA(S694)</f>
        <v>0</v>
      </c>
      <c r="T710" s="23">
        <f>T695</f>
        <v>0</v>
      </c>
      <c r="U710" s="23" t="s">
        <v>80</v>
      </c>
      <c r="V710" s="23" t="s">
        <v>80</v>
      </c>
      <c r="W710" s="23">
        <f>COUNTA(W694:W709)</f>
        <v>0</v>
      </c>
      <c r="X710" s="23" t="str">
        <f>CONCATENATE("П.Г.П. - ",MAX(X694:X709))</f>
        <v>П.Г.П. - 0</v>
      </c>
      <c r="Y710" s="24">
        <f>Y694</f>
        <v>0</v>
      </c>
      <c r="Z710" s="23" t="str">
        <f>IF(Z694="","-",Z694)</f>
        <v>-</v>
      </c>
      <c r="AA710" s="23" t="str">
        <f t="shared" ref="AA710:AC710" si="113">IF(AA694="","-",AA694)</f>
        <v>-</v>
      </c>
      <c r="AB710" s="23" t="str">
        <f t="shared" si="113"/>
        <v>-</v>
      </c>
      <c r="AC710" s="23" t="str">
        <f t="shared" si="113"/>
        <v>-</v>
      </c>
      <c r="AD710" s="23" t="s">
        <v>80</v>
      </c>
      <c r="AE710" s="23">
        <f>SUM(AE694:AE709)</f>
        <v>0</v>
      </c>
      <c r="AF710" s="25">
        <f>SUM(AF694:AF709)</f>
        <v>0</v>
      </c>
      <c r="AG710" s="23" t="s">
        <v>80</v>
      </c>
      <c r="AH710" s="23" t="s">
        <v>80</v>
      </c>
    </row>
    <row r="711" spans="1:34" x14ac:dyDescent="0.25">
      <c r="A711" s="62">
        <f>COUNTA(H711:K711,L711:AH711)-7</f>
        <v>-1</v>
      </c>
      <c r="B711" s="13"/>
      <c r="C711" s="13"/>
      <c r="D711" s="13"/>
      <c r="E711" s="13">
        <f t="shared" ref="E711:E726" si="114">IF(K711="ВО",4,IF(K711="СПО",3,IF(K711="ВО (студент)",2,IF(K711="СПО (студент)",1,0))))</f>
        <v>0</v>
      </c>
      <c r="F711" s="13"/>
      <c r="G711" s="13"/>
      <c r="H711" s="88">
        <v>62</v>
      </c>
      <c r="I711" s="88"/>
      <c r="J711" s="7" t="s">
        <v>77</v>
      </c>
      <c r="K711" s="8"/>
      <c r="L711" s="19"/>
      <c r="M711" s="8"/>
      <c r="N711" s="19"/>
      <c r="O711" s="19"/>
      <c r="P711" s="19"/>
      <c r="Q711" s="8"/>
      <c r="R711" s="8"/>
      <c r="S711" s="88"/>
      <c r="T711" s="17" t="s">
        <v>80</v>
      </c>
      <c r="U711" s="17" t="s">
        <v>80</v>
      </c>
      <c r="V711" s="18" t="s">
        <v>80</v>
      </c>
      <c r="W711" s="19"/>
      <c r="X711" s="8"/>
      <c r="Y711" s="90"/>
      <c r="Z711" s="88"/>
      <c r="AA711" s="88"/>
      <c r="AB711" s="88" t="str">
        <f>IF(Y711&lt;1,"-",ROUND(YEARFRAC(Y711,#REF!,1),2))</f>
        <v>-</v>
      </c>
      <c r="AC711" s="88"/>
      <c r="AD711" s="10"/>
      <c r="AE711" s="8"/>
      <c r="AF711" s="12"/>
      <c r="AG711" s="8"/>
      <c r="AH711" s="88"/>
    </row>
    <row r="712" spans="1:34" x14ac:dyDescent="0.25">
      <c r="A712" s="62">
        <f>COUNTA(H712:K712,L712:AH712)</f>
        <v>0</v>
      </c>
      <c r="B712" s="13"/>
      <c r="C712" s="13"/>
      <c r="D712" s="13"/>
      <c r="E712" s="13">
        <f t="shared" si="114"/>
        <v>0</v>
      </c>
      <c r="F712" s="13"/>
      <c r="G712" s="13"/>
      <c r="H712" s="88"/>
      <c r="I712" s="88"/>
      <c r="J712" s="9"/>
      <c r="K712" s="8"/>
      <c r="L712" s="19"/>
      <c r="M712" s="8"/>
      <c r="N712" s="19"/>
      <c r="O712" s="19"/>
      <c r="P712" s="19"/>
      <c r="Q712" s="8"/>
      <c r="R712" s="8"/>
      <c r="S712" s="88"/>
      <c r="T712" s="8"/>
      <c r="U712" s="8"/>
      <c r="V712" s="11"/>
      <c r="W712" s="19"/>
      <c r="X712" s="8"/>
      <c r="Y712" s="90"/>
      <c r="Z712" s="88"/>
      <c r="AA712" s="88"/>
      <c r="AB712" s="88"/>
      <c r="AC712" s="88"/>
      <c r="AD712" s="10"/>
      <c r="AE712" s="8"/>
      <c r="AF712" s="12"/>
      <c r="AG712" s="8"/>
      <c r="AH712" s="88"/>
    </row>
    <row r="713" spans="1:34" x14ac:dyDescent="0.25">
      <c r="A713" s="62">
        <f>COUNTA(H713:K713,L713:AH713,J714)-4</f>
        <v>0</v>
      </c>
      <c r="B713" s="13"/>
      <c r="C713" s="13"/>
      <c r="D713" s="13"/>
      <c r="E713" s="13">
        <f t="shared" si="114"/>
        <v>0</v>
      </c>
      <c r="F713" s="13"/>
      <c r="G713" s="13"/>
      <c r="H713" s="88"/>
      <c r="I713" s="88"/>
      <c r="J713" s="7" t="s">
        <v>78</v>
      </c>
      <c r="K713" s="8"/>
      <c r="L713" s="19"/>
      <c r="M713" s="8"/>
      <c r="N713" s="19"/>
      <c r="O713" s="19"/>
      <c r="P713" s="19"/>
      <c r="Q713" s="8"/>
      <c r="R713" s="8"/>
      <c r="S713" s="88"/>
      <c r="T713" s="17" t="s">
        <v>80</v>
      </c>
      <c r="U713" s="17" t="s">
        <v>80</v>
      </c>
      <c r="V713" s="18" t="s">
        <v>80</v>
      </c>
      <c r="W713" s="19"/>
      <c r="X713" s="8"/>
      <c r="Y713" s="90"/>
      <c r="Z713" s="88"/>
      <c r="AA713" s="88"/>
      <c r="AB713" s="88"/>
      <c r="AC713" s="88"/>
      <c r="AD713" s="10"/>
      <c r="AE713" s="8"/>
      <c r="AF713" s="12"/>
      <c r="AG713" s="8"/>
      <c r="AH713" s="88"/>
    </row>
    <row r="714" spans="1:34" x14ac:dyDescent="0.25">
      <c r="A714" s="62">
        <f>COUNTA(H714:K714,L714:AH714)</f>
        <v>0</v>
      </c>
      <c r="B714" s="13"/>
      <c r="C714" s="13"/>
      <c r="D714" s="13" t="str">
        <f>IF(J714&gt;0,"совмещение","-")</f>
        <v>-</v>
      </c>
      <c r="E714" s="13">
        <f t="shared" si="114"/>
        <v>0</v>
      </c>
      <c r="F714" s="13"/>
      <c r="G714" s="13"/>
      <c r="H714" s="88"/>
      <c r="I714" s="88"/>
      <c r="J714" s="9"/>
      <c r="K714" s="8"/>
      <c r="L714" s="19"/>
      <c r="M714" s="8"/>
      <c r="N714" s="19"/>
      <c r="O714" s="19"/>
      <c r="P714" s="19"/>
      <c r="Q714" s="8"/>
      <c r="R714" s="8"/>
      <c r="S714" s="88"/>
      <c r="T714" s="8"/>
      <c r="U714" s="8"/>
      <c r="V714" s="11"/>
      <c r="W714" s="19"/>
      <c r="X714" s="8"/>
      <c r="Y714" s="90"/>
      <c r="Z714" s="88"/>
      <c r="AA714" s="88"/>
      <c r="AB714" s="88"/>
      <c r="AC714" s="88"/>
      <c r="AD714" s="10"/>
      <c r="AE714" s="8"/>
      <c r="AF714" s="12"/>
      <c r="AG714" s="8"/>
      <c r="AH714" s="88"/>
    </row>
    <row r="715" spans="1:34" x14ac:dyDescent="0.25">
      <c r="A715" s="62">
        <f>COUNTA(H715:K715,L715:AH715)</f>
        <v>0</v>
      </c>
      <c r="B715" s="13"/>
      <c r="C715" s="13"/>
      <c r="D715" s="13"/>
      <c r="E715" s="13">
        <f t="shared" si="114"/>
        <v>0</v>
      </c>
      <c r="F715" s="13"/>
      <c r="G715" s="13"/>
      <c r="H715" s="88"/>
      <c r="I715" s="88"/>
      <c r="J715" s="9"/>
      <c r="K715" s="8"/>
      <c r="L715" s="19"/>
      <c r="M715" s="8"/>
      <c r="N715" s="19"/>
      <c r="O715" s="19"/>
      <c r="P715" s="19"/>
      <c r="Q715" s="8"/>
      <c r="R715" s="8"/>
      <c r="S715" s="88"/>
      <c r="T715" s="8"/>
      <c r="U715" s="8"/>
      <c r="V715" s="11"/>
      <c r="W715" s="19"/>
      <c r="X715" s="8"/>
      <c r="Y715" s="90"/>
      <c r="Z715" s="88"/>
      <c r="AA715" s="88"/>
      <c r="AB715" s="88"/>
      <c r="AC715" s="88"/>
      <c r="AD715" s="10"/>
      <c r="AE715" s="8"/>
      <c r="AF715" s="12"/>
      <c r="AG715" s="8"/>
      <c r="AH715" s="88"/>
    </row>
    <row r="716" spans="1:34" x14ac:dyDescent="0.25">
      <c r="A716" s="62">
        <f>COUNTA(H716:K716,L716:AH716)</f>
        <v>0</v>
      </c>
      <c r="B716" s="13"/>
      <c r="C716" s="13"/>
      <c r="D716" s="13"/>
      <c r="E716" s="13">
        <f t="shared" si="114"/>
        <v>0</v>
      </c>
      <c r="F716" s="13"/>
      <c r="G716" s="13"/>
      <c r="H716" s="88"/>
      <c r="I716" s="88"/>
      <c r="J716" s="9"/>
      <c r="K716" s="8"/>
      <c r="L716" s="19"/>
      <c r="M716" s="8"/>
      <c r="N716" s="19"/>
      <c r="O716" s="19"/>
      <c r="P716" s="19"/>
      <c r="Q716" s="8"/>
      <c r="R716" s="8"/>
      <c r="S716" s="88"/>
      <c r="T716" s="8"/>
      <c r="U716" s="8"/>
      <c r="V716" s="11"/>
      <c r="W716" s="19"/>
      <c r="X716" s="8"/>
      <c r="Y716" s="90"/>
      <c r="Z716" s="88"/>
      <c r="AA716" s="88"/>
      <c r="AB716" s="88"/>
      <c r="AC716" s="88"/>
      <c r="AD716" s="10"/>
      <c r="AE716" s="8"/>
      <c r="AF716" s="12"/>
      <c r="AG716" s="8"/>
      <c r="AH716" s="88"/>
    </row>
    <row r="717" spans="1:34" x14ac:dyDescent="0.25">
      <c r="A717" s="62">
        <f>COUNTA(H717:K717,L717:AH717)</f>
        <v>0</v>
      </c>
      <c r="B717" s="13"/>
      <c r="C717" s="13"/>
      <c r="D717" s="13"/>
      <c r="E717" s="13">
        <f t="shared" si="114"/>
        <v>0</v>
      </c>
      <c r="F717" s="13"/>
      <c r="G717" s="13"/>
      <c r="H717" s="88"/>
      <c r="I717" s="88"/>
      <c r="J717" s="9"/>
      <c r="K717" s="8"/>
      <c r="L717" s="19"/>
      <c r="M717" s="8"/>
      <c r="N717" s="19"/>
      <c r="O717" s="19"/>
      <c r="P717" s="19"/>
      <c r="Q717" s="8"/>
      <c r="R717" s="8"/>
      <c r="S717" s="88"/>
      <c r="T717" s="8"/>
      <c r="U717" s="8"/>
      <c r="V717" s="11"/>
      <c r="W717" s="19"/>
      <c r="X717" s="8"/>
      <c r="Y717" s="90"/>
      <c r="Z717" s="88"/>
      <c r="AA717" s="88"/>
      <c r="AB717" s="88"/>
      <c r="AC717" s="88"/>
      <c r="AD717" s="10"/>
      <c r="AE717" s="8"/>
      <c r="AF717" s="12"/>
      <c r="AG717" s="8"/>
      <c r="AH717" s="88"/>
    </row>
    <row r="718" spans="1:34" x14ac:dyDescent="0.25">
      <c r="A718" s="62">
        <f>COUNTA(H718:K718,L718:AH718)</f>
        <v>0</v>
      </c>
      <c r="B718" s="13"/>
      <c r="C718" s="13"/>
      <c r="D718" s="13"/>
      <c r="E718" s="13">
        <f t="shared" si="114"/>
        <v>0</v>
      </c>
      <c r="F718" s="13"/>
      <c r="G718" s="13"/>
      <c r="H718" s="88"/>
      <c r="I718" s="88"/>
      <c r="J718" s="9"/>
      <c r="K718" s="8"/>
      <c r="L718" s="19"/>
      <c r="M718" s="8"/>
      <c r="N718" s="19"/>
      <c r="O718" s="19"/>
      <c r="P718" s="19"/>
      <c r="Q718" s="8"/>
      <c r="R718" s="8"/>
      <c r="S718" s="88"/>
      <c r="T718" s="8"/>
      <c r="U718" s="8"/>
      <c r="V718" s="11"/>
      <c r="W718" s="19"/>
      <c r="X718" s="8"/>
      <c r="Y718" s="90"/>
      <c r="Z718" s="88"/>
      <c r="AA718" s="88"/>
      <c r="AB718" s="88"/>
      <c r="AC718" s="88"/>
      <c r="AD718" s="10"/>
      <c r="AE718" s="8"/>
      <c r="AF718" s="12"/>
      <c r="AG718" s="8"/>
      <c r="AH718" s="88"/>
    </row>
    <row r="719" spans="1:34" x14ac:dyDescent="0.25">
      <c r="A719" s="62">
        <f>COUNTA(H719:K719,L719:AH719)</f>
        <v>0</v>
      </c>
      <c r="B719" s="13"/>
      <c r="C719" s="13"/>
      <c r="D719" s="13"/>
      <c r="E719" s="13">
        <f t="shared" si="114"/>
        <v>0</v>
      </c>
      <c r="F719" s="13"/>
      <c r="G719" s="13"/>
      <c r="H719" s="88"/>
      <c r="I719" s="88"/>
      <c r="J719" s="9"/>
      <c r="K719" s="8"/>
      <c r="L719" s="19"/>
      <c r="M719" s="8"/>
      <c r="N719" s="19"/>
      <c r="O719" s="19"/>
      <c r="P719" s="19"/>
      <c r="Q719" s="8"/>
      <c r="R719" s="8"/>
      <c r="S719" s="88"/>
      <c r="T719" s="8"/>
      <c r="U719" s="8"/>
      <c r="V719" s="11"/>
      <c r="W719" s="19"/>
      <c r="X719" s="8"/>
      <c r="Y719" s="90"/>
      <c r="Z719" s="88"/>
      <c r="AA719" s="88"/>
      <c r="AB719" s="88"/>
      <c r="AC719" s="88"/>
      <c r="AD719" s="10"/>
      <c r="AE719" s="8"/>
      <c r="AF719" s="12"/>
      <c r="AG719" s="8"/>
      <c r="AH719" s="88"/>
    </row>
    <row r="720" spans="1:34" x14ac:dyDescent="0.25">
      <c r="A720" s="62">
        <f>COUNTA(H720:K720,L720:AH720,J721)-4</f>
        <v>0</v>
      </c>
      <c r="B720" s="13"/>
      <c r="C720" s="13"/>
      <c r="D720" s="13"/>
      <c r="E720" s="13">
        <f t="shared" si="114"/>
        <v>0</v>
      </c>
      <c r="F720" s="13"/>
      <c r="G720" s="13"/>
      <c r="H720" s="88"/>
      <c r="I720" s="88"/>
      <c r="J720" s="7" t="s">
        <v>79</v>
      </c>
      <c r="K720" s="8"/>
      <c r="L720" s="19"/>
      <c r="M720" s="8"/>
      <c r="N720" s="19"/>
      <c r="O720" s="19"/>
      <c r="P720" s="19"/>
      <c r="Q720" s="8"/>
      <c r="R720" s="8"/>
      <c r="S720" s="88"/>
      <c r="T720" s="17" t="s">
        <v>80</v>
      </c>
      <c r="U720" s="17" t="s">
        <v>80</v>
      </c>
      <c r="V720" s="18" t="s">
        <v>80</v>
      </c>
      <c r="W720" s="19"/>
      <c r="X720" s="8"/>
      <c r="Y720" s="90"/>
      <c r="Z720" s="88"/>
      <c r="AA720" s="88"/>
      <c r="AB720" s="88"/>
      <c r="AC720" s="88"/>
      <c r="AD720" s="10"/>
      <c r="AE720" s="8"/>
      <c r="AF720" s="12"/>
      <c r="AG720" s="8"/>
      <c r="AH720" s="88"/>
    </row>
    <row r="721" spans="1:34" x14ac:dyDescent="0.25">
      <c r="A721" s="62">
        <f>COUNTA(H721:K721,L721:AH721)</f>
        <v>0</v>
      </c>
      <c r="B721" s="13"/>
      <c r="C721" s="13"/>
      <c r="D721" s="13" t="str">
        <f>IF(J721&gt;0,"совместительство","-")</f>
        <v>-</v>
      </c>
      <c r="E721" s="13">
        <f t="shared" si="114"/>
        <v>0</v>
      </c>
      <c r="F721" s="13"/>
      <c r="G721" s="13"/>
      <c r="H721" s="88"/>
      <c r="I721" s="88"/>
      <c r="J721" s="9"/>
      <c r="K721" s="8"/>
      <c r="L721" s="19"/>
      <c r="M721" s="8"/>
      <c r="N721" s="19"/>
      <c r="O721" s="19"/>
      <c r="P721" s="19"/>
      <c r="Q721" s="8"/>
      <c r="R721" s="8"/>
      <c r="S721" s="88"/>
      <c r="T721" s="8"/>
      <c r="U721" s="8"/>
      <c r="V721" s="11"/>
      <c r="W721" s="19"/>
      <c r="X721" s="8"/>
      <c r="Y721" s="90"/>
      <c r="Z721" s="88"/>
      <c r="AA721" s="88"/>
      <c r="AB721" s="88"/>
      <c r="AC721" s="88"/>
      <c r="AD721" s="10"/>
      <c r="AE721" s="8"/>
      <c r="AF721" s="12"/>
      <c r="AG721" s="8"/>
      <c r="AH721" s="88"/>
    </row>
    <row r="722" spans="1:34" x14ac:dyDescent="0.25">
      <c r="A722" s="62">
        <f>COUNTA(H722:K722,L722:AH722)</f>
        <v>0</v>
      </c>
      <c r="B722" s="13"/>
      <c r="C722" s="13"/>
      <c r="D722" s="13"/>
      <c r="E722" s="13">
        <f t="shared" si="114"/>
        <v>0</v>
      </c>
      <c r="F722" s="13"/>
      <c r="G722" s="13"/>
      <c r="H722" s="88"/>
      <c r="I722" s="88"/>
      <c r="J722" s="9"/>
      <c r="K722" s="8"/>
      <c r="L722" s="19"/>
      <c r="M722" s="8"/>
      <c r="N722" s="19"/>
      <c r="O722" s="19"/>
      <c r="P722" s="19"/>
      <c r="Q722" s="8"/>
      <c r="R722" s="8"/>
      <c r="S722" s="88"/>
      <c r="T722" s="8"/>
      <c r="U722" s="8"/>
      <c r="V722" s="11"/>
      <c r="W722" s="19"/>
      <c r="X722" s="8"/>
      <c r="Y722" s="90"/>
      <c r="Z722" s="88"/>
      <c r="AA722" s="88"/>
      <c r="AB722" s="88"/>
      <c r="AC722" s="88"/>
      <c r="AD722" s="10"/>
      <c r="AE722" s="8"/>
      <c r="AF722" s="12"/>
      <c r="AG722" s="8"/>
      <c r="AH722" s="88"/>
    </row>
    <row r="723" spans="1:34" x14ac:dyDescent="0.25">
      <c r="A723" s="62">
        <f>COUNTA(H723:K723,L723:AH723)</f>
        <v>0</v>
      </c>
      <c r="B723" s="13"/>
      <c r="C723" s="13"/>
      <c r="D723" s="13"/>
      <c r="E723" s="13">
        <f t="shared" si="114"/>
        <v>0</v>
      </c>
      <c r="F723" s="13"/>
      <c r="G723" s="13"/>
      <c r="H723" s="88"/>
      <c r="I723" s="88"/>
      <c r="J723" s="9"/>
      <c r="K723" s="8"/>
      <c r="L723" s="19"/>
      <c r="M723" s="8"/>
      <c r="N723" s="19"/>
      <c r="O723" s="19"/>
      <c r="P723" s="19"/>
      <c r="Q723" s="8"/>
      <c r="R723" s="8"/>
      <c r="S723" s="88"/>
      <c r="T723" s="8"/>
      <c r="U723" s="8"/>
      <c r="V723" s="11"/>
      <c r="W723" s="19"/>
      <c r="X723" s="8"/>
      <c r="Y723" s="90"/>
      <c r="Z723" s="88"/>
      <c r="AA723" s="88"/>
      <c r="AB723" s="88"/>
      <c r="AC723" s="88"/>
      <c r="AD723" s="10"/>
      <c r="AE723" s="8"/>
      <c r="AF723" s="12"/>
      <c r="AG723" s="8"/>
      <c r="AH723" s="88"/>
    </row>
    <row r="724" spans="1:34" x14ac:dyDescent="0.25">
      <c r="A724" s="62">
        <f>COUNTA(H724:K724,L724:AH724)</f>
        <v>0</v>
      </c>
      <c r="B724" s="13"/>
      <c r="C724" s="13"/>
      <c r="D724" s="13"/>
      <c r="E724" s="13">
        <f t="shared" si="114"/>
        <v>0</v>
      </c>
      <c r="F724" s="13"/>
      <c r="G724" s="13"/>
      <c r="H724" s="88"/>
      <c r="I724" s="88"/>
      <c r="J724" s="9"/>
      <c r="K724" s="8"/>
      <c r="L724" s="19"/>
      <c r="M724" s="8"/>
      <c r="N724" s="19"/>
      <c r="O724" s="19"/>
      <c r="P724" s="19"/>
      <c r="Q724" s="8"/>
      <c r="R724" s="8"/>
      <c r="S724" s="88"/>
      <c r="T724" s="8"/>
      <c r="U724" s="8"/>
      <c r="V724" s="11"/>
      <c r="W724" s="19"/>
      <c r="X724" s="8"/>
      <c r="Y724" s="90"/>
      <c r="Z724" s="88"/>
      <c r="AA724" s="88"/>
      <c r="AB724" s="88"/>
      <c r="AC724" s="88"/>
      <c r="AD724" s="10"/>
      <c r="AE724" s="8"/>
      <c r="AF724" s="12"/>
      <c r="AG724" s="8"/>
      <c r="AH724" s="88"/>
    </row>
    <row r="725" spans="1:34" x14ac:dyDescent="0.25">
      <c r="A725" s="62">
        <f>COUNTA(H725:K725,L725:AH725)</f>
        <v>0</v>
      </c>
      <c r="B725" s="13"/>
      <c r="C725" s="13"/>
      <c r="D725" s="13"/>
      <c r="E725" s="13">
        <f t="shared" si="114"/>
        <v>0</v>
      </c>
      <c r="F725" s="13"/>
      <c r="G725" s="13"/>
      <c r="H725" s="88"/>
      <c r="I725" s="88"/>
      <c r="J725" s="9"/>
      <c r="K725" s="8"/>
      <c r="L725" s="19"/>
      <c r="M725" s="8"/>
      <c r="N725" s="19"/>
      <c r="O725" s="19"/>
      <c r="P725" s="19"/>
      <c r="Q725" s="8"/>
      <c r="R725" s="8"/>
      <c r="S725" s="88"/>
      <c r="T725" s="8"/>
      <c r="U725" s="8"/>
      <c r="V725" s="11"/>
      <c r="W725" s="19"/>
      <c r="X725" s="8"/>
      <c r="Y725" s="90"/>
      <c r="Z725" s="88"/>
      <c r="AA725" s="88"/>
      <c r="AB725" s="88"/>
      <c r="AC725" s="88"/>
      <c r="AD725" s="10"/>
      <c r="AE725" s="8"/>
      <c r="AF725" s="12"/>
      <c r="AG725" s="8"/>
      <c r="AH725" s="88"/>
    </row>
    <row r="726" spans="1:34" x14ac:dyDescent="0.25">
      <c r="A726" s="62">
        <f>COUNTA(H726:K726,L726:AH726)</f>
        <v>0</v>
      </c>
      <c r="B726" s="13"/>
      <c r="C726" s="13"/>
      <c r="D726" s="13"/>
      <c r="E726" s="13">
        <f t="shared" si="114"/>
        <v>0</v>
      </c>
      <c r="F726" s="13"/>
      <c r="G726" s="13"/>
      <c r="H726" s="88"/>
      <c r="I726" s="88"/>
      <c r="J726" s="9"/>
      <c r="K726" s="8"/>
      <c r="L726" s="19"/>
      <c r="M726" s="8"/>
      <c r="N726" s="19"/>
      <c r="O726" s="19"/>
      <c r="P726" s="19"/>
      <c r="Q726" s="8"/>
      <c r="R726" s="8"/>
      <c r="S726" s="88"/>
      <c r="T726" s="8"/>
      <c r="U726" s="8"/>
      <c r="V726" s="11"/>
      <c r="W726" s="19"/>
      <c r="X726" s="8"/>
      <c r="Y726" s="90"/>
      <c r="Z726" s="88"/>
      <c r="AA726" s="88"/>
      <c r="AB726" s="88"/>
      <c r="AC726" s="88"/>
      <c r="AD726" s="10"/>
      <c r="AE726" s="8"/>
      <c r="AF726" s="12"/>
      <c r="AG726" s="8"/>
      <c r="AH726" s="88"/>
    </row>
    <row r="727" spans="1:34" s="26" customFormat="1" ht="11.25" customHeight="1" x14ac:dyDescent="0.25">
      <c r="A727" s="21">
        <v>0</v>
      </c>
      <c r="B727" s="22"/>
      <c r="C727" s="22"/>
      <c r="D727" s="21"/>
      <c r="E727" s="23">
        <f>MAX(E711:E726)</f>
        <v>0</v>
      </c>
      <c r="F727" s="21" t="str">
        <f>RIGHT(R727,4)</f>
        <v xml:space="preserve"> - 0</v>
      </c>
      <c r="G727" s="21" t="str">
        <f>RIGHT(X727,4)</f>
        <v xml:space="preserve"> - 0</v>
      </c>
      <c r="H727" s="88"/>
      <c r="I727" s="88"/>
      <c r="J727" s="23" t="s">
        <v>85</v>
      </c>
      <c r="K727" s="23" t="str">
        <f>IF(E727=4,"ВО",IF(E727=3,"СПО",IF(E727=2,"ВО (с)",IF(E727=1,"СПО (с)","-"))))</f>
        <v>-</v>
      </c>
      <c r="L727" s="23">
        <f>COUNTA(L711:L726)</f>
        <v>0</v>
      </c>
      <c r="M727" s="23" t="s">
        <v>80</v>
      </c>
      <c r="N727" s="23" t="s">
        <v>80</v>
      </c>
      <c r="O727" s="23">
        <f>COUNTA(O711:O726)</f>
        <v>0</v>
      </c>
      <c r="P727" s="23" t="s">
        <v>80</v>
      </c>
      <c r="Q727" s="23">
        <f>SUM(Q711:Q726)</f>
        <v>0</v>
      </c>
      <c r="R727" s="23" t="str">
        <f>CONCATENATE("П.Г.П. - ",MAX(R711:R726))</f>
        <v>П.Г.П. - 0</v>
      </c>
      <c r="S727" s="23">
        <f>COUNTA(S711)</f>
        <v>0</v>
      </c>
      <c r="T727" s="23">
        <f>T712</f>
        <v>0</v>
      </c>
      <c r="U727" s="23" t="s">
        <v>80</v>
      </c>
      <c r="V727" s="23" t="s">
        <v>80</v>
      </c>
      <c r="W727" s="23">
        <f>COUNTA(W711:W726)</f>
        <v>0</v>
      </c>
      <c r="X727" s="23" t="str">
        <f>CONCATENATE("П.Г.П. - ",MAX(X711:X726))</f>
        <v>П.Г.П. - 0</v>
      </c>
      <c r="Y727" s="24">
        <f>Y711</f>
        <v>0</v>
      </c>
      <c r="Z727" s="23" t="str">
        <f>IF(Z711="","-",Z711)</f>
        <v>-</v>
      </c>
      <c r="AA727" s="23" t="str">
        <f t="shared" ref="AA727:AC727" si="115">IF(AA711="","-",AA711)</f>
        <v>-</v>
      </c>
      <c r="AB727" s="23" t="str">
        <f t="shared" si="115"/>
        <v>-</v>
      </c>
      <c r="AC727" s="23" t="str">
        <f t="shared" si="115"/>
        <v>-</v>
      </c>
      <c r="AD727" s="23" t="s">
        <v>80</v>
      </c>
      <c r="AE727" s="23">
        <f>SUM(AE711:AE726)</f>
        <v>0</v>
      </c>
      <c r="AF727" s="25">
        <f>SUM(AF711:AF726)</f>
        <v>0</v>
      </c>
      <c r="AG727" s="23" t="s">
        <v>80</v>
      </c>
      <c r="AH727" s="23" t="s">
        <v>80</v>
      </c>
    </row>
    <row r="728" spans="1:34" x14ac:dyDescent="0.25">
      <c r="A728" s="62">
        <f>COUNTA(H728:K728,L728:AH728)-7</f>
        <v>-1</v>
      </c>
      <c r="B728" s="13"/>
      <c r="C728" s="13"/>
      <c r="D728" s="13"/>
      <c r="E728" s="13">
        <f t="shared" ref="E728:E743" si="116">IF(K728="ВО",4,IF(K728="СПО",3,IF(K728="ВО (студент)",2,IF(K728="СПО (студент)",1,0))))</f>
        <v>0</v>
      </c>
      <c r="F728" s="13"/>
      <c r="G728" s="13"/>
      <c r="H728" s="88">
        <v>63</v>
      </c>
      <c r="I728" s="88"/>
      <c r="J728" s="7" t="s">
        <v>77</v>
      </c>
      <c r="K728" s="8"/>
      <c r="L728" s="19"/>
      <c r="M728" s="8"/>
      <c r="N728" s="19"/>
      <c r="O728" s="19"/>
      <c r="P728" s="19"/>
      <c r="Q728" s="8"/>
      <c r="R728" s="8"/>
      <c r="S728" s="88"/>
      <c r="T728" s="17" t="s">
        <v>80</v>
      </c>
      <c r="U728" s="17" t="s">
        <v>80</v>
      </c>
      <c r="V728" s="18" t="s">
        <v>80</v>
      </c>
      <c r="W728" s="19"/>
      <c r="X728" s="8"/>
      <c r="Y728" s="90"/>
      <c r="Z728" s="88"/>
      <c r="AA728" s="88"/>
      <c r="AB728" s="88" t="str">
        <f>IF(Y728&lt;1,"-",ROUND(YEARFRAC(Y728,#REF!,1),2))</f>
        <v>-</v>
      </c>
      <c r="AC728" s="88"/>
      <c r="AD728" s="10"/>
      <c r="AE728" s="8"/>
      <c r="AF728" s="12"/>
      <c r="AG728" s="8"/>
      <c r="AH728" s="88"/>
    </row>
    <row r="729" spans="1:34" x14ac:dyDescent="0.25">
      <c r="A729" s="62">
        <f>COUNTA(H729:K729,L729:AH729)</f>
        <v>0</v>
      </c>
      <c r="B729" s="13"/>
      <c r="C729" s="13"/>
      <c r="D729" s="13"/>
      <c r="E729" s="13">
        <f t="shared" si="116"/>
        <v>0</v>
      </c>
      <c r="F729" s="13"/>
      <c r="G729" s="13"/>
      <c r="H729" s="88"/>
      <c r="I729" s="88"/>
      <c r="J729" s="9"/>
      <c r="K729" s="8"/>
      <c r="L729" s="19"/>
      <c r="M729" s="8"/>
      <c r="N729" s="19"/>
      <c r="O729" s="19"/>
      <c r="P729" s="19"/>
      <c r="Q729" s="8"/>
      <c r="R729" s="8"/>
      <c r="S729" s="88"/>
      <c r="T729" s="8"/>
      <c r="U729" s="8"/>
      <c r="V729" s="11"/>
      <c r="W729" s="19"/>
      <c r="X729" s="8"/>
      <c r="Y729" s="90"/>
      <c r="Z729" s="88"/>
      <c r="AA729" s="88"/>
      <c r="AB729" s="88"/>
      <c r="AC729" s="88"/>
      <c r="AD729" s="10"/>
      <c r="AE729" s="8"/>
      <c r="AF729" s="12"/>
      <c r="AG729" s="8"/>
      <c r="AH729" s="88"/>
    </row>
    <row r="730" spans="1:34" x14ac:dyDescent="0.25">
      <c r="A730" s="62">
        <f>COUNTA(H730:K730,L730:AH730,J731)-4</f>
        <v>0</v>
      </c>
      <c r="B730" s="13"/>
      <c r="C730" s="13"/>
      <c r="D730" s="13"/>
      <c r="E730" s="13">
        <f t="shared" si="116"/>
        <v>0</v>
      </c>
      <c r="F730" s="13"/>
      <c r="G730" s="13"/>
      <c r="H730" s="88"/>
      <c r="I730" s="88"/>
      <c r="J730" s="7" t="s">
        <v>78</v>
      </c>
      <c r="K730" s="8"/>
      <c r="L730" s="19"/>
      <c r="M730" s="8"/>
      <c r="N730" s="19"/>
      <c r="O730" s="19"/>
      <c r="P730" s="19"/>
      <c r="Q730" s="8"/>
      <c r="R730" s="8"/>
      <c r="S730" s="88"/>
      <c r="T730" s="17" t="s">
        <v>80</v>
      </c>
      <c r="U730" s="17" t="s">
        <v>80</v>
      </c>
      <c r="V730" s="18" t="s">
        <v>80</v>
      </c>
      <c r="W730" s="19"/>
      <c r="X730" s="8"/>
      <c r="Y730" s="90"/>
      <c r="Z730" s="88"/>
      <c r="AA730" s="88"/>
      <c r="AB730" s="88"/>
      <c r="AC730" s="88"/>
      <c r="AD730" s="10"/>
      <c r="AE730" s="8"/>
      <c r="AF730" s="12"/>
      <c r="AG730" s="8"/>
      <c r="AH730" s="88"/>
    </row>
    <row r="731" spans="1:34" x14ac:dyDescent="0.25">
      <c r="A731" s="62">
        <f>COUNTA(H731:K731,L731:AH731)</f>
        <v>0</v>
      </c>
      <c r="B731" s="13"/>
      <c r="C731" s="13"/>
      <c r="D731" s="13" t="str">
        <f>IF(J731&gt;0,"совмещение","-")</f>
        <v>-</v>
      </c>
      <c r="E731" s="13">
        <f t="shared" si="116"/>
        <v>0</v>
      </c>
      <c r="F731" s="13"/>
      <c r="G731" s="13"/>
      <c r="H731" s="88"/>
      <c r="I731" s="88"/>
      <c r="J731" s="9"/>
      <c r="K731" s="8"/>
      <c r="L731" s="19"/>
      <c r="M731" s="8"/>
      <c r="N731" s="19"/>
      <c r="O731" s="19"/>
      <c r="P731" s="19"/>
      <c r="Q731" s="8"/>
      <c r="R731" s="8"/>
      <c r="S731" s="88"/>
      <c r="T731" s="8"/>
      <c r="U731" s="8"/>
      <c r="V731" s="11"/>
      <c r="W731" s="19"/>
      <c r="X731" s="8"/>
      <c r="Y731" s="90"/>
      <c r="Z731" s="88"/>
      <c r="AA731" s="88"/>
      <c r="AB731" s="88"/>
      <c r="AC731" s="88"/>
      <c r="AD731" s="10"/>
      <c r="AE731" s="8"/>
      <c r="AF731" s="12"/>
      <c r="AG731" s="8"/>
      <c r="AH731" s="88"/>
    </row>
    <row r="732" spans="1:34" x14ac:dyDescent="0.25">
      <c r="A732" s="62">
        <f>COUNTA(H732:K732,L732:AH732)</f>
        <v>0</v>
      </c>
      <c r="B732" s="13"/>
      <c r="C732" s="13"/>
      <c r="D732" s="13"/>
      <c r="E732" s="13">
        <f t="shared" si="116"/>
        <v>0</v>
      </c>
      <c r="F732" s="13"/>
      <c r="G732" s="13"/>
      <c r="H732" s="88"/>
      <c r="I732" s="88"/>
      <c r="J732" s="9"/>
      <c r="K732" s="8"/>
      <c r="L732" s="19"/>
      <c r="M732" s="8"/>
      <c r="N732" s="19"/>
      <c r="O732" s="19"/>
      <c r="P732" s="19"/>
      <c r="Q732" s="8"/>
      <c r="R732" s="8"/>
      <c r="S732" s="88"/>
      <c r="T732" s="8"/>
      <c r="U732" s="8"/>
      <c r="V732" s="11"/>
      <c r="W732" s="19"/>
      <c r="X732" s="8"/>
      <c r="Y732" s="90"/>
      <c r="Z732" s="88"/>
      <c r="AA732" s="88"/>
      <c r="AB732" s="88"/>
      <c r="AC732" s="88"/>
      <c r="AD732" s="10"/>
      <c r="AE732" s="8"/>
      <c r="AF732" s="12"/>
      <c r="AG732" s="8"/>
      <c r="AH732" s="88"/>
    </row>
    <row r="733" spans="1:34" x14ac:dyDescent="0.25">
      <c r="A733" s="62">
        <f>COUNTA(H733:K733,L733:AH733)</f>
        <v>0</v>
      </c>
      <c r="B733" s="13"/>
      <c r="C733" s="13"/>
      <c r="D733" s="13"/>
      <c r="E733" s="13">
        <f t="shared" si="116"/>
        <v>0</v>
      </c>
      <c r="F733" s="13"/>
      <c r="G733" s="13"/>
      <c r="H733" s="88"/>
      <c r="I733" s="88"/>
      <c r="J733" s="9"/>
      <c r="K733" s="8"/>
      <c r="L733" s="19"/>
      <c r="M733" s="8"/>
      <c r="N733" s="19"/>
      <c r="O733" s="19"/>
      <c r="P733" s="19"/>
      <c r="Q733" s="8"/>
      <c r="R733" s="8"/>
      <c r="S733" s="88"/>
      <c r="T733" s="8"/>
      <c r="U733" s="8"/>
      <c r="V733" s="11"/>
      <c r="W733" s="19"/>
      <c r="X733" s="8"/>
      <c r="Y733" s="90"/>
      <c r="Z733" s="88"/>
      <c r="AA733" s="88"/>
      <c r="AB733" s="88"/>
      <c r="AC733" s="88"/>
      <c r="AD733" s="10"/>
      <c r="AE733" s="8"/>
      <c r="AF733" s="12"/>
      <c r="AG733" s="8"/>
      <c r="AH733" s="88"/>
    </row>
    <row r="734" spans="1:34" x14ac:dyDescent="0.25">
      <c r="A734" s="62">
        <f>COUNTA(H734:K734,L734:AH734)</f>
        <v>0</v>
      </c>
      <c r="B734" s="13"/>
      <c r="C734" s="13"/>
      <c r="D734" s="13"/>
      <c r="E734" s="13">
        <f t="shared" si="116"/>
        <v>0</v>
      </c>
      <c r="F734" s="13"/>
      <c r="G734" s="13"/>
      <c r="H734" s="88"/>
      <c r="I734" s="88"/>
      <c r="J734" s="9"/>
      <c r="K734" s="8"/>
      <c r="L734" s="19"/>
      <c r="M734" s="8"/>
      <c r="N734" s="19"/>
      <c r="O734" s="19"/>
      <c r="P734" s="19"/>
      <c r="Q734" s="8"/>
      <c r="R734" s="8"/>
      <c r="S734" s="88"/>
      <c r="T734" s="8"/>
      <c r="U734" s="8"/>
      <c r="V734" s="11"/>
      <c r="W734" s="19"/>
      <c r="X734" s="8"/>
      <c r="Y734" s="90"/>
      <c r="Z734" s="88"/>
      <c r="AA734" s="88"/>
      <c r="AB734" s="88"/>
      <c r="AC734" s="88"/>
      <c r="AD734" s="10"/>
      <c r="AE734" s="8"/>
      <c r="AF734" s="12"/>
      <c r="AG734" s="8"/>
      <c r="AH734" s="88"/>
    </row>
    <row r="735" spans="1:34" x14ac:dyDescent="0.25">
      <c r="A735" s="62">
        <f>COUNTA(H735:K735,L735:AH735)</f>
        <v>0</v>
      </c>
      <c r="B735" s="13"/>
      <c r="C735" s="13"/>
      <c r="D735" s="13"/>
      <c r="E735" s="13">
        <f t="shared" si="116"/>
        <v>0</v>
      </c>
      <c r="F735" s="13"/>
      <c r="G735" s="13"/>
      <c r="H735" s="88"/>
      <c r="I735" s="88"/>
      <c r="J735" s="9"/>
      <c r="K735" s="8"/>
      <c r="L735" s="19"/>
      <c r="M735" s="8"/>
      <c r="N735" s="19"/>
      <c r="O735" s="19"/>
      <c r="P735" s="19"/>
      <c r="Q735" s="8"/>
      <c r="R735" s="8"/>
      <c r="S735" s="88"/>
      <c r="T735" s="8"/>
      <c r="U735" s="8"/>
      <c r="V735" s="11"/>
      <c r="W735" s="19"/>
      <c r="X735" s="8"/>
      <c r="Y735" s="90"/>
      <c r="Z735" s="88"/>
      <c r="AA735" s="88"/>
      <c r="AB735" s="88"/>
      <c r="AC735" s="88"/>
      <c r="AD735" s="10"/>
      <c r="AE735" s="8"/>
      <c r="AF735" s="12"/>
      <c r="AG735" s="8"/>
      <c r="AH735" s="88"/>
    </row>
    <row r="736" spans="1:34" x14ac:dyDescent="0.25">
      <c r="A736" s="62">
        <f>COUNTA(H736:K736,L736:AH736)</f>
        <v>0</v>
      </c>
      <c r="B736" s="13"/>
      <c r="C736" s="13"/>
      <c r="D736" s="13"/>
      <c r="E736" s="13">
        <f t="shared" si="116"/>
        <v>0</v>
      </c>
      <c r="F736" s="13"/>
      <c r="G736" s="13"/>
      <c r="H736" s="88"/>
      <c r="I736" s="88"/>
      <c r="J736" s="9"/>
      <c r="K736" s="8"/>
      <c r="L736" s="19"/>
      <c r="M736" s="8"/>
      <c r="N736" s="19"/>
      <c r="O736" s="19"/>
      <c r="P736" s="19"/>
      <c r="Q736" s="8"/>
      <c r="R736" s="8"/>
      <c r="S736" s="88"/>
      <c r="T736" s="8"/>
      <c r="U736" s="8"/>
      <c r="V736" s="11"/>
      <c r="W736" s="19"/>
      <c r="X736" s="8"/>
      <c r="Y736" s="90"/>
      <c r="Z736" s="88"/>
      <c r="AA736" s="88"/>
      <c r="AB736" s="88"/>
      <c r="AC736" s="88"/>
      <c r="AD736" s="10"/>
      <c r="AE736" s="8"/>
      <c r="AF736" s="12"/>
      <c r="AG736" s="8"/>
      <c r="AH736" s="88"/>
    </row>
    <row r="737" spans="1:34" x14ac:dyDescent="0.25">
      <c r="A737" s="62">
        <f>COUNTA(H737:K737,L737:AH737,J738)-4</f>
        <v>0</v>
      </c>
      <c r="B737" s="13"/>
      <c r="C737" s="13"/>
      <c r="D737" s="13"/>
      <c r="E737" s="13">
        <f t="shared" si="116"/>
        <v>0</v>
      </c>
      <c r="F737" s="13"/>
      <c r="G737" s="13"/>
      <c r="H737" s="88"/>
      <c r="I737" s="88"/>
      <c r="J737" s="7" t="s">
        <v>79</v>
      </c>
      <c r="K737" s="8"/>
      <c r="L737" s="19"/>
      <c r="M737" s="8"/>
      <c r="N737" s="19"/>
      <c r="O737" s="19"/>
      <c r="P737" s="19"/>
      <c r="Q737" s="8"/>
      <c r="R737" s="8"/>
      <c r="S737" s="88"/>
      <c r="T737" s="17" t="s">
        <v>80</v>
      </c>
      <c r="U737" s="17" t="s">
        <v>80</v>
      </c>
      <c r="V737" s="18" t="s">
        <v>80</v>
      </c>
      <c r="W737" s="19"/>
      <c r="X737" s="8"/>
      <c r="Y737" s="90"/>
      <c r="Z737" s="88"/>
      <c r="AA737" s="88"/>
      <c r="AB737" s="88"/>
      <c r="AC737" s="88"/>
      <c r="AD737" s="10"/>
      <c r="AE737" s="8"/>
      <c r="AF737" s="12"/>
      <c r="AG737" s="8"/>
      <c r="AH737" s="88"/>
    </row>
    <row r="738" spans="1:34" x14ac:dyDescent="0.25">
      <c r="A738" s="62">
        <f>COUNTA(H738:K738,L738:AH738)</f>
        <v>0</v>
      </c>
      <c r="B738" s="13"/>
      <c r="C738" s="13"/>
      <c r="D738" s="13" t="str">
        <f>IF(J738&gt;0,"совместительство","-")</f>
        <v>-</v>
      </c>
      <c r="E738" s="13">
        <f t="shared" si="116"/>
        <v>0</v>
      </c>
      <c r="F738" s="13"/>
      <c r="G738" s="13"/>
      <c r="H738" s="88"/>
      <c r="I738" s="88"/>
      <c r="J738" s="9"/>
      <c r="K738" s="8"/>
      <c r="L738" s="19"/>
      <c r="M738" s="8"/>
      <c r="N738" s="19"/>
      <c r="O738" s="19"/>
      <c r="P738" s="19"/>
      <c r="Q738" s="8"/>
      <c r="R738" s="8"/>
      <c r="S738" s="88"/>
      <c r="T738" s="8"/>
      <c r="U738" s="8"/>
      <c r="V738" s="11"/>
      <c r="W738" s="19"/>
      <c r="X738" s="8"/>
      <c r="Y738" s="90"/>
      <c r="Z738" s="88"/>
      <c r="AA738" s="88"/>
      <c r="AB738" s="88"/>
      <c r="AC738" s="88"/>
      <c r="AD738" s="10"/>
      <c r="AE738" s="8"/>
      <c r="AF738" s="12"/>
      <c r="AG738" s="8"/>
      <c r="AH738" s="88"/>
    </row>
    <row r="739" spans="1:34" x14ac:dyDescent="0.25">
      <c r="A739" s="62">
        <f>COUNTA(H739:K739,L739:AH739)</f>
        <v>0</v>
      </c>
      <c r="B739" s="13"/>
      <c r="C739" s="13"/>
      <c r="D739" s="13"/>
      <c r="E739" s="13">
        <f t="shared" si="116"/>
        <v>0</v>
      </c>
      <c r="F739" s="13"/>
      <c r="G739" s="13"/>
      <c r="H739" s="88"/>
      <c r="I739" s="88"/>
      <c r="J739" s="9"/>
      <c r="K739" s="8"/>
      <c r="L739" s="19"/>
      <c r="M739" s="8"/>
      <c r="N739" s="19"/>
      <c r="O739" s="19"/>
      <c r="P739" s="19"/>
      <c r="Q739" s="8"/>
      <c r="R739" s="8"/>
      <c r="S739" s="88"/>
      <c r="T739" s="8"/>
      <c r="U739" s="8"/>
      <c r="V739" s="11"/>
      <c r="W739" s="19"/>
      <c r="X739" s="8"/>
      <c r="Y739" s="90"/>
      <c r="Z739" s="88"/>
      <c r="AA739" s="88"/>
      <c r="AB739" s="88"/>
      <c r="AC739" s="88"/>
      <c r="AD739" s="10"/>
      <c r="AE739" s="8"/>
      <c r="AF739" s="12"/>
      <c r="AG739" s="8"/>
      <c r="AH739" s="88"/>
    </row>
    <row r="740" spans="1:34" x14ac:dyDescent="0.25">
      <c r="A740" s="62">
        <f>COUNTA(H740:K740,L740:AH740)</f>
        <v>0</v>
      </c>
      <c r="B740" s="13"/>
      <c r="C740" s="13"/>
      <c r="D740" s="13"/>
      <c r="E740" s="13">
        <f t="shared" si="116"/>
        <v>0</v>
      </c>
      <c r="F740" s="13"/>
      <c r="G740" s="13"/>
      <c r="H740" s="88"/>
      <c r="I740" s="88"/>
      <c r="J740" s="9"/>
      <c r="K740" s="8"/>
      <c r="L740" s="19"/>
      <c r="M740" s="8"/>
      <c r="N740" s="19"/>
      <c r="O740" s="19"/>
      <c r="P740" s="19"/>
      <c r="Q740" s="8"/>
      <c r="R740" s="8"/>
      <c r="S740" s="88"/>
      <c r="T740" s="8"/>
      <c r="U740" s="8"/>
      <c r="V740" s="11"/>
      <c r="W740" s="19"/>
      <c r="X740" s="8"/>
      <c r="Y740" s="90"/>
      <c r="Z740" s="88"/>
      <c r="AA740" s="88"/>
      <c r="AB740" s="88"/>
      <c r="AC740" s="88"/>
      <c r="AD740" s="10"/>
      <c r="AE740" s="8"/>
      <c r="AF740" s="12"/>
      <c r="AG740" s="8"/>
      <c r="AH740" s="88"/>
    </row>
    <row r="741" spans="1:34" x14ac:dyDescent="0.25">
      <c r="A741" s="62">
        <f>COUNTA(H741:K741,L741:AH741)</f>
        <v>0</v>
      </c>
      <c r="B741" s="13"/>
      <c r="C741" s="13"/>
      <c r="D741" s="13"/>
      <c r="E741" s="13">
        <f t="shared" si="116"/>
        <v>0</v>
      </c>
      <c r="F741" s="13"/>
      <c r="G741" s="13"/>
      <c r="H741" s="88"/>
      <c r="I741" s="88"/>
      <c r="J741" s="9"/>
      <c r="K741" s="8"/>
      <c r="L741" s="19"/>
      <c r="M741" s="8"/>
      <c r="N741" s="19"/>
      <c r="O741" s="19"/>
      <c r="P741" s="19"/>
      <c r="Q741" s="8"/>
      <c r="R741" s="8"/>
      <c r="S741" s="88"/>
      <c r="T741" s="8"/>
      <c r="U741" s="8"/>
      <c r="V741" s="11"/>
      <c r="W741" s="19"/>
      <c r="X741" s="8"/>
      <c r="Y741" s="90"/>
      <c r="Z741" s="88"/>
      <c r="AA741" s="88"/>
      <c r="AB741" s="88"/>
      <c r="AC741" s="88"/>
      <c r="AD741" s="10"/>
      <c r="AE741" s="8"/>
      <c r="AF741" s="12"/>
      <c r="AG741" s="8"/>
      <c r="AH741" s="88"/>
    </row>
    <row r="742" spans="1:34" x14ac:dyDescent="0.25">
      <c r="A742" s="62">
        <f>COUNTA(H742:K742,L742:AH742)</f>
        <v>0</v>
      </c>
      <c r="B742" s="13"/>
      <c r="C742" s="13"/>
      <c r="D742" s="13"/>
      <c r="E742" s="13">
        <f t="shared" si="116"/>
        <v>0</v>
      </c>
      <c r="F742" s="13"/>
      <c r="G742" s="13"/>
      <c r="H742" s="88"/>
      <c r="I742" s="88"/>
      <c r="J742" s="9"/>
      <c r="K742" s="8"/>
      <c r="L742" s="19"/>
      <c r="M742" s="8"/>
      <c r="N742" s="19"/>
      <c r="O742" s="19"/>
      <c r="P742" s="19"/>
      <c r="Q742" s="8"/>
      <c r="R742" s="8"/>
      <c r="S742" s="88"/>
      <c r="T742" s="8"/>
      <c r="U742" s="8"/>
      <c r="V742" s="11"/>
      <c r="W742" s="19"/>
      <c r="X742" s="8"/>
      <c r="Y742" s="90"/>
      <c r="Z742" s="88"/>
      <c r="AA742" s="88"/>
      <c r="AB742" s="88"/>
      <c r="AC742" s="88"/>
      <c r="AD742" s="10"/>
      <c r="AE742" s="8"/>
      <c r="AF742" s="12"/>
      <c r="AG742" s="8"/>
      <c r="AH742" s="88"/>
    </row>
    <row r="743" spans="1:34" x14ac:dyDescent="0.25">
      <c r="A743" s="62">
        <f>COUNTA(H743:K743,L743:AH743)</f>
        <v>0</v>
      </c>
      <c r="B743" s="13"/>
      <c r="C743" s="13"/>
      <c r="D743" s="13"/>
      <c r="E743" s="13">
        <f t="shared" si="116"/>
        <v>0</v>
      </c>
      <c r="F743" s="13"/>
      <c r="G743" s="13"/>
      <c r="H743" s="88"/>
      <c r="I743" s="88"/>
      <c r="J743" s="9"/>
      <c r="K743" s="8"/>
      <c r="L743" s="19"/>
      <c r="M743" s="8"/>
      <c r="N743" s="19"/>
      <c r="O743" s="19"/>
      <c r="P743" s="19"/>
      <c r="Q743" s="8"/>
      <c r="R743" s="8"/>
      <c r="S743" s="88"/>
      <c r="T743" s="8"/>
      <c r="U743" s="8"/>
      <c r="V743" s="11"/>
      <c r="W743" s="19"/>
      <c r="X743" s="8"/>
      <c r="Y743" s="90"/>
      <c r="Z743" s="88"/>
      <c r="AA743" s="88"/>
      <c r="AB743" s="88"/>
      <c r="AC743" s="88"/>
      <c r="AD743" s="10"/>
      <c r="AE743" s="8"/>
      <c r="AF743" s="12"/>
      <c r="AG743" s="8"/>
      <c r="AH743" s="88"/>
    </row>
    <row r="744" spans="1:34" s="26" customFormat="1" ht="11.25" customHeight="1" x14ac:dyDescent="0.25">
      <c r="A744" s="21">
        <v>0</v>
      </c>
      <c r="B744" s="22"/>
      <c r="C744" s="22"/>
      <c r="D744" s="21"/>
      <c r="E744" s="23">
        <f>MAX(E728:E743)</f>
        <v>0</v>
      </c>
      <c r="F744" s="21" t="str">
        <f>RIGHT(R744,4)</f>
        <v xml:space="preserve"> - 0</v>
      </c>
      <c r="G744" s="21" t="str">
        <f>RIGHT(X744,4)</f>
        <v xml:space="preserve"> - 0</v>
      </c>
      <c r="H744" s="88"/>
      <c r="I744" s="88"/>
      <c r="J744" s="23" t="s">
        <v>85</v>
      </c>
      <c r="K744" s="23" t="str">
        <f>IF(E744=4,"ВО",IF(E744=3,"СПО",IF(E744=2,"ВО (с)",IF(E744=1,"СПО (с)","-"))))</f>
        <v>-</v>
      </c>
      <c r="L744" s="23">
        <f>COUNTA(L728:L743)</f>
        <v>0</v>
      </c>
      <c r="M744" s="23" t="s">
        <v>80</v>
      </c>
      <c r="N744" s="23" t="s">
        <v>80</v>
      </c>
      <c r="O744" s="23">
        <f>COUNTA(O728:O743)</f>
        <v>0</v>
      </c>
      <c r="P744" s="23" t="s">
        <v>80</v>
      </c>
      <c r="Q744" s="23">
        <f>SUM(Q728:Q743)</f>
        <v>0</v>
      </c>
      <c r="R744" s="23" t="str">
        <f>CONCATENATE("П.Г.П. - ",MAX(R728:R743))</f>
        <v>П.Г.П. - 0</v>
      </c>
      <c r="S744" s="23">
        <f>COUNTA(S728)</f>
        <v>0</v>
      </c>
      <c r="T744" s="23">
        <f>T729</f>
        <v>0</v>
      </c>
      <c r="U744" s="23" t="s">
        <v>80</v>
      </c>
      <c r="V744" s="23" t="s">
        <v>80</v>
      </c>
      <c r="W744" s="23">
        <f>COUNTA(W728:W743)</f>
        <v>0</v>
      </c>
      <c r="X744" s="23" t="str">
        <f>CONCATENATE("П.Г.П. - ",MAX(X728:X743))</f>
        <v>П.Г.П. - 0</v>
      </c>
      <c r="Y744" s="24">
        <f>Y728</f>
        <v>0</v>
      </c>
      <c r="Z744" s="23" t="str">
        <f>IF(Z728="","-",Z728)</f>
        <v>-</v>
      </c>
      <c r="AA744" s="23" t="str">
        <f t="shared" ref="AA744:AC744" si="117">IF(AA728="","-",AA728)</f>
        <v>-</v>
      </c>
      <c r="AB744" s="23" t="str">
        <f t="shared" si="117"/>
        <v>-</v>
      </c>
      <c r="AC744" s="23" t="str">
        <f t="shared" si="117"/>
        <v>-</v>
      </c>
      <c r="AD744" s="23" t="s">
        <v>80</v>
      </c>
      <c r="AE744" s="23">
        <f>SUM(AE728:AE743)</f>
        <v>0</v>
      </c>
      <c r="AF744" s="25">
        <f>SUM(AF728:AF743)</f>
        <v>0</v>
      </c>
      <c r="AG744" s="23" t="s">
        <v>80</v>
      </c>
      <c r="AH744" s="23" t="s">
        <v>80</v>
      </c>
    </row>
    <row r="745" spans="1:34" x14ac:dyDescent="0.25">
      <c r="A745" s="62">
        <f>COUNTA(H745:K745,L745:AH745)-7</f>
        <v>-1</v>
      </c>
      <c r="B745" s="13"/>
      <c r="C745" s="13"/>
      <c r="D745" s="13"/>
      <c r="E745" s="13">
        <f t="shared" ref="E745:E760" si="118">IF(K745="ВО",4,IF(K745="СПО",3,IF(K745="ВО (студент)",2,IF(K745="СПО (студент)",1,0))))</f>
        <v>0</v>
      </c>
      <c r="F745" s="13"/>
      <c r="G745" s="13"/>
      <c r="H745" s="88">
        <v>64</v>
      </c>
      <c r="I745" s="88"/>
      <c r="J745" s="7" t="s">
        <v>77</v>
      </c>
      <c r="K745" s="8"/>
      <c r="L745" s="19"/>
      <c r="M745" s="8"/>
      <c r="N745" s="19"/>
      <c r="O745" s="19"/>
      <c r="P745" s="19"/>
      <c r="Q745" s="8"/>
      <c r="R745" s="8"/>
      <c r="S745" s="88"/>
      <c r="T745" s="17" t="s">
        <v>80</v>
      </c>
      <c r="U745" s="17" t="s">
        <v>80</v>
      </c>
      <c r="V745" s="18" t="s">
        <v>80</v>
      </c>
      <c r="W745" s="19"/>
      <c r="X745" s="8"/>
      <c r="Y745" s="90"/>
      <c r="Z745" s="88"/>
      <c r="AA745" s="88"/>
      <c r="AB745" s="88" t="str">
        <f>IF(Y745&lt;1,"-",ROUND(YEARFRAC(Y745,#REF!,1),2))</f>
        <v>-</v>
      </c>
      <c r="AC745" s="88"/>
      <c r="AD745" s="10"/>
      <c r="AE745" s="8"/>
      <c r="AF745" s="12"/>
      <c r="AG745" s="8"/>
      <c r="AH745" s="88"/>
    </row>
    <row r="746" spans="1:34" x14ac:dyDescent="0.25">
      <c r="A746" s="62">
        <f>COUNTA(H746:K746,L746:AH746)</f>
        <v>0</v>
      </c>
      <c r="B746" s="13"/>
      <c r="C746" s="13"/>
      <c r="D746" s="13"/>
      <c r="E746" s="13">
        <f t="shared" si="118"/>
        <v>0</v>
      </c>
      <c r="F746" s="13"/>
      <c r="G746" s="13"/>
      <c r="H746" s="88"/>
      <c r="I746" s="88"/>
      <c r="J746" s="9"/>
      <c r="K746" s="8"/>
      <c r="L746" s="19"/>
      <c r="M746" s="8"/>
      <c r="N746" s="19"/>
      <c r="O746" s="19"/>
      <c r="P746" s="19"/>
      <c r="Q746" s="8"/>
      <c r="R746" s="8"/>
      <c r="S746" s="88"/>
      <c r="T746" s="8"/>
      <c r="U746" s="8"/>
      <c r="V746" s="11"/>
      <c r="W746" s="19"/>
      <c r="X746" s="8"/>
      <c r="Y746" s="90"/>
      <c r="Z746" s="88"/>
      <c r="AA746" s="88"/>
      <c r="AB746" s="88"/>
      <c r="AC746" s="88"/>
      <c r="AD746" s="10"/>
      <c r="AE746" s="8"/>
      <c r="AF746" s="12"/>
      <c r="AG746" s="8"/>
      <c r="AH746" s="88"/>
    </row>
    <row r="747" spans="1:34" x14ac:dyDescent="0.25">
      <c r="A747" s="62">
        <f>COUNTA(H747:K747,L747:AH747,J748)-4</f>
        <v>0</v>
      </c>
      <c r="B747" s="13"/>
      <c r="C747" s="13"/>
      <c r="D747" s="13"/>
      <c r="E747" s="13">
        <f t="shared" si="118"/>
        <v>0</v>
      </c>
      <c r="F747" s="13"/>
      <c r="G747" s="13"/>
      <c r="H747" s="88"/>
      <c r="I747" s="88"/>
      <c r="J747" s="7" t="s">
        <v>78</v>
      </c>
      <c r="K747" s="8"/>
      <c r="L747" s="19"/>
      <c r="M747" s="8"/>
      <c r="N747" s="19"/>
      <c r="O747" s="19"/>
      <c r="P747" s="19"/>
      <c r="Q747" s="8"/>
      <c r="R747" s="8"/>
      <c r="S747" s="88"/>
      <c r="T747" s="17" t="s">
        <v>80</v>
      </c>
      <c r="U747" s="17" t="s">
        <v>80</v>
      </c>
      <c r="V747" s="18" t="s">
        <v>80</v>
      </c>
      <c r="W747" s="19"/>
      <c r="X747" s="8"/>
      <c r="Y747" s="90"/>
      <c r="Z747" s="88"/>
      <c r="AA747" s="88"/>
      <c r="AB747" s="88"/>
      <c r="AC747" s="88"/>
      <c r="AD747" s="10"/>
      <c r="AE747" s="8"/>
      <c r="AF747" s="12"/>
      <c r="AG747" s="8"/>
      <c r="AH747" s="88"/>
    </row>
    <row r="748" spans="1:34" x14ac:dyDescent="0.25">
      <c r="A748" s="62">
        <f>COUNTA(H748:K748,L748:AH748)</f>
        <v>0</v>
      </c>
      <c r="B748" s="13"/>
      <c r="C748" s="13"/>
      <c r="D748" s="13" t="str">
        <f>IF(J748&gt;0,"совмещение","-")</f>
        <v>-</v>
      </c>
      <c r="E748" s="13">
        <f t="shared" si="118"/>
        <v>0</v>
      </c>
      <c r="F748" s="13"/>
      <c r="G748" s="13"/>
      <c r="H748" s="88"/>
      <c r="I748" s="88"/>
      <c r="J748" s="9"/>
      <c r="K748" s="8"/>
      <c r="L748" s="19"/>
      <c r="M748" s="8"/>
      <c r="N748" s="19"/>
      <c r="O748" s="19"/>
      <c r="P748" s="19"/>
      <c r="Q748" s="8"/>
      <c r="R748" s="8"/>
      <c r="S748" s="88"/>
      <c r="T748" s="8"/>
      <c r="U748" s="8"/>
      <c r="V748" s="11"/>
      <c r="W748" s="19"/>
      <c r="X748" s="8"/>
      <c r="Y748" s="90"/>
      <c r="Z748" s="88"/>
      <c r="AA748" s="88"/>
      <c r="AB748" s="88"/>
      <c r="AC748" s="88"/>
      <c r="AD748" s="10"/>
      <c r="AE748" s="8"/>
      <c r="AF748" s="12"/>
      <c r="AG748" s="8"/>
      <c r="AH748" s="88"/>
    </row>
    <row r="749" spans="1:34" x14ac:dyDescent="0.25">
      <c r="A749" s="62">
        <f>COUNTA(H749:K749,L749:AH749)</f>
        <v>0</v>
      </c>
      <c r="B749" s="13"/>
      <c r="C749" s="13"/>
      <c r="D749" s="13"/>
      <c r="E749" s="13">
        <f t="shared" si="118"/>
        <v>0</v>
      </c>
      <c r="F749" s="13"/>
      <c r="G749" s="13"/>
      <c r="H749" s="88"/>
      <c r="I749" s="88"/>
      <c r="J749" s="9"/>
      <c r="K749" s="8"/>
      <c r="L749" s="19"/>
      <c r="M749" s="8"/>
      <c r="N749" s="19"/>
      <c r="O749" s="19"/>
      <c r="P749" s="19"/>
      <c r="Q749" s="8"/>
      <c r="R749" s="8"/>
      <c r="S749" s="88"/>
      <c r="T749" s="8"/>
      <c r="U749" s="8"/>
      <c r="V749" s="11"/>
      <c r="W749" s="19"/>
      <c r="X749" s="8"/>
      <c r="Y749" s="90"/>
      <c r="Z749" s="88"/>
      <c r="AA749" s="88"/>
      <c r="AB749" s="88"/>
      <c r="AC749" s="88"/>
      <c r="AD749" s="10"/>
      <c r="AE749" s="8"/>
      <c r="AF749" s="12"/>
      <c r="AG749" s="8"/>
      <c r="AH749" s="88"/>
    </row>
    <row r="750" spans="1:34" x14ac:dyDescent="0.25">
      <c r="A750" s="62">
        <f>COUNTA(H750:K750,L750:AH750)</f>
        <v>0</v>
      </c>
      <c r="B750" s="13"/>
      <c r="C750" s="13"/>
      <c r="D750" s="13"/>
      <c r="E750" s="13">
        <f t="shared" si="118"/>
        <v>0</v>
      </c>
      <c r="F750" s="13"/>
      <c r="G750" s="13"/>
      <c r="H750" s="88"/>
      <c r="I750" s="88"/>
      <c r="J750" s="9"/>
      <c r="K750" s="8"/>
      <c r="L750" s="19"/>
      <c r="M750" s="8"/>
      <c r="N750" s="19"/>
      <c r="O750" s="19"/>
      <c r="P750" s="19"/>
      <c r="Q750" s="8"/>
      <c r="R750" s="8"/>
      <c r="S750" s="88"/>
      <c r="T750" s="8"/>
      <c r="U750" s="8"/>
      <c r="V750" s="11"/>
      <c r="W750" s="19"/>
      <c r="X750" s="8"/>
      <c r="Y750" s="90"/>
      <c r="Z750" s="88"/>
      <c r="AA750" s="88"/>
      <c r="AB750" s="88"/>
      <c r="AC750" s="88"/>
      <c r="AD750" s="10"/>
      <c r="AE750" s="8"/>
      <c r="AF750" s="12"/>
      <c r="AG750" s="8"/>
      <c r="AH750" s="88"/>
    </row>
    <row r="751" spans="1:34" x14ac:dyDescent="0.25">
      <c r="A751" s="62">
        <f>COUNTA(H751:K751,L751:AH751)</f>
        <v>0</v>
      </c>
      <c r="B751" s="13"/>
      <c r="C751" s="13"/>
      <c r="D751" s="13"/>
      <c r="E751" s="13">
        <f t="shared" si="118"/>
        <v>0</v>
      </c>
      <c r="F751" s="13"/>
      <c r="G751" s="13"/>
      <c r="H751" s="88"/>
      <c r="I751" s="88"/>
      <c r="J751" s="9"/>
      <c r="K751" s="8"/>
      <c r="L751" s="19"/>
      <c r="M751" s="8"/>
      <c r="N751" s="19"/>
      <c r="O751" s="19"/>
      <c r="P751" s="19"/>
      <c r="Q751" s="8"/>
      <c r="R751" s="8"/>
      <c r="S751" s="88"/>
      <c r="T751" s="8"/>
      <c r="U751" s="8"/>
      <c r="V751" s="11"/>
      <c r="W751" s="19"/>
      <c r="X751" s="8"/>
      <c r="Y751" s="90"/>
      <c r="Z751" s="88"/>
      <c r="AA751" s="88"/>
      <c r="AB751" s="88"/>
      <c r="AC751" s="88"/>
      <c r="AD751" s="10"/>
      <c r="AE751" s="8"/>
      <c r="AF751" s="12"/>
      <c r="AG751" s="8"/>
      <c r="AH751" s="88"/>
    </row>
    <row r="752" spans="1:34" x14ac:dyDescent="0.25">
      <c r="A752" s="62">
        <f>COUNTA(H752:K752,L752:AH752)</f>
        <v>0</v>
      </c>
      <c r="B752" s="13"/>
      <c r="C752" s="13"/>
      <c r="D752" s="13"/>
      <c r="E752" s="13">
        <f t="shared" si="118"/>
        <v>0</v>
      </c>
      <c r="F752" s="13"/>
      <c r="G752" s="13"/>
      <c r="H752" s="88"/>
      <c r="I752" s="88"/>
      <c r="J752" s="9"/>
      <c r="K752" s="8"/>
      <c r="L752" s="19"/>
      <c r="M752" s="8"/>
      <c r="N752" s="19"/>
      <c r="O752" s="19"/>
      <c r="P752" s="19"/>
      <c r="Q752" s="8"/>
      <c r="R752" s="8"/>
      <c r="S752" s="88"/>
      <c r="T752" s="8"/>
      <c r="U752" s="8"/>
      <c r="V752" s="11"/>
      <c r="W752" s="19"/>
      <c r="X752" s="8"/>
      <c r="Y752" s="90"/>
      <c r="Z752" s="88"/>
      <c r="AA752" s="88"/>
      <c r="AB752" s="88"/>
      <c r="AC752" s="88"/>
      <c r="AD752" s="10"/>
      <c r="AE752" s="8"/>
      <c r="AF752" s="12"/>
      <c r="AG752" s="8"/>
      <c r="AH752" s="88"/>
    </row>
    <row r="753" spans="1:34" x14ac:dyDescent="0.25">
      <c r="A753" s="62">
        <f>COUNTA(H753:K753,L753:AH753)</f>
        <v>0</v>
      </c>
      <c r="B753" s="13"/>
      <c r="C753" s="13"/>
      <c r="D753" s="13"/>
      <c r="E753" s="13">
        <f t="shared" si="118"/>
        <v>0</v>
      </c>
      <c r="F753" s="13"/>
      <c r="G753" s="13"/>
      <c r="H753" s="88"/>
      <c r="I753" s="88"/>
      <c r="J753" s="9"/>
      <c r="K753" s="8"/>
      <c r="L753" s="19"/>
      <c r="M753" s="8"/>
      <c r="N753" s="19"/>
      <c r="O753" s="19"/>
      <c r="P753" s="19"/>
      <c r="Q753" s="8"/>
      <c r="R753" s="8"/>
      <c r="S753" s="88"/>
      <c r="T753" s="8"/>
      <c r="U753" s="8"/>
      <c r="V753" s="11"/>
      <c r="W753" s="19"/>
      <c r="X753" s="8"/>
      <c r="Y753" s="90"/>
      <c r="Z753" s="88"/>
      <c r="AA753" s="88"/>
      <c r="AB753" s="88"/>
      <c r="AC753" s="88"/>
      <c r="AD753" s="10"/>
      <c r="AE753" s="8"/>
      <c r="AF753" s="12"/>
      <c r="AG753" s="8"/>
      <c r="AH753" s="88"/>
    </row>
    <row r="754" spans="1:34" x14ac:dyDescent="0.25">
      <c r="A754" s="62">
        <f>COUNTA(H754:K754,L754:AH754,J755)-4</f>
        <v>0</v>
      </c>
      <c r="B754" s="13"/>
      <c r="C754" s="13"/>
      <c r="D754" s="13"/>
      <c r="E754" s="13">
        <f t="shared" si="118"/>
        <v>0</v>
      </c>
      <c r="F754" s="13"/>
      <c r="G754" s="13"/>
      <c r="H754" s="88"/>
      <c r="I754" s="88"/>
      <c r="J754" s="7" t="s">
        <v>79</v>
      </c>
      <c r="K754" s="8"/>
      <c r="L754" s="19"/>
      <c r="M754" s="8"/>
      <c r="N754" s="19"/>
      <c r="O754" s="19"/>
      <c r="P754" s="19"/>
      <c r="Q754" s="8"/>
      <c r="R754" s="8"/>
      <c r="S754" s="88"/>
      <c r="T754" s="17" t="s">
        <v>80</v>
      </c>
      <c r="U754" s="17" t="s">
        <v>80</v>
      </c>
      <c r="V754" s="18" t="s">
        <v>80</v>
      </c>
      <c r="W754" s="19"/>
      <c r="X754" s="8"/>
      <c r="Y754" s="90"/>
      <c r="Z754" s="88"/>
      <c r="AA754" s="88"/>
      <c r="AB754" s="88"/>
      <c r="AC754" s="88"/>
      <c r="AD754" s="10"/>
      <c r="AE754" s="8"/>
      <c r="AF754" s="12"/>
      <c r="AG754" s="8"/>
      <c r="AH754" s="88"/>
    </row>
    <row r="755" spans="1:34" x14ac:dyDescent="0.25">
      <c r="A755" s="62">
        <f>COUNTA(H755:K755,L755:AH755)</f>
        <v>0</v>
      </c>
      <c r="B755" s="13"/>
      <c r="C755" s="13"/>
      <c r="D755" s="13" t="str">
        <f>IF(J755&gt;0,"совместительство","-")</f>
        <v>-</v>
      </c>
      <c r="E755" s="13">
        <f t="shared" si="118"/>
        <v>0</v>
      </c>
      <c r="F755" s="13"/>
      <c r="G755" s="13"/>
      <c r="H755" s="88"/>
      <c r="I755" s="88"/>
      <c r="J755" s="9"/>
      <c r="K755" s="8"/>
      <c r="L755" s="19"/>
      <c r="M755" s="8"/>
      <c r="N755" s="19"/>
      <c r="O755" s="19"/>
      <c r="P755" s="19"/>
      <c r="Q755" s="8"/>
      <c r="R755" s="8"/>
      <c r="S755" s="88"/>
      <c r="T755" s="8"/>
      <c r="U755" s="8"/>
      <c r="V755" s="11"/>
      <c r="W755" s="19"/>
      <c r="X755" s="8"/>
      <c r="Y755" s="90"/>
      <c r="Z755" s="88"/>
      <c r="AA755" s="88"/>
      <c r="AB755" s="88"/>
      <c r="AC755" s="88"/>
      <c r="AD755" s="10"/>
      <c r="AE755" s="8"/>
      <c r="AF755" s="12"/>
      <c r="AG755" s="8"/>
      <c r="AH755" s="88"/>
    </row>
    <row r="756" spans="1:34" x14ac:dyDescent="0.25">
      <c r="A756" s="62">
        <f>COUNTA(H756:K756,L756:AH756)</f>
        <v>0</v>
      </c>
      <c r="B756" s="13"/>
      <c r="C756" s="13"/>
      <c r="D756" s="13"/>
      <c r="E756" s="13">
        <f t="shared" si="118"/>
        <v>0</v>
      </c>
      <c r="F756" s="13"/>
      <c r="G756" s="13"/>
      <c r="H756" s="88"/>
      <c r="I756" s="88"/>
      <c r="J756" s="9"/>
      <c r="K756" s="8"/>
      <c r="L756" s="19"/>
      <c r="M756" s="8"/>
      <c r="N756" s="19"/>
      <c r="O756" s="19"/>
      <c r="P756" s="19"/>
      <c r="Q756" s="8"/>
      <c r="R756" s="8"/>
      <c r="S756" s="88"/>
      <c r="T756" s="8"/>
      <c r="U756" s="8"/>
      <c r="V756" s="11"/>
      <c r="W756" s="19"/>
      <c r="X756" s="8"/>
      <c r="Y756" s="90"/>
      <c r="Z756" s="88"/>
      <c r="AA756" s="88"/>
      <c r="AB756" s="88"/>
      <c r="AC756" s="88"/>
      <c r="AD756" s="10"/>
      <c r="AE756" s="8"/>
      <c r="AF756" s="12"/>
      <c r="AG756" s="8"/>
      <c r="AH756" s="88"/>
    </row>
    <row r="757" spans="1:34" x14ac:dyDescent="0.25">
      <c r="A757" s="62">
        <f>COUNTA(H757:K757,L757:AH757)</f>
        <v>0</v>
      </c>
      <c r="B757" s="13"/>
      <c r="C757" s="13"/>
      <c r="D757" s="13"/>
      <c r="E757" s="13">
        <f t="shared" si="118"/>
        <v>0</v>
      </c>
      <c r="F757" s="13"/>
      <c r="G757" s="13"/>
      <c r="H757" s="88"/>
      <c r="I757" s="88"/>
      <c r="J757" s="9"/>
      <c r="K757" s="8"/>
      <c r="L757" s="19"/>
      <c r="M757" s="8"/>
      <c r="N757" s="19"/>
      <c r="O757" s="19"/>
      <c r="P757" s="19"/>
      <c r="Q757" s="8"/>
      <c r="R757" s="8"/>
      <c r="S757" s="88"/>
      <c r="T757" s="8"/>
      <c r="U757" s="8"/>
      <c r="V757" s="11"/>
      <c r="W757" s="19"/>
      <c r="X757" s="8"/>
      <c r="Y757" s="90"/>
      <c r="Z757" s="88"/>
      <c r="AA757" s="88"/>
      <c r="AB757" s="88"/>
      <c r="AC757" s="88"/>
      <c r="AD757" s="10"/>
      <c r="AE757" s="8"/>
      <c r="AF757" s="12"/>
      <c r="AG757" s="8"/>
      <c r="AH757" s="88"/>
    </row>
    <row r="758" spans="1:34" x14ac:dyDescent="0.25">
      <c r="A758" s="62">
        <f>COUNTA(H758:K758,L758:AH758)</f>
        <v>0</v>
      </c>
      <c r="B758" s="13"/>
      <c r="C758" s="13"/>
      <c r="D758" s="13"/>
      <c r="E758" s="13">
        <f t="shared" si="118"/>
        <v>0</v>
      </c>
      <c r="F758" s="13"/>
      <c r="G758" s="13"/>
      <c r="H758" s="88"/>
      <c r="I758" s="88"/>
      <c r="J758" s="9"/>
      <c r="K758" s="8"/>
      <c r="L758" s="19"/>
      <c r="M758" s="8"/>
      <c r="N758" s="19"/>
      <c r="O758" s="19"/>
      <c r="P758" s="19"/>
      <c r="Q758" s="8"/>
      <c r="R758" s="8"/>
      <c r="S758" s="88"/>
      <c r="T758" s="8"/>
      <c r="U758" s="8"/>
      <c r="V758" s="11"/>
      <c r="W758" s="19"/>
      <c r="X758" s="8"/>
      <c r="Y758" s="90"/>
      <c r="Z758" s="88"/>
      <c r="AA758" s="88"/>
      <c r="AB758" s="88"/>
      <c r="AC758" s="88"/>
      <c r="AD758" s="10"/>
      <c r="AE758" s="8"/>
      <c r="AF758" s="12"/>
      <c r="AG758" s="8"/>
      <c r="AH758" s="88"/>
    </row>
    <row r="759" spans="1:34" x14ac:dyDescent="0.25">
      <c r="A759" s="62">
        <f>COUNTA(H759:K759,L759:AH759)</f>
        <v>0</v>
      </c>
      <c r="B759" s="13"/>
      <c r="C759" s="13"/>
      <c r="D759" s="13"/>
      <c r="E759" s="13">
        <f t="shared" si="118"/>
        <v>0</v>
      </c>
      <c r="F759" s="13"/>
      <c r="G759" s="13"/>
      <c r="H759" s="88"/>
      <c r="I759" s="88"/>
      <c r="J759" s="9"/>
      <c r="K759" s="8"/>
      <c r="L759" s="19"/>
      <c r="M759" s="8"/>
      <c r="N759" s="19"/>
      <c r="O759" s="19"/>
      <c r="P759" s="19"/>
      <c r="Q759" s="8"/>
      <c r="R759" s="8"/>
      <c r="S759" s="88"/>
      <c r="T759" s="8"/>
      <c r="U759" s="8"/>
      <c r="V759" s="11"/>
      <c r="W759" s="19"/>
      <c r="X759" s="8"/>
      <c r="Y759" s="90"/>
      <c r="Z759" s="88"/>
      <c r="AA759" s="88"/>
      <c r="AB759" s="88"/>
      <c r="AC759" s="88"/>
      <c r="AD759" s="10"/>
      <c r="AE759" s="8"/>
      <c r="AF759" s="12"/>
      <c r="AG759" s="8"/>
      <c r="AH759" s="88"/>
    </row>
    <row r="760" spans="1:34" x14ac:dyDescent="0.25">
      <c r="A760" s="62">
        <f>COUNTA(H760:K760,L760:AH760)</f>
        <v>0</v>
      </c>
      <c r="B760" s="13"/>
      <c r="C760" s="13"/>
      <c r="D760" s="13"/>
      <c r="E760" s="13">
        <f t="shared" si="118"/>
        <v>0</v>
      </c>
      <c r="F760" s="13"/>
      <c r="G760" s="13"/>
      <c r="H760" s="88"/>
      <c r="I760" s="88"/>
      <c r="J760" s="9"/>
      <c r="K760" s="8"/>
      <c r="L760" s="19"/>
      <c r="M760" s="8"/>
      <c r="N760" s="19"/>
      <c r="O760" s="19"/>
      <c r="P760" s="19"/>
      <c r="Q760" s="8"/>
      <c r="R760" s="8"/>
      <c r="S760" s="88"/>
      <c r="T760" s="8"/>
      <c r="U760" s="8"/>
      <c r="V760" s="11"/>
      <c r="W760" s="19"/>
      <c r="X760" s="8"/>
      <c r="Y760" s="90"/>
      <c r="Z760" s="88"/>
      <c r="AA760" s="88"/>
      <c r="AB760" s="88"/>
      <c r="AC760" s="88"/>
      <c r="AD760" s="10"/>
      <c r="AE760" s="8"/>
      <c r="AF760" s="12"/>
      <c r="AG760" s="8"/>
      <c r="AH760" s="88"/>
    </row>
    <row r="761" spans="1:34" s="26" customFormat="1" ht="11.25" customHeight="1" x14ac:dyDescent="0.25">
      <c r="A761" s="21">
        <v>0</v>
      </c>
      <c r="B761" s="22"/>
      <c r="C761" s="22"/>
      <c r="D761" s="21"/>
      <c r="E761" s="23">
        <f>MAX(E745:E760)</f>
        <v>0</v>
      </c>
      <c r="F761" s="21" t="str">
        <f>RIGHT(R761,4)</f>
        <v xml:space="preserve"> - 0</v>
      </c>
      <c r="G761" s="21" t="str">
        <f>RIGHT(X761,4)</f>
        <v xml:space="preserve"> - 0</v>
      </c>
      <c r="H761" s="88"/>
      <c r="I761" s="88"/>
      <c r="J761" s="23" t="s">
        <v>85</v>
      </c>
      <c r="K761" s="23" t="str">
        <f>IF(E761=4,"ВО",IF(E761=3,"СПО",IF(E761=2,"ВО (с)",IF(E761=1,"СПО (с)","-"))))</f>
        <v>-</v>
      </c>
      <c r="L761" s="23">
        <f>COUNTA(L745:L760)</f>
        <v>0</v>
      </c>
      <c r="M761" s="23" t="s">
        <v>80</v>
      </c>
      <c r="N761" s="23" t="s">
        <v>80</v>
      </c>
      <c r="O761" s="23">
        <f>COUNTA(O745:O760)</f>
        <v>0</v>
      </c>
      <c r="P761" s="23" t="s">
        <v>80</v>
      </c>
      <c r="Q761" s="23">
        <f>SUM(Q745:Q760)</f>
        <v>0</v>
      </c>
      <c r="R761" s="23" t="str">
        <f>CONCATENATE("П.Г.П. - ",MAX(R745:R760))</f>
        <v>П.Г.П. - 0</v>
      </c>
      <c r="S761" s="23">
        <f>COUNTA(S745)</f>
        <v>0</v>
      </c>
      <c r="T761" s="23">
        <f>T746</f>
        <v>0</v>
      </c>
      <c r="U761" s="23" t="s">
        <v>80</v>
      </c>
      <c r="V761" s="23" t="s">
        <v>80</v>
      </c>
      <c r="W761" s="23">
        <f>COUNTA(W745:W760)</f>
        <v>0</v>
      </c>
      <c r="X761" s="23" t="str">
        <f>CONCATENATE("П.Г.П. - ",MAX(X745:X760))</f>
        <v>П.Г.П. - 0</v>
      </c>
      <c r="Y761" s="24">
        <f>Y745</f>
        <v>0</v>
      </c>
      <c r="Z761" s="23" t="str">
        <f>IF(Z745="","-",Z745)</f>
        <v>-</v>
      </c>
      <c r="AA761" s="23" t="str">
        <f t="shared" ref="AA761:AC761" si="119">IF(AA745="","-",AA745)</f>
        <v>-</v>
      </c>
      <c r="AB761" s="23" t="str">
        <f t="shared" si="119"/>
        <v>-</v>
      </c>
      <c r="AC761" s="23" t="str">
        <f t="shared" si="119"/>
        <v>-</v>
      </c>
      <c r="AD761" s="23" t="s">
        <v>80</v>
      </c>
      <c r="AE761" s="23">
        <f>SUM(AE745:AE760)</f>
        <v>0</v>
      </c>
      <c r="AF761" s="25">
        <f>SUM(AF745:AF760)</f>
        <v>0</v>
      </c>
      <c r="AG761" s="23" t="s">
        <v>80</v>
      </c>
      <c r="AH761" s="23" t="s">
        <v>80</v>
      </c>
    </row>
    <row r="762" spans="1:34" x14ac:dyDescent="0.25">
      <c r="A762" s="62">
        <f>COUNTA(H762:K762,L762:AH762)-7</f>
        <v>-1</v>
      </c>
      <c r="B762" s="13"/>
      <c r="C762" s="13"/>
      <c r="D762" s="13"/>
      <c r="E762" s="13">
        <f t="shared" ref="E762:E777" si="120">IF(K762="ВО",4,IF(K762="СПО",3,IF(K762="ВО (студент)",2,IF(K762="СПО (студент)",1,0))))</f>
        <v>0</v>
      </c>
      <c r="F762" s="13"/>
      <c r="G762" s="13"/>
      <c r="H762" s="88">
        <v>65</v>
      </c>
      <c r="I762" s="88"/>
      <c r="J762" s="7" t="s">
        <v>77</v>
      </c>
      <c r="K762" s="8"/>
      <c r="L762" s="19"/>
      <c r="M762" s="8"/>
      <c r="N762" s="19"/>
      <c r="O762" s="19"/>
      <c r="P762" s="19"/>
      <c r="Q762" s="8"/>
      <c r="R762" s="8"/>
      <c r="S762" s="88"/>
      <c r="T762" s="17" t="s">
        <v>80</v>
      </c>
      <c r="U762" s="17" t="s">
        <v>80</v>
      </c>
      <c r="V762" s="18" t="s">
        <v>80</v>
      </c>
      <c r="W762" s="19"/>
      <c r="X762" s="8"/>
      <c r="Y762" s="90"/>
      <c r="Z762" s="88"/>
      <c r="AA762" s="88"/>
      <c r="AB762" s="88" t="str">
        <f>IF(Y762&lt;1,"-",ROUND(YEARFRAC(Y762,#REF!,1),2))</f>
        <v>-</v>
      </c>
      <c r="AC762" s="88"/>
      <c r="AD762" s="10"/>
      <c r="AE762" s="8"/>
      <c r="AF762" s="12"/>
      <c r="AG762" s="8"/>
      <c r="AH762" s="88"/>
    </row>
    <row r="763" spans="1:34" x14ac:dyDescent="0.25">
      <c r="A763" s="62">
        <f>COUNTA(H763:K763,L763:AH763)</f>
        <v>0</v>
      </c>
      <c r="B763" s="13"/>
      <c r="C763" s="13"/>
      <c r="D763" s="13"/>
      <c r="E763" s="13">
        <f t="shared" si="120"/>
        <v>0</v>
      </c>
      <c r="F763" s="13"/>
      <c r="G763" s="13"/>
      <c r="H763" s="88"/>
      <c r="I763" s="88"/>
      <c r="J763" s="9"/>
      <c r="K763" s="8"/>
      <c r="L763" s="19"/>
      <c r="M763" s="8"/>
      <c r="N763" s="19"/>
      <c r="O763" s="19"/>
      <c r="P763" s="19"/>
      <c r="Q763" s="8"/>
      <c r="R763" s="8"/>
      <c r="S763" s="88"/>
      <c r="T763" s="8"/>
      <c r="U763" s="8"/>
      <c r="V763" s="11"/>
      <c r="W763" s="19"/>
      <c r="X763" s="8"/>
      <c r="Y763" s="90"/>
      <c r="Z763" s="88"/>
      <c r="AA763" s="88"/>
      <c r="AB763" s="88"/>
      <c r="AC763" s="88"/>
      <c r="AD763" s="10"/>
      <c r="AE763" s="8"/>
      <c r="AF763" s="12"/>
      <c r="AG763" s="8"/>
      <c r="AH763" s="88"/>
    </row>
    <row r="764" spans="1:34" x14ac:dyDescent="0.25">
      <c r="A764" s="62">
        <f>COUNTA(H764:K764,L764:AH764,J765)-4</f>
        <v>0</v>
      </c>
      <c r="B764" s="13"/>
      <c r="C764" s="13"/>
      <c r="D764" s="13"/>
      <c r="E764" s="13">
        <f t="shared" si="120"/>
        <v>0</v>
      </c>
      <c r="F764" s="13"/>
      <c r="G764" s="13"/>
      <c r="H764" s="88"/>
      <c r="I764" s="88"/>
      <c r="J764" s="7" t="s">
        <v>78</v>
      </c>
      <c r="K764" s="8"/>
      <c r="L764" s="19"/>
      <c r="M764" s="8"/>
      <c r="N764" s="19"/>
      <c r="O764" s="19"/>
      <c r="P764" s="19"/>
      <c r="Q764" s="8"/>
      <c r="R764" s="8"/>
      <c r="S764" s="88"/>
      <c r="T764" s="17" t="s">
        <v>80</v>
      </c>
      <c r="U764" s="17" t="s">
        <v>80</v>
      </c>
      <c r="V764" s="18" t="s">
        <v>80</v>
      </c>
      <c r="W764" s="19"/>
      <c r="X764" s="8"/>
      <c r="Y764" s="90"/>
      <c r="Z764" s="88"/>
      <c r="AA764" s="88"/>
      <c r="AB764" s="88"/>
      <c r="AC764" s="88"/>
      <c r="AD764" s="10"/>
      <c r="AE764" s="8"/>
      <c r="AF764" s="12"/>
      <c r="AG764" s="8"/>
      <c r="AH764" s="88"/>
    </row>
    <row r="765" spans="1:34" x14ac:dyDescent="0.25">
      <c r="A765" s="62">
        <f>COUNTA(H765:K765,L765:AH765)</f>
        <v>0</v>
      </c>
      <c r="B765" s="13"/>
      <c r="C765" s="13"/>
      <c r="D765" s="13" t="str">
        <f>IF(J765&gt;0,"совмещение","-")</f>
        <v>-</v>
      </c>
      <c r="E765" s="13">
        <f t="shared" si="120"/>
        <v>0</v>
      </c>
      <c r="F765" s="13"/>
      <c r="G765" s="13"/>
      <c r="H765" s="88"/>
      <c r="I765" s="88"/>
      <c r="J765" s="9"/>
      <c r="K765" s="8"/>
      <c r="L765" s="19"/>
      <c r="M765" s="8"/>
      <c r="N765" s="19"/>
      <c r="O765" s="19"/>
      <c r="P765" s="19"/>
      <c r="Q765" s="8"/>
      <c r="R765" s="8"/>
      <c r="S765" s="88"/>
      <c r="T765" s="8"/>
      <c r="U765" s="8"/>
      <c r="V765" s="11"/>
      <c r="W765" s="19"/>
      <c r="X765" s="8"/>
      <c r="Y765" s="90"/>
      <c r="Z765" s="88"/>
      <c r="AA765" s="88"/>
      <c r="AB765" s="88"/>
      <c r="AC765" s="88"/>
      <c r="AD765" s="10"/>
      <c r="AE765" s="8"/>
      <c r="AF765" s="12"/>
      <c r="AG765" s="8"/>
      <c r="AH765" s="88"/>
    </row>
    <row r="766" spans="1:34" x14ac:dyDescent="0.25">
      <c r="A766" s="62">
        <f>COUNTA(H766:K766,L766:AH766)</f>
        <v>0</v>
      </c>
      <c r="B766" s="13"/>
      <c r="C766" s="13"/>
      <c r="D766" s="13"/>
      <c r="E766" s="13">
        <f t="shared" si="120"/>
        <v>0</v>
      </c>
      <c r="F766" s="13"/>
      <c r="G766" s="13"/>
      <c r="H766" s="88"/>
      <c r="I766" s="88"/>
      <c r="J766" s="9"/>
      <c r="K766" s="8"/>
      <c r="L766" s="19"/>
      <c r="M766" s="8"/>
      <c r="N766" s="19"/>
      <c r="O766" s="19"/>
      <c r="P766" s="19"/>
      <c r="Q766" s="8"/>
      <c r="R766" s="8"/>
      <c r="S766" s="88"/>
      <c r="T766" s="8"/>
      <c r="U766" s="8"/>
      <c r="V766" s="11"/>
      <c r="W766" s="19"/>
      <c r="X766" s="8"/>
      <c r="Y766" s="90"/>
      <c r="Z766" s="88"/>
      <c r="AA766" s="88"/>
      <c r="AB766" s="88"/>
      <c r="AC766" s="88"/>
      <c r="AD766" s="10"/>
      <c r="AE766" s="8"/>
      <c r="AF766" s="12"/>
      <c r="AG766" s="8"/>
      <c r="AH766" s="88"/>
    </row>
    <row r="767" spans="1:34" x14ac:dyDescent="0.25">
      <c r="A767" s="62">
        <f>COUNTA(H767:K767,L767:AH767)</f>
        <v>0</v>
      </c>
      <c r="B767" s="13"/>
      <c r="C767" s="13"/>
      <c r="D767" s="13"/>
      <c r="E767" s="13">
        <f t="shared" si="120"/>
        <v>0</v>
      </c>
      <c r="F767" s="13"/>
      <c r="G767" s="13"/>
      <c r="H767" s="88"/>
      <c r="I767" s="88"/>
      <c r="J767" s="9"/>
      <c r="K767" s="8"/>
      <c r="L767" s="19"/>
      <c r="M767" s="8"/>
      <c r="N767" s="19"/>
      <c r="O767" s="19"/>
      <c r="P767" s="19"/>
      <c r="Q767" s="8"/>
      <c r="R767" s="8"/>
      <c r="S767" s="88"/>
      <c r="T767" s="8"/>
      <c r="U767" s="8"/>
      <c r="V767" s="11"/>
      <c r="W767" s="19"/>
      <c r="X767" s="8"/>
      <c r="Y767" s="90"/>
      <c r="Z767" s="88"/>
      <c r="AA767" s="88"/>
      <c r="AB767" s="88"/>
      <c r="AC767" s="88"/>
      <c r="AD767" s="10"/>
      <c r="AE767" s="8"/>
      <c r="AF767" s="12"/>
      <c r="AG767" s="8"/>
      <c r="AH767" s="88"/>
    </row>
    <row r="768" spans="1:34" x14ac:dyDescent="0.25">
      <c r="A768" s="62">
        <f>COUNTA(H768:K768,L768:AH768)</f>
        <v>0</v>
      </c>
      <c r="B768" s="13"/>
      <c r="C768" s="13"/>
      <c r="D768" s="13"/>
      <c r="E768" s="13">
        <f t="shared" si="120"/>
        <v>0</v>
      </c>
      <c r="F768" s="13"/>
      <c r="G768" s="13"/>
      <c r="H768" s="88"/>
      <c r="I768" s="88"/>
      <c r="J768" s="9"/>
      <c r="K768" s="8"/>
      <c r="L768" s="19"/>
      <c r="M768" s="8"/>
      <c r="N768" s="19"/>
      <c r="O768" s="19"/>
      <c r="P768" s="19"/>
      <c r="Q768" s="8"/>
      <c r="R768" s="8"/>
      <c r="S768" s="88"/>
      <c r="T768" s="8"/>
      <c r="U768" s="8"/>
      <c r="V768" s="11"/>
      <c r="W768" s="19"/>
      <c r="X768" s="8"/>
      <c r="Y768" s="90"/>
      <c r="Z768" s="88"/>
      <c r="AA768" s="88"/>
      <c r="AB768" s="88"/>
      <c r="AC768" s="88"/>
      <c r="AD768" s="10"/>
      <c r="AE768" s="8"/>
      <c r="AF768" s="12"/>
      <c r="AG768" s="8"/>
      <c r="AH768" s="88"/>
    </row>
    <row r="769" spans="1:34" x14ac:dyDescent="0.25">
      <c r="A769" s="62">
        <f>COUNTA(H769:K769,L769:AH769)</f>
        <v>0</v>
      </c>
      <c r="B769" s="13"/>
      <c r="C769" s="13"/>
      <c r="D769" s="13"/>
      <c r="E769" s="13">
        <f t="shared" si="120"/>
        <v>0</v>
      </c>
      <c r="F769" s="13"/>
      <c r="G769" s="13"/>
      <c r="H769" s="88"/>
      <c r="I769" s="88"/>
      <c r="J769" s="9"/>
      <c r="K769" s="8"/>
      <c r="L769" s="19"/>
      <c r="M769" s="8"/>
      <c r="N769" s="19"/>
      <c r="O769" s="19"/>
      <c r="P769" s="19"/>
      <c r="Q769" s="8"/>
      <c r="R769" s="8"/>
      <c r="S769" s="88"/>
      <c r="T769" s="8"/>
      <c r="U769" s="8"/>
      <c r="V769" s="11"/>
      <c r="W769" s="19"/>
      <c r="X769" s="8"/>
      <c r="Y769" s="90"/>
      <c r="Z769" s="88"/>
      <c r="AA769" s="88"/>
      <c r="AB769" s="88"/>
      <c r="AC769" s="88"/>
      <c r="AD769" s="10"/>
      <c r="AE769" s="8"/>
      <c r="AF769" s="12"/>
      <c r="AG769" s="8"/>
      <c r="AH769" s="88"/>
    </row>
    <row r="770" spans="1:34" x14ac:dyDescent="0.25">
      <c r="A770" s="62">
        <f>COUNTA(H770:K770,L770:AH770)</f>
        <v>0</v>
      </c>
      <c r="B770" s="13"/>
      <c r="C770" s="13"/>
      <c r="D770" s="13"/>
      <c r="E770" s="13">
        <f t="shared" si="120"/>
        <v>0</v>
      </c>
      <c r="F770" s="13"/>
      <c r="G770" s="13"/>
      <c r="H770" s="88"/>
      <c r="I770" s="88"/>
      <c r="J770" s="9"/>
      <c r="K770" s="8"/>
      <c r="L770" s="19"/>
      <c r="M770" s="8"/>
      <c r="N770" s="19"/>
      <c r="O770" s="19"/>
      <c r="P770" s="19"/>
      <c r="Q770" s="8"/>
      <c r="R770" s="8"/>
      <c r="S770" s="88"/>
      <c r="T770" s="8"/>
      <c r="U770" s="8"/>
      <c r="V770" s="11"/>
      <c r="W770" s="19"/>
      <c r="X770" s="8"/>
      <c r="Y770" s="90"/>
      <c r="Z770" s="88"/>
      <c r="AA770" s="88"/>
      <c r="AB770" s="88"/>
      <c r="AC770" s="88"/>
      <c r="AD770" s="10"/>
      <c r="AE770" s="8"/>
      <c r="AF770" s="12"/>
      <c r="AG770" s="8"/>
      <c r="AH770" s="88"/>
    </row>
    <row r="771" spans="1:34" x14ac:dyDescent="0.25">
      <c r="A771" s="62">
        <f>COUNTA(H771:K771,L771:AH771,J772)-4</f>
        <v>0</v>
      </c>
      <c r="B771" s="13"/>
      <c r="C771" s="13"/>
      <c r="D771" s="13"/>
      <c r="E771" s="13">
        <f t="shared" si="120"/>
        <v>0</v>
      </c>
      <c r="F771" s="13"/>
      <c r="G771" s="13"/>
      <c r="H771" s="88"/>
      <c r="I771" s="88"/>
      <c r="J771" s="7" t="s">
        <v>79</v>
      </c>
      <c r="K771" s="8"/>
      <c r="L771" s="19"/>
      <c r="M771" s="8"/>
      <c r="N771" s="19"/>
      <c r="O771" s="19"/>
      <c r="P771" s="19"/>
      <c r="Q771" s="8"/>
      <c r="R771" s="8"/>
      <c r="S771" s="88"/>
      <c r="T771" s="17" t="s">
        <v>80</v>
      </c>
      <c r="U771" s="17" t="s">
        <v>80</v>
      </c>
      <c r="V771" s="18" t="s">
        <v>80</v>
      </c>
      <c r="W771" s="19"/>
      <c r="X771" s="8"/>
      <c r="Y771" s="90"/>
      <c r="Z771" s="88"/>
      <c r="AA771" s="88"/>
      <c r="AB771" s="88"/>
      <c r="AC771" s="88"/>
      <c r="AD771" s="10"/>
      <c r="AE771" s="8"/>
      <c r="AF771" s="12"/>
      <c r="AG771" s="8"/>
      <c r="AH771" s="88"/>
    </row>
    <row r="772" spans="1:34" x14ac:dyDescent="0.25">
      <c r="A772" s="62">
        <f>COUNTA(H772:K772,L772:AH772)</f>
        <v>0</v>
      </c>
      <c r="B772" s="13"/>
      <c r="C772" s="13"/>
      <c r="D772" s="13" t="str">
        <f>IF(J772&gt;0,"совместительство","-")</f>
        <v>-</v>
      </c>
      <c r="E772" s="13">
        <f t="shared" si="120"/>
        <v>0</v>
      </c>
      <c r="F772" s="13"/>
      <c r="G772" s="13"/>
      <c r="H772" s="88"/>
      <c r="I772" s="88"/>
      <c r="J772" s="9"/>
      <c r="K772" s="8"/>
      <c r="L772" s="19"/>
      <c r="M772" s="8"/>
      <c r="N772" s="19"/>
      <c r="O772" s="19"/>
      <c r="P772" s="19"/>
      <c r="Q772" s="8"/>
      <c r="R772" s="8"/>
      <c r="S772" s="88"/>
      <c r="T772" s="8"/>
      <c r="U772" s="8"/>
      <c r="V772" s="11"/>
      <c r="W772" s="19"/>
      <c r="X772" s="8"/>
      <c r="Y772" s="90"/>
      <c r="Z772" s="88"/>
      <c r="AA772" s="88"/>
      <c r="AB772" s="88"/>
      <c r="AC772" s="88"/>
      <c r="AD772" s="10"/>
      <c r="AE772" s="8"/>
      <c r="AF772" s="12"/>
      <c r="AG772" s="8"/>
      <c r="AH772" s="88"/>
    </row>
    <row r="773" spans="1:34" x14ac:dyDescent="0.25">
      <c r="A773" s="62">
        <f>COUNTA(H773:K773,L773:AH773)</f>
        <v>0</v>
      </c>
      <c r="B773" s="13"/>
      <c r="C773" s="13"/>
      <c r="D773" s="13"/>
      <c r="E773" s="13">
        <f t="shared" si="120"/>
        <v>0</v>
      </c>
      <c r="F773" s="13"/>
      <c r="G773" s="13"/>
      <c r="H773" s="88"/>
      <c r="I773" s="88"/>
      <c r="J773" s="9"/>
      <c r="K773" s="8"/>
      <c r="L773" s="19"/>
      <c r="M773" s="8"/>
      <c r="N773" s="19"/>
      <c r="O773" s="19"/>
      <c r="P773" s="19"/>
      <c r="Q773" s="8"/>
      <c r="R773" s="8"/>
      <c r="S773" s="88"/>
      <c r="T773" s="8"/>
      <c r="U773" s="8"/>
      <c r="V773" s="11"/>
      <c r="W773" s="19"/>
      <c r="X773" s="8"/>
      <c r="Y773" s="90"/>
      <c r="Z773" s="88"/>
      <c r="AA773" s="88"/>
      <c r="AB773" s="88"/>
      <c r="AC773" s="88"/>
      <c r="AD773" s="10"/>
      <c r="AE773" s="8"/>
      <c r="AF773" s="12"/>
      <c r="AG773" s="8"/>
      <c r="AH773" s="88"/>
    </row>
    <row r="774" spans="1:34" x14ac:dyDescent="0.25">
      <c r="A774" s="62">
        <f>COUNTA(H774:K774,L774:AH774)</f>
        <v>0</v>
      </c>
      <c r="B774" s="13"/>
      <c r="C774" s="13"/>
      <c r="D774" s="13"/>
      <c r="E774" s="13">
        <f t="shared" si="120"/>
        <v>0</v>
      </c>
      <c r="F774" s="13"/>
      <c r="G774" s="13"/>
      <c r="H774" s="88"/>
      <c r="I774" s="88"/>
      <c r="J774" s="9"/>
      <c r="K774" s="8"/>
      <c r="L774" s="19"/>
      <c r="M774" s="8"/>
      <c r="N774" s="19"/>
      <c r="O774" s="19"/>
      <c r="P774" s="19"/>
      <c r="Q774" s="8"/>
      <c r="R774" s="8"/>
      <c r="S774" s="88"/>
      <c r="T774" s="8"/>
      <c r="U774" s="8"/>
      <c r="V774" s="11"/>
      <c r="W774" s="19"/>
      <c r="X774" s="8"/>
      <c r="Y774" s="90"/>
      <c r="Z774" s="88"/>
      <c r="AA774" s="88"/>
      <c r="AB774" s="88"/>
      <c r="AC774" s="88"/>
      <c r="AD774" s="10"/>
      <c r="AE774" s="8"/>
      <c r="AF774" s="12"/>
      <c r="AG774" s="8"/>
      <c r="AH774" s="88"/>
    </row>
    <row r="775" spans="1:34" x14ac:dyDescent="0.25">
      <c r="A775" s="62">
        <f>COUNTA(H775:K775,L775:AH775)</f>
        <v>0</v>
      </c>
      <c r="B775" s="13"/>
      <c r="C775" s="13"/>
      <c r="D775" s="13"/>
      <c r="E775" s="13">
        <f t="shared" si="120"/>
        <v>0</v>
      </c>
      <c r="F775" s="13"/>
      <c r="G775" s="13"/>
      <c r="H775" s="88"/>
      <c r="I775" s="88"/>
      <c r="J775" s="9"/>
      <c r="K775" s="8"/>
      <c r="L775" s="19"/>
      <c r="M775" s="8"/>
      <c r="N775" s="19"/>
      <c r="O775" s="19"/>
      <c r="P775" s="19"/>
      <c r="Q775" s="8"/>
      <c r="R775" s="8"/>
      <c r="S775" s="88"/>
      <c r="T775" s="8"/>
      <c r="U775" s="8"/>
      <c r="V775" s="11"/>
      <c r="W775" s="19"/>
      <c r="X775" s="8"/>
      <c r="Y775" s="90"/>
      <c r="Z775" s="88"/>
      <c r="AA775" s="88"/>
      <c r="AB775" s="88"/>
      <c r="AC775" s="88"/>
      <c r="AD775" s="10"/>
      <c r="AE775" s="8"/>
      <c r="AF775" s="12"/>
      <c r="AG775" s="8"/>
      <c r="AH775" s="88"/>
    </row>
    <row r="776" spans="1:34" x14ac:dyDescent="0.25">
      <c r="A776" s="62">
        <f>COUNTA(H776:K776,L776:AH776)</f>
        <v>0</v>
      </c>
      <c r="B776" s="13"/>
      <c r="C776" s="13"/>
      <c r="D776" s="13"/>
      <c r="E776" s="13">
        <f t="shared" si="120"/>
        <v>0</v>
      </c>
      <c r="F776" s="13"/>
      <c r="G776" s="13"/>
      <c r="H776" s="88"/>
      <c r="I776" s="88"/>
      <c r="J776" s="9"/>
      <c r="K776" s="8"/>
      <c r="L776" s="19"/>
      <c r="M776" s="8"/>
      <c r="N776" s="19"/>
      <c r="O776" s="19"/>
      <c r="P776" s="19"/>
      <c r="Q776" s="8"/>
      <c r="R776" s="8"/>
      <c r="S776" s="88"/>
      <c r="T776" s="8"/>
      <c r="U776" s="8"/>
      <c r="V776" s="11"/>
      <c r="W776" s="19"/>
      <c r="X776" s="8"/>
      <c r="Y776" s="90"/>
      <c r="Z776" s="88"/>
      <c r="AA776" s="88"/>
      <c r="AB776" s="88"/>
      <c r="AC776" s="88"/>
      <c r="AD776" s="10"/>
      <c r="AE776" s="8"/>
      <c r="AF776" s="12"/>
      <c r="AG776" s="8"/>
      <c r="AH776" s="88"/>
    </row>
    <row r="777" spans="1:34" x14ac:dyDescent="0.25">
      <c r="A777" s="62">
        <f>COUNTA(H777:K777,L777:AH777)</f>
        <v>0</v>
      </c>
      <c r="B777" s="13"/>
      <c r="C777" s="13"/>
      <c r="D777" s="13"/>
      <c r="E777" s="13">
        <f t="shared" si="120"/>
        <v>0</v>
      </c>
      <c r="F777" s="13"/>
      <c r="G777" s="13"/>
      <c r="H777" s="88"/>
      <c r="I777" s="88"/>
      <c r="J777" s="9"/>
      <c r="K777" s="8"/>
      <c r="L777" s="19"/>
      <c r="M777" s="8"/>
      <c r="N777" s="19"/>
      <c r="O777" s="19"/>
      <c r="P777" s="19"/>
      <c r="Q777" s="8"/>
      <c r="R777" s="8"/>
      <c r="S777" s="88"/>
      <c r="T777" s="8"/>
      <c r="U777" s="8"/>
      <c r="V777" s="11"/>
      <c r="W777" s="19"/>
      <c r="X777" s="8"/>
      <c r="Y777" s="90"/>
      <c r="Z777" s="88"/>
      <c r="AA777" s="88"/>
      <c r="AB777" s="88"/>
      <c r="AC777" s="88"/>
      <c r="AD777" s="10"/>
      <c r="AE777" s="8"/>
      <c r="AF777" s="12"/>
      <c r="AG777" s="8"/>
      <c r="AH777" s="88"/>
    </row>
    <row r="778" spans="1:34" s="26" customFormat="1" ht="11.25" customHeight="1" x14ac:dyDescent="0.25">
      <c r="A778" s="21">
        <v>0</v>
      </c>
      <c r="B778" s="22"/>
      <c r="C778" s="22"/>
      <c r="D778" s="21"/>
      <c r="E778" s="23">
        <f>MAX(E762:E777)</f>
        <v>0</v>
      </c>
      <c r="F778" s="21" t="str">
        <f>RIGHT(R778,4)</f>
        <v xml:space="preserve"> - 0</v>
      </c>
      <c r="G778" s="21" t="str">
        <f>RIGHT(X778,4)</f>
        <v xml:space="preserve"> - 0</v>
      </c>
      <c r="H778" s="88"/>
      <c r="I778" s="88"/>
      <c r="J778" s="23" t="s">
        <v>85</v>
      </c>
      <c r="K778" s="23" t="str">
        <f>IF(E778=4,"ВО",IF(E778=3,"СПО",IF(E778=2,"ВО (с)",IF(E778=1,"СПО (с)","-"))))</f>
        <v>-</v>
      </c>
      <c r="L778" s="23">
        <f>COUNTA(L762:L777)</f>
        <v>0</v>
      </c>
      <c r="M778" s="23" t="s">
        <v>80</v>
      </c>
      <c r="N778" s="23" t="s">
        <v>80</v>
      </c>
      <c r="O778" s="23">
        <f>COUNTA(O762:O777)</f>
        <v>0</v>
      </c>
      <c r="P778" s="23" t="s">
        <v>80</v>
      </c>
      <c r="Q778" s="23">
        <f>SUM(Q762:Q777)</f>
        <v>0</v>
      </c>
      <c r="R778" s="23" t="str">
        <f>CONCATENATE("П.Г.П. - ",MAX(R762:R777))</f>
        <v>П.Г.П. - 0</v>
      </c>
      <c r="S778" s="23">
        <f>COUNTA(S762)</f>
        <v>0</v>
      </c>
      <c r="T778" s="23">
        <f>T763</f>
        <v>0</v>
      </c>
      <c r="U778" s="23" t="s">
        <v>80</v>
      </c>
      <c r="V778" s="23" t="s">
        <v>80</v>
      </c>
      <c r="W778" s="23">
        <f>COUNTA(W762:W777)</f>
        <v>0</v>
      </c>
      <c r="X778" s="23" t="str">
        <f>CONCATENATE("П.Г.П. - ",MAX(X762:X777))</f>
        <v>П.Г.П. - 0</v>
      </c>
      <c r="Y778" s="24">
        <f>Y762</f>
        <v>0</v>
      </c>
      <c r="Z778" s="23" t="str">
        <f>IF(Z762="","-",Z762)</f>
        <v>-</v>
      </c>
      <c r="AA778" s="23" t="str">
        <f t="shared" ref="AA778:AC778" si="121">IF(AA762="","-",AA762)</f>
        <v>-</v>
      </c>
      <c r="AB778" s="23" t="str">
        <f t="shared" si="121"/>
        <v>-</v>
      </c>
      <c r="AC778" s="23" t="str">
        <f t="shared" si="121"/>
        <v>-</v>
      </c>
      <c r="AD778" s="23" t="s">
        <v>80</v>
      </c>
      <c r="AE778" s="23">
        <f>SUM(AE762:AE777)</f>
        <v>0</v>
      </c>
      <c r="AF778" s="25">
        <f>SUM(AF762:AF777)</f>
        <v>0</v>
      </c>
      <c r="AG778" s="23" t="s">
        <v>80</v>
      </c>
      <c r="AH778" s="23" t="s">
        <v>80</v>
      </c>
    </row>
    <row r="779" spans="1:34" x14ac:dyDescent="0.25">
      <c r="A779" s="62">
        <f>COUNTA(H779:K779,L779:AH779)-7</f>
        <v>-1</v>
      </c>
      <c r="B779" s="13"/>
      <c r="C779" s="13"/>
      <c r="D779" s="13"/>
      <c r="E779" s="13">
        <f t="shared" ref="E779:E794" si="122">IF(K779="ВО",4,IF(K779="СПО",3,IF(K779="ВО (студент)",2,IF(K779="СПО (студент)",1,0))))</f>
        <v>0</v>
      </c>
      <c r="F779" s="13"/>
      <c r="G779" s="13"/>
      <c r="H779" s="88">
        <v>66</v>
      </c>
      <c r="I779" s="88"/>
      <c r="J779" s="7" t="s">
        <v>77</v>
      </c>
      <c r="K779" s="8"/>
      <c r="L779" s="19"/>
      <c r="M779" s="8"/>
      <c r="N779" s="19"/>
      <c r="O779" s="19"/>
      <c r="P779" s="19"/>
      <c r="Q779" s="8"/>
      <c r="R779" s="8"/>
      <c r="S779" s="88"/>
      <c r="T779" s="17" t="s">
        <v>80</v>
      </c>
      <c r="U779" s="17" t="s">
        <v>80</v>
      </c>
      <c r="V779" s="18" t="s">
        <v>80</v>
      </c>
      <c r="W779" s="19"/>
      <c r="X779" s="8"/>
      <c r="Y779" s="90"/>
      <c r="Z779" s="88"/>
      <c r="AA779" s="88"/>
      <c r="AB779" s="88" t="str">
        <f>IF(Y779&lt;1,"-",ROUND(YEARFRAC(Y779,#REF!,1),2))</f>
        <v>-</v>
      </c>
      <c r="AC779" s="88"/>
      <c r="AD779" s="10"/>
      <c r="AE779" s="8"/>
      <c r="AF779" s="12"/>
      <c r="AG779" s="8"/>
      <c r="AH779" s="88"/>
    </row>
    <row r="780" spans="1:34" x14ac:dyDescent="0.25">
      <c r="A780" s="62">
        <f>COUNTA(H780:K780,L780:AH780)</f>
        <v>0</v>
      </c>
      <c r="B780" s="13"/>
      <c r="C780" s="13"/>
      <c r="D780" s="13"/>
      <c r="E780" s="13">
        <f t="shared" si="122"/>
        <v>0</v>
      </c>
      <c r="F780" s="13"/>
      <c r="G780" s="13"/>
      <c r="H780" s="88"/>
      <c r="I780" s="88"/>
      <c r="J780" s="9"/>
      <c r="K780" s="8"/>
      <c r="L780" s="19"/>
      <c r="M780" s="8"/>
      <c r="N780" s="19"/>
      <c r="O780" s="19"/>
      <c r="P780" s="19"/>
      <c r="Q780" s="8"/>
      <c r="R780" s="8"/>
      <c r="S780" s="88"/>
      <c r="T780" s="8"/>
      <c r="U780" s="8"/>
      <c r="V780" s="11"/>
      <c r="W780" s="19"/>
      <c r="X780" s="8"/>
      <c r="Y780" s="90"/>
      <c r="Z780" s="88"/>
      <c r="AA780" s="88"/>
      <c r="AB780" s="88"/>
      <c r="AC780" s="88"/>
      <c r="AD780" s="10"/>
      <c r="AE780" s="8"/>
      <c r="AF780" s="12"/>
      <c r="AG780" s="8"/>
      <c r="AH780" s="88"/>
    </row>
    <row r="781" spans="1:34" x14ac:dyDescent="0.25">
      <c r="A781" s="62">
        <f>COUNTA(H781:K781,L781:AH781,J782)-4</f>
        <v>0</v>
      </c>
      <c r="B781" s="13"/>
      <c r="C781" s="13"/>
      <c r="D781" s="13"/>
      <c r="E781" s="13">
        <f t="shared" si="122"/>
        <v>0</v>
      </c>
      <c r="F781" s="13"/>
      <c r="G781" s="13"/>
      <c r="H781" s="88"/>
      <c r="I781" s="88"/>
      <c r="J781" s="7" t="s">
        <v>78</v>
      </c>
      <c r="K781" s="8"/>
      <c r="L781" s="19"/>
      <c r="M781" s="8"/>
      <c r="N781" s="19"/>
      <c r="O781" s="19"/>
      <c r="P781" s="19"/>
      <c r="Q781" s="8"/>
      <c r="R781" s="8"/>
      <c r="S781" s="88"/>
      <c r="T781" s="17" t="s">
        <v>80</v>
      </c>
      <c r="U781" s="17" t="s">
        <v>80</v>
      </c>
      <c r="V781" s="18" t="s">
        <v>80</v>
      </c>
      <c r="W781" s="19"/>
      <c r="X781" s="8"/>
      <c r="Y781" s="90"/>
      <c r="Z781" s="88"/>
      <c r="AA781" s="88"/>
      <c r="AB781" s="88"/>
      <c r="AC781" s="88"/>
      <c r="AD781" s="10"/>
      <c r="AE781" s="8"/>
      <c r="AF781" s="12"/>
      <c r="AG781" s="8"/>
      <c r="AH781" s="88"/>
    </row>
    <row r="782" spans="1:34" x14ac:dyDescent="0.25">
      <c r="A782" s="62">
        <f>COUNTA(H782:K782,L782:AH782)</f>
        <v>0</v>
      </c>
      <c r="B782" s="13"/>
      <c r="C782" s="13"/>
      <c r="D782" s="13" t="str">
        <f>IF(J782&gt;0,"совмещение","-")</f>
        <v>-</v>
      </c>
      <c r="E782" s="13">
        <f t="shared" si="122"/>
        <v>0</v>
      </c>
      <c r="F782" s="13"/>
      <c r="G782" s="13"/>
      <c r="H782" s="88"/>
      <c r="I782" s="88"/>
      <c r="J782" s="9"/>
      <c r="K782" s="8"/>
      <c r="L782" s="19"/>
      <c r="M782" s="8"/>
      <c r="N782" s="19"/>
      <c r="O782" s="19"/>
      <c r="P782" s="19"/>
      <c r="Q782" s="8"/>
      <c r="R782" s="8"/>
      <c r="S782" s="88"/>
      <c r="T782" s="8"/>
      <c r="U782" s="8"/>
      <c r="V782" s="11"/>
      <c r="W782" s="19"/>
      <c r="X782" s="8"/>
      <c r="Y782" s="90"/>
      <c r="Z782" s="88"/>
      <c r="AA782" s="88"/>
      <c r="AB782" s="88"/>
      <c r="AC782" s="88"/>
      <c r="AD782" s="10"/>
      <c r="AE782" s="8"/>
      <c r="AF782" s="12"/>
      <c r="AG782" s="8"/>
      <c r="AH782" s="88"/>
    </row>
    <row r="783" spans="1:34" x14ac:dyDescent="0.25">
      <c r="A783" s="62">
        <f>COUNTA(H783:K783,L783:AH783)</f>
        <v>0</v>
      </c>
      <c r="B783" s="13"/>
      <c r="C783" s="13"/>
      <c r="D783" s="13"/>
      <c r="E783" s="13">
        <f t="shared" si="122"/>
        <v>0</v>
      </c>
      <c r="F783" s="13"/>
      <c r="G783" s="13"/>
      <c r="H783" s="88"/>
      <c r="I783" s="88"/>
      <c r="J783" s="9"/>
      <c r="K783" s="8"/>
      <c r="L783" s="19"/>
      <c r="M783" s="8"/>
      <c r="N783" s="19"/>
      <c r="O783" s="19"/>
      <c r="P783" s="19"/>
      <c r="Q783" s="8"/>
      <c r="R783" s="8"/>
      <c r="S783" s="88"/>
      <c r="T783" s="8"/>
      <c r="U783" s="8"/>
      <c r="V783" s="11"/>
      <c r="W783" s="19"/>
      <c r="X783" s="8"/>
      <c r="Y783" s="90"/>
      <c r="Z783" s="88"/>
      <c r="AA783" s="88"/>
      <c r="AB783" s="88"/>
      <c r="AC783" s="88"/>
      <c r="AD783" s="10"/>
      <c r="AE783" s="8"/>
      <c r="AF783" s="12"/>
      <c r="AG783" s="8"/>
      <c r="AH783" s="88"/>
    </row>
    <row r="784" spans="1:34" x14ac:dyDescent="0.25">
      <c r="A784" s="62">
        <f>COUNTA(H784:K784,L784:AH784)</f>
        <v>0</v>
      </c>
      <c r="B784" s="13"/>
      <c r="C784" s="13"/>
      <c r="D784" s="13"/>
      <c r="E784" s="13">
        <f t="shared" si="122"/>
        <v>0</v>
      </c>
      <c r="F784" s="13"/>
      <c r="G784" s="13"/>
      <c r="H784" s="88"/>
      <c r="I784" s="88"/>
      <c r="J784" s="9"/>
      <c r="K784" s="8"/>
      <c r="L784" s="19"/>
      <c r="M784" s="8"/>
      <c r="N784" s="19"/>
      <c r="O784" s="19"/>
      <c r="P784" s="19"/>
      <c r="Q784" s="8"/>
      <c r="R784" s="8"/>
      <c r="S784" s="88"/>
      <c r="T784" s="8"/>
      <c r="U784" s="8"/>
      <c r="V784" s="11"/>
      <c r="W784" s="19"/>
      <c r="X784" s="8"/>
      <c r="Y784" s="90"/>
      <c r="Z784" s="88"/>
      <c r="AA784" s="88"/>
      <c r="AB784" s="88"/>
      <c r="AC784" s="88"/>
      <c r="AD784" s="10"/>
      <c r="AE784" s="8"/>
      <c r="AF784" s="12"/>
      <c r="AG784" s="8"/>
      <c r="AH784" s="88"/>
    </row>
    <row r="785" spans="1:34" x14ac:dyDescent="0.25">
      <c r="A785" s="62">
        <f>COUNTA(H785:K785,L785:AH785)</f>
        <v>0</v>
      </c>
      <c r="B785" s="13"/>
      <c r="C785" s="13"/>
      <c r="D785" s="13"/>
      <c r="E785" s="13">
        <f t="shared" si="122"/>
        <v>0</v>
      </c>
      <c r="F785" s="13"/>
      <c r="G785" s="13"/>
      <c r="H785" s="88"/>
      <c r="I785" s="88"/>
      <c r="J785" s="9"/>
      <c r="K785" s="8"/>
      <c r="L785" s="19"/>
      <c r="M785" s="8"/>
      <c r="N785" s="19"/>
      <c r="O785" s="19"/>
      <c r="P785" s="19"/>
      <c r="Q785" s="8"/>
      <c r="R785" s="8"/>
      <c r="S785" s="88"/>
      <c r="T785" s="8"/>
      <c r="U785" s="8"/>
      <c r="V785" s="11"/>
      <c r="W785" s="19"/>
      <c r="X785" s="8"/>
      <c r="Y785" s="90"/>
      <c r="Z785" s="88"/>
      <c r="AA785" s="88"/>
      <c r="AB785" s="88"/>
      <c r="AC785" s="88"/>
      <c r="AD785" s="10"/>
      <c r="AE785" s="8"/>
      <c r="AF785" s="12"/>
      <c r="AG785" s="8"/>
      <c r="AH785" s="88"/>
    </row>
    <row r="786" spans="1:34" x14ac:dyDescent="0.25">
      <c r="A786" s="62">
        <f>COUNTA(H786:K786,L786:AH786)</f>
        <v>0</v>
      </c>
      <c r="B786" s="13"/>
      <c r="C786" s="13"/>
      <c r="D786" s="13"/>
      <c r="E786" s="13">
        <f t="shared" si="122"/>
        <v>0</v>
      </c>
      <c r="F786" s="13"/>
      <c r="G786" s="13"/>
      <c r="H786" s="88"/>
      <c r="I786" s="88"/>
      <c r="J786" s="9"/>
      <c r="K786" s="8"/>
      <c r="L786" s="19"/>
      <c r="M786" s="8"/>
      <c r="N786" s="19"/>
      <c r="O786" s="19"/>
      <c r="P786" s="19"/>
      <c r="Q786" s="8"/>
      <c r="R786" s="8"/>
      <c r="S786" s="88"/>
      <c r="T786" s="8"/>
      <c r="U786" s="8"/>
      <c r="V786" s="11"/>
      <c r="W786" s="19"/>
      <c r="X786" s="8"/>
      <c r="Y786" s="90"/>
      <c r="Z786" s="88"/>
      <c r="AA786" s="88"/>
      <c r="AB786" s="88"/>
      <c r="AC786" s="88"/>
      <c r="AD786" s="10"/>
      <c r="AE786" s="8"/>
      <c r="AF786" s="12"/>
      <c r="AG786" s="8"/>
      <c r="AH786" s="88"/>
    </row>
    <row r="787" spans="1:34" x14ac:dyDescent="0.25">
      <c r="A787" s="62">
        <f>COUNTA(H787:K787,L787:AH787)</f>
        <v>0</v>
      </c>
      <c r="B787" s="13"/>
      <c r="C787" s="13"/>
      <c r="D787" s="13"/>
      <c r="E787" s="13">
        <f t="shared" si="122"/>
        <v>0</v>
      </c>
      <c r="F787" s="13"/>
      <c r="G787" s="13"/>
      <c r="H787" s="88"/>
      <c r="I787" s="88"/>
      <c r="J787" s="9"/>
      <c r="K787" s="8"/>
      <c r="L787" s="19"/>
      <c r="M787" s="8"/>
      <c r="N787" s="19"/>
      <c r="O787" s="19"/>
      <c r="P787" s="19"/>
      <c r="Q787" s="8"/>
      <c r="R787" s="8"/>
      <c r="S787" s="88"/>
      <c r="T787" s="8"/>
      <c r="U787" s="8"/>
      <c r="V787" s="11"/>
      <c r="W787" s="19"/>
      <c r="X787" s="8"/>
      <c r="Y787" s="90"/>
      <c r="Z787" s="88"/>
      <c r="AA787" s="88"/>
      <c r="AB787" s="88"/>
      <c r="AC787" s="88"/>
      <c r="AD787" s="10"/>
      <c r="AE787" s="8"/>
      <c r="AF787" s="12"/>
      <c r="AG787" s="8"/>
      <c r="AH787" s="88"/>
    </row>
    <row r="788" spans="1:34" x14ac:dyDescent="0.25">
      <c r="A788" s="62">
        <f>COUNTA(H788:K788,L788:AH788,J789)-4</f>
        <v>0</v>
      </c>
      <c r="B788" s="13"/>
      <c r="C788" s="13"/>
      <c r="D788" s="13"/>
      <c r="E788" s="13">
        <f t="shared" si="122"/>
        <v>0</v>
      </c>
      <c r="F788" s="13"/>
      <c r="G788" s="13"/>
      <c r="H788" s="88"/>
      <c r="I788" s="88"/>
      <c r="J788" s="7" t="s">
        <v>79</v>
      </c>
      <c r="K788" s="8"/>
      <c r="L788" s="19"/>
      <c r="M788" s="8"/>
      <c r="N788" s="19"/>
      <c r="O788" s="19"/>
      <c r="P788" s="19"/>
      <c r="Q788" s="8"/>
      <c r="R788" s="8"/>
      <c r="S788" s="88"/>
      <c r="T788" s="17" t="s">
        <v>80</v>
      </c>
      <c r="U788" s="17" t="s">
        <v>80</v>
      </c>
      <c r="V788" s="18" t="s">
        <v>80</v>
      </c>
      <c r="W788" s="19"/>
      <c r="X788" s="8"/>
      <c r="Y788" s="90"/>
      <c r="Z788" s="88"/>
      <c r="AA788" s="88"/>
      <c r="AB788" s="88"/>
      <c r="AC788" s="88"/>
      <c r="AD788" s="10"/>
      <c r="AE788" s="8"/>
      <c r="AF788" s="12"/>
      <c r="AG788" s="8"/>
      <c r="AH788" s="88"/>
    </row>
    <row r="789" spans="1:34" x14ac:dyDescent="0.25">
      <c r="A789" s="62">
        <f>COUNTA(H789:K789,L789:AH789)</f>
        <v>0</v>
      </c>
      <c r="B789" s="13"/>
      <c r="C789" s="13"/>
      <c r="D789" s="13" t="str">
        <f>IF(J789&gt;0,"совместительство","-")</f>
        <v>-</v>
      </c>
      <c r="E789" s="13">
        <f t="shared" si="122"/>
        <v>0</v>
      </c>
      <c r="F789" s="13"/>
      <c r="G789" s="13"/>
      <c r="H789" s="88"/>
      <c r="I789" s="88"/>
      <c r="J789" s="9"/>
      <c r="K789" s="8"/>
      <c r="L789" s="19"/>
      <c r="M789" s="8"/>
      <c r="N789" s="19"/>
      <c r="O789" s="19"/>
      <c r="P789" s="19"/>
      <c r="Q789" s="8"/>
      <c r="R789" s="8"/>
      <c r="S789" s="88"/>
      <c r="T789" s="8"/>
      <c r="U789" s="8"/>
      <c r="V789" s="11"/>
      <c r="W789" s="19"/>
      <c r="X789" s="8"/>
      <c r="Y789" s="90"/>
      <c r="Z789" s="88"/>
      <c r="AA789" s="88"/>
      <c r="AB789" s="88"/>
      <c r="AC789" s="88"/>
      <c r="AD789" s="10"/>
      <c r="AE789" s="8"/>
      <c r="AF789" s="12"/>
      <c r="AG789" s="8"/>
      <c r="AH789" s="88"/>
    </row>
    <row r="790" spans="1:34" x14ac:dyDescent="0.25">
      <c r="A790" s="62">
        <f>COUNTA(H790:K790,L790:AH790)</f>
        <v>0</v>
      </c>
      <c r="B790" s="13"/>
      <c r="C790" s="13"/>
      <c r="D790" s="13"/>
      <c r="E790" s="13">
        <f t="shared" si="122"/>
        <v>0</v>
      </c>
      <c r="F790" s="13"/>
      <c r="G790" s="13"/>
      <c r="H790" s="88"/>
      <c r="I790" s="88"/>
      <c r="J790" s="9"/>
      <c r="K790" s="8"/>
      <c r="L790" s="19"/>
      <c r="M790" s="8"/>
      <c r="N790" s="19"/>
      <c r="O790" s="19"/>
      <c r="P790" s="19"/>
      <c r="Q790" s="8"/>
      <c r="R790" s="8"/>
      <c r="S790" s="88"/>
      <c r="T790" s="8"/>
      <c r="U790" s="8"/>
      <c r="V790" s="11"/>
      <c r="W790" s="19"/>
      <c r="X790" s="8"/>
      <c r="Y790" s="90"/>
      <c r="Z790" s="88"/>
      <c r="AA790" s="88"/>
      <c r="AB790" s="88"/>
      <c r="AC790" s="88"/>
      <c r="AD790" s="10"/>
      <c r="AE790" s="8"/>
      <c r="AF790" s="12"/>
      <c r="AG790" s="8"/>
      <c r="AH790" s="88"/>
    </row>
    <row r="791" spans="1:34" x14ac:dyDescent="0.25">
      <c r="A791" s="62">
        <f>COUNTA(H791:K791,L791:AH791)</f>
        <v>0</v>
      </c>
      <c r="B791" s="13"/>
      <c r="C791" s="13"/>
      <c r="D791" s="13"/>
      <c r="E791" s="13">
        <f t="shared" si="122"/>
        <v>0</v>
      </c>
      <c r="F791" s="13"/>
      <c r="G791" s="13"/>
      <c r="H791" s="88"/>
      <c r="I791" s="88"/>
      <c r="J791" s="9"/>
      <c r="K791" s="8"/>
      <c r="L791" s="19"/>
      <c r="M791" s="8"/>
      <c r="N791" s="19"/>
      <c r="O791" s="19"/>
      <c r="P791" s="19"/>
      <c r="Q791" s="8"/>
      <c r="R791" s="8"/>
      <c r="S791" s="88"/>
      <c r="T791" s="8"/>
      <c r="U791" s="8"/>
      <c r="V791" s="11"/>
      <c r="W791" s="19"/>
      <c r="X791" s="8"/>
      <c r="Y791" s="90"/>
      <c r="Z791" s="88"/>
      <c r="AA791" s="88"/>
      <c r="AB791" s="88"/>
      <c r="AC791" s="88"/>
      <c r="AD791" s="10"/>
      <c r="AE791" s="8"/>
      <c r="AF791" s="12"/>
      <c r="AG791" s="8"/>
      <c r="AH791" s="88"/>
    </row>
    <row r="792" spans="1:34" x14ac:dyDescent="0.25">
      <c r="A792" s="62">
        <f>COUNTA(H792:K792,L792:AH792)</f>
        <v>0</v>
      </c>
      <c r="B792" s="13"/>
      <c r="C792" s="13"/>
      <c r="D792" s="13"/>
      <c r="E792" s="13">
        <f t="shared" si="122"/>
        <v>0</v>
      </c>
      <c r="F792" s="13"/>
      <c r="G792" s="13"/>
      <c r="H792" s="88"/>
      <c r="I792" s="88"/>
      <c r="J792" s="9"/>
      <c r="K792" s="8"/>
      <c r="L792" s="19"/>
      <c r="M792" s="8"/>
      <c r="N792" s="19"/>
      <c r="O792" s="19"/>
      <c r="P792" s="19"/>
      <c r="Q792" s="8"/>
      <c r="R792" s="8"/>
      <c r="S792" s="88"/>
      <c r="T792" s="8"/>
      <c r="U792" s="8"/>
      <c r="V792" s="11"/>
      <c r="W792" s="19"/>
      <c r="X792" s="8"/>
      <c r="Y792" s="90"/>
      <c r="Z792" s="88"/>
      <c r="AA792" s="88"/>
      <c r="AB792" s="88"/>
      <c r="AC792" s="88"/>
      <c r="AD792" s="10"/>
      <c r="AE792" s="8"/>
      <c r="AF792" s="12"/>
      <c r="AG792" s="8"/>
      <c r="AH792" s="88"/>
    </row>
    <row r="793" spans="1:34" x14ac:dyDescent="0.25">
      <c r="A793" s="62">
        <f>COUNTA(H793:K793,L793:AH793)</f>
        <v>0</v>
      </c>
      <c r="B793" s="13"/>
      <c r="C793" s="13"/>
      <c r="D793" s="13"/>
      <c r="E793" s="13">
        <f t="shared" si="122"/>
        <v>0</v>
      </c>
      <c r="F793" s="13"/>
      <c r="G793" s="13"/>
      <c r="H793" s="88"/>
      <c r="I793" s="88"/>
      <c r="J793" s="9"/>
      <c r="K793" s="8"/>
      <c r="L793" s="19"/>
      <c r="M793" s="8"/>
      <c r="N793" s="19"/>
      <c r="O793" s="19"/>
      <c r="P793" s="19"/>
      <c r="Q793" s="8"/>
      <c r="R793" s="8"/>
      <c r="S793" s="88"/>
      <c r="T793" s="8"/>
      <c r="U793" s="8"/>
      <c r="V793" s="11"/>
      <c r="W793" s="19"/>
      <c r="X793" s="8"/>
      <c r="Y793" s="90"/>
      <c r="Z793" s="88"/>
      <c r="AA793" s="88"/>
      <c r="AB793" s="88"/>
      <c r="AC793" s="88"/>
      <c r="AD793" s="10"/>
      <c r="AE793" s="8"/>
      <c r="AF793" s="12"/>
      <c r="AG793" s="8"/>
      <c r="AH793" s="88"/>
    </row>
    <row r="794" spans="1:34" x14ac:dyDescent="0.25">
      <c r="A794" s="62">
        <f>COUNTA(H794:K794,L794:AH794)</f>
        <v>0</v>
      </c>
      <c r="B794" s="13"/>
      <c r="C794" s="13"/>
      <c r="D794" s="13"/>
      <c r="E794" s="13">
        <f t="shared" si="122"/>
        <v>0</v>
      </c>
      <c r="F794" s="13"/>
      <c r="G794" s="13"/>
      <c r="H794" s="88"/>
      <c r="I794" s="88"/>
      <c r="J794" s="9"/>
      <c r="K794" s="8"/>
      <c r="L794" s="19"/>
      <c r="M794" s="8"/>
      <c r="N794" s="19"/>
      <c r="O794" s="19"/>
      <c r="P794" s="19"/>
      <c r="Q794" s="8"/>
      <c r="R794" s="8"/>
      <c r="S794" s="88"/>
      <c r="T794" s="8"/>
      <c r="U794" s="8"/>
      <c r="V794" s="11"/>
      <c r="W794" s="19"/>
      <c r="X794" s="8"/>
      <c r="Y794" s="90"/>
      <c r="Z794" s="88"/>
      <c r="AA794" s="88"/>
      <c r="AB794" s="88"/>
      <c r="AC794" s="88"/>
      <c r="AD794" s="10"/>
      <c r="AE794" s="8"/>
      <c r="AF794" s="12"/>
      <c r="AG794" s="8"/>
      <c r="AH794" s="88"/>
    </row>
    <row r="795" spans="1:34" s="26" customFormat="1" ht="11.25" customHeight="1" x14ac:dyDescent="0.25">
      <c r="A795" s="21">
        <v>0</v>
      </c>
      <c r="B795" s="22"/>
      <c r="C795" s="22"/>
      <c r="D795" s="21"/>
      <c r="E795" s="23">
        <f>MAX(E779:E794)</f>
        <v>0</v>
      </c>
      <c r="F795" s="21" t="str">
        <f>RIGHT(R795,4)</f>
        <v xml:space="preserve"> - 0</v>
      </c>
      <c r="G795" s="21" t="str">
        <f>RIGHT(X795,4)</f>
        <v xml:space="preserve"> - 0</v>
      </c>
      <c r="H795" s="88"/>
      <c r="I795" s="88"/>
      <c r="J795" s="23" t="s">
        <v>85</v>
      </c>
      <c r="K795" s="23" t="str">
        <f>IF(E795=4,"ВО",IF(E795=3,"СПО",IF(E795=2,"ВО (с)",IF(E795=1,"СПО (с)","-"))))</f>
        <v>-</v>
      </c>
      <c r="L795" s="23">
        <f>COUNTA(L779:L794)</f>
        <v>0</v>
      </c>
      <c r="M795" s="23" t="s">
        <v>80</v>
      </c>
      <c r="N795" s="23" t="s">
        <v>80</v>
      </c>
      <c r="O795" s="23">
        <f>COUNTA(O779:O794)</f>
        <v>0</v>
      </c>
      <c r="P795" s="23" t="s">
        <v>80</v>
      </c>
      <c r="Q795" s="23">
        <f>SUM(Q779:Q794)</f>
        <v>0</v>
      </c>
      <c r="R795" s="23" t="str">
        <f>CONCATENATE("П.Г.П. - ",MAX(R779:R794))</f>
        <v>П.Г.П. - 0</v>
      </c>
      <c r="S795" s="23">
        <f>COUNTA(S779)</f>
        <v>0</v>
      </c>
      <c r="T795" s="23">
        <f>T780</f>
        <v>0</v>
      </c>
      <c r="U795" s="23" t="s">
        <v>80</v>
      </c>
      <c r="V795" s="23" t="s">
        <v>80</v>
      </c>
      <c r="W795" s="23">
        <f>COUNTA(W779:W794)</f>
        <v>0</v>
      </c>
      <c r="X795" s="23" t="str">
        <f>CONCATENATE("П.Г.П. - ",MAX(X779:X794))</f>
        <v>П.Г.П. - 0</v>
      </c>
      <c r="Y795" s="24">
        <f>Y779</f>
        <v>0</v>
      </c>
      <c r="Z795" s="23" t="str">
        <f>IF(Z779="","-",Z779)</f>
        <v>-</v>
      </c>
      <c r="AA795" s="23" t="str">
        <f t="shared" ref="AA795:AC795" si="123">IF(AA779="","-",AA779)</f>
        <v>-</v>
      </c>
      <c r="AB795" s="23" t="str">
        <f t="shared" si="123"/>
        <v>-</v>
      </c>
      <c r="AC795" s="23" t="str">
        <f t="shared" si="123"/>
        <v>-</v>
      </c>
      <c r="AD795" s="23" t="s">
        <v>80</v>
      </c>
      <c r="AE795" s="23">
        <f>SUM(AE779:AE794)</f>
        <v>0</v>
      </c>
      <c r="AF795" s="25">
        <f>SUM(AF779:AF794)</f>
        <v>0</v>
      </c>
      <c r="AG795" s="23" t="s">
        <v>80</v>
      </c>
      <c r="AH795" s="23" t="s">
        <v>80</v>
      </c>
    </row>
    <row r="796" spans="1:34" x14ac:dyDescent="0.25">
      <c r="A796" s="62">
        <f>COUNTA(H796:K796,L796:AH796)-7</f>
        <v>-1</v>
      </c>
      <c r="B796" s="13"/>
      <c r="C796" s="13"/>
      <c r="D796" s="13"/>
      <c r="E796" s="13">
        <f t="shared" ref="E796:E811" si="124">IF(K796="ВО",4,IF(K796="СПО",3,IF(K796="ВО (студент)",2,IF(K796="СПО (студент)",1,0))))</f>
        <v>0</v>
      </c>
      <c r="F796" s="13"/>
      <c r="G796" s="13"/>
      <c r="H796" s="88">
        <v>67</v>
      </c>
      <c r="I796" s="88"/>
      <c r="J796" s="7" t="s">
        <v>77</v>
      </c>
      <c r="K796" s="8"/>
      <c r="L796" s="19"/>
      <c r="M796" s="8"/>
      <c r="N796" s="19"/>
      <c r="O796" s="19"/>
      <c r="P796" s="19"/>
      <c r="Q796" s="8"/>
      <c r="R796" s="8"/>
      <c r="S796" s="88"/>
      <c r="T796" s="17" t="s">
        <v>80</v>
      </c>
      <c r="U796" s="17" t="s">
        <v>80</v>
      </c>
      <c r="V796" s="18" t="s">
        <v>80</v>
      </c>
      <c r="W796" s="19"/>
      <c r="X796" s="8"/>
      <c r="Y796" s="90"/>
      <c r="Z796" s="88"/>
      <c r="AA796" s="88"/>
      <c r="AB796" s="88" t="str">
        <f>IF(Y796&lt;1,"-",ROUND(YEARFRAC(Y796,#REF!,1),2))</f>
        <v>-</v>
      </c>
      <c r="AC796" s="88"/>
      <c r="AD796" s="10"/>
      <c r="AE796" s="8"/>
      <c r="AF796" s="12"/>
      <c r="AG796" s="8"/>
      <c r="AH796" s="88"/>
    </row>
    <row r="797" spans="1:34" x14ac:dyDescent="0.25">
      <c r="A797" s="62">
        <f>COUNTA(H797:K797,L797:AH797)</f>
        <v>0</v>
      </c>
      <c r="B797" s="13"/>
      <c r="C797" s="13"/>
      <c r="D797" s="13"/>
      <c r="E797" s="13">
        <f t="shared" si="124"/>
        <v>0</v>
      </c>
      <c r="F797" s="13"/>
      <c r="G797" s="13"/>
      <c r="H797" s="88"/>
      <c r="I797" s="88"/>
      <c r="J797" s="9"/>
      <c r="K797" s="8"/>
      <c r="L797" s="19"/>
      <c r="M797" s="8"/>
      <c r="N797" s="19"/>
      <c r="O797" s="19"/>
      <c r="P797" s="19"/>
      <c r="Q797" s="8"/>
      <c r="R797" s="8"/>
      <c r="S797" s="88"/>
      <c r="T797" s="8"/>
      <c r="U797" s="8"/>
      <c r="V797" s="11"/>
      <c r="W797" s="19"/>
      <c r="X797" s="8"/>
      <c r="Y797" s="90"/>
      <c r="Z797" s="88"/>
      <c r="AA797" s="88"/>
      <c r="AB797" s="88"/>
      <c r="AC797" s="88"/>
      <c r="AD797" s="10"/>
      <c r="AE797" s="8"/>
      <c r="AF797" s="12"/>
      <c r="AG797" s="8"/>
      <c r="AH797" s="88"/>
    </row>
    <row r="798" spans="1:34" x14ac:dyDescent="0.25">
      <c r="A798" s="62">
        <f>COUNTA(H798:K798,L798:AH798,J799)-4</f>
        <v>0</v>
      </c>
      <c r="B798" s="13"/>
      <c r="C798" s="13"/>
      <c r="D798" s="13"/>
      <c r="E798" s="13">
        <f t="shared" si="124"/>
        <v>0</v>
      </c>
      <c r="F798" s="13"/>
      <c r="G798" s="13"/>
      <c r="H798" s="88"/>
      <c r="I798" s="88"/>
      <c r="J798" s="7" t="s">
        <v>78</v>
      </c>
      <c r="K798" s="8"/>
      <c r="L798" s="19"/>
      <c r="M798" s="8"/>
      <c r="N798" s="19"/>
      <c r="O798" s="19"/>
      <c r="P798" s="19"/>
      <c r="Q798" s="8"/>
      <c r="R798" s="8"/>
      <c r="S798" s="88"/>
      <c r="T798" s="17" t="s">
        <v>80</v>
      </c>
      <c r="U798" s="17" t="s">
        <v>80</v>
      </c>
      <c r="V798" s="18" t="s">
        <v>80</v>
      </c>
      <c r="W798" s="19"/>
      <c r="X798" s="8"/>
      <c r="Y798" s="90"/>
      <c r="Z798" s="88"/>
      <c r="AA798" s="88"/>
      <c r="AB798" s="88"/>
      <c r="AC798" s="88"/>
      <c r="AD798" s="10"/>
      <c r="AE798" s="8"/>
      <c r="AF798" s="12"/>
      <c r="AG798" s="8"/>
      <c r="AH798" s="88"/>
    </row>
    <row r="799" spans="1:34" x14ac:dyDescent="0.25">
      <c r="A799" s="62">
        <f>COUNTA(H799:K799,L799:AH799)</f>
        <v>0</v>
      </c>
      <c r="B799" s="13"/>
      <c r="C799" s="13"/>
      <c r="D799" s="13" t="str">
        <f>IF(J799&gt;0,"совмещение","-")</f>
        <v>-</v>
      </c>
      <c r="E799" s="13">
        <f t="shared" si="124"/>
        <v>0</v>
      </c>
      <c r="F799" s="13"/>
      <c r="G799" s="13"/>
      <c r="H799" s="88"/>
      <c r="I799" s="88"/>
      <c r="J799" s="9"/>
      <c r="K799" s="8"/>
      <c r="L799" s="19"/>
      <c r="M799" s="8"/>
      <c r="N799" s="19"/>
      <c r="O799" s="19"/>
      <c r="P799" s="19"/>
      <c r="Q799" s="8"/>
      <c r="R799" s="8"/>
      <c r="S799" s="88"/>
      <c r="T799" s="8"/>
      <c r="U799" s="8"/>
      <c r="V799" s="11"/>
      <c r="W799" s="19"/>
      <c r="X799" s="8"/>
      <c r="Y799" s="90"/>
      <c r="Z799" s="88"/>
      <c r="AA799" s="88"/>
      <c r="AB799" s="88"/>
      <c r="AC799" s="88"/>
      <c r="AD799" s="10"/>
      <c r="AE799" s="8"/>
      <c r="AF799" s="12"/>
      <c r="AG799" s="8"/>
      <c r="AH799" s="88"/>
    </row>
    <row r="800" spans="1:34" x14ac:dyDescent="0.25">
      <c r="A800" s="62">
        <f>COUNTA(H800:K800,L800:AH800)</f>
        <v>0</v>
      </c>
      <c r="B800" s="13"/>
      <c r="C800" s="13"/>
      <c r="D800" s="13"/>
      <c r="E800" s="13">
        <f t="shared" si="124"/>
        <v>0</v>
      </c>
      <c r="F800" s="13"/>
      <c r="G800" s="13"/>
      <c r="H800" s="88"/>
      <c r="I800" s="88"/>
      <c r="J800" s="9"/>
      <c r="K800" s="8"/>
      <c r="L800" s="19"/>
      <c r="M800" s="8"/>
      <c r="N800" s="19"/>
      <c r="O800" s="19"/>
      <c r="P800" s="19"/>
      <c r="Q800" s="8"/>
      <c r="R800" s="8"/>
      <c r="S800" s="88"/>
      <c r="T800" s="8"/>
      <c r="U800" s="8"/>
      <c r="V800" s="11"/>
      <c r="W800" s="19"/>
      <c r="X800" s="8"/>
      <c r="Y800" s="90"/>
      <c r="Z800" s="88"/>
      <c r="AA800" s="88"/>
      <c r="AB800" s="88"/>
      <c r="AC800" s="88"/>
      <c r="AD800" s="10"/>
      <c r="AE800" s="8"/>
      <c r="AF800" s="12"/>
      <c r="AG800" s="8"/>
      <c r="AH800" s="88"/>
    </row>
    <row r="801" spans="1:34" x14ac:dyDescent="0.25">
      <c r="A801" s="62">
        <f>COUNTA(H801:K801,L801:AH801)</f>
        <v>0</v>
      </c>
      <c r="B801" s="13"/>
      <c r="C801" s="13"/>
      <c r="D801" s="13"/>
      <c r="E801" s="13">
        <f t="shared" si="124"/>
        <v>0</v>
      </c>
      <c r="F801" s="13"/>
      <c r="G801" s="13"/>
      <c r="H801" s="88"/>
      <c r="I801" s="88"/>
      <c r="J801" s="9"/>
      <c r="K801" s="8"/>
      <c r="L801" s="19"/>
      <c r="M801" s="8"/>
      <c r="N801" s="19"/>
      <c r="O801" s="19"/>
      <c r="P801" s="19"/>
      <c r="Q801" s="8"/>
      <c r="R801" s="8"/>
      <c r="S801" s="88"/>
      <c r="T801" s="8"/>
      <c r="U801" s="8"/>
      <c r="V801" s="11"/>
      <c r="W801" s="19"/>
      <c r="X801" s="8"/>
      <c r="Y801" s="90"/>
      <c r="Z801" s="88"/>
      <c r="AA801" s="88"/>
      <c r="AB801" s="88"/>
      <c r="AC801" s="88"/>
      <c r="AD801" s="10"/>
      <c r="AE801" s="8"/>
      <c r="AF801" s="12"/>
      <c r="AG801" s="8"/>
      <c r="AH801" s="88"/>
    </row>
    <row r="802" spans="1:34" x14ac:dyDescent="0.25">
      <c r="A802" s="62">
        <f>COUNTA(H802:K802,L802:AH802)</f>
        <v>0</v>
      </c>
      <c r="B802" s="13"/>
      <c r="C802" s="13"/>
      <c r="D802" s="13"/>
      <c r="E802" s="13">
        <f t="shared" si="124"/>
        <v>0</v>
      </c>
      <c r="F802" s="13"/>
      <c r="G802" s="13"/>
      <c r="H802" s="88"/>
      <c r="I802" s="88"/>
      <c r="J802" s="9"/>
      <c r="K802" s="8"/>
      <c r="L802" s="19"/>
      <c r="M802" s="8"/>
      <c r="N802" s="19"/>
      <c r="O802" s="19"/>
      <c r="P802" s="19"/>
      <c r="Q802" s="8"/>
      <c r="R802" s="8"/>
      <c r="S802" s="88"/>
      <c r="T802" s="8"/>
      <c r="U802" s="8"/>
      <c r="V802" s="11"/>
      <c r="W802" s="19"/>
      <c r="X802" s="8"/>
      <c r="Y802" s="90"/>
      <c r="Z802" s="88"/>
      <c r="AA802" s="88"/>
      <c r="AB802" s="88"/>
      <c r="AC802" s="88"/>
      <c r="AD802" s="10"/>
      <c r="AE802" s="8"/>
      <c r="AF802" s="12"/>
      <c r="AG802" s="8"/>
      <c r="AH802" s="88"/>
    </row>
    <row r="803" spans="1:34" x14ac:dyDescent="0.25">
      <c r="A803" s="62">
        <f>COUNTA(H803:K803,L803:AH803)</f>
        <v>0</v>
      </c>
      <c r="B803" s="13"/>
      <c r="C803" s="13"/>
      <c r="D803" s="13"/>
      <c r="E803" s="13">
        <f t="shared" si="124"/>
        <v>0</v>
      </c>
      <c r="F803" s="13"/>
      <c r="G803" s="13"/>
      <c r="H803" s="88"/>
      <c r="I803" s="88"/>
      <c r="J803" s="9"/>
      <c r="K803" s="8"/>
      <c r="L803" s="19"/>
      <c r="M803" s="8"/>
      <c r="N803" s="19"/>
      <c r="O803" s="19"/>
      <c r="P803" s="19"/>
      <c r="Q803" s="8"/>
      <c r="R803" s="8"/>
      <c r="S803" s="88"/>
      <c r="T803" s="8"/>
      <c r="U803" s="8"/>
      <c r="V803" s="11"/>
      <c r="W803" s="19"/>
      <c r="X803" s="8"/>
      <c r="Y803" s="90"/>
      <c r="Z803" s="88"/>
      <c r="AA803" s="88"/>
      <c r="AB803" s="88"/>
      <c r="AC803" s="88"/>
      <c r="AD803" s="10"/>
      <c r="AE803" s="8"/>
      <c r="AF803" s="12"/>
      <c r="AG803" s="8"/>
      <c r="AH803" s="88"/>
    </row>
    <row r="804" spans="1:34" x14ac:dyDescent="0.25">
      <c r="A804" s="62">
        <f>COUNTA(H804:K804,L804:AH804)</f>
        <v>0</v>
      </c>
      <c r="B804" s="13"/>
      <c r="C804" s="13"/>
      <c r="D804" s="13"/>
      <c r="E804" s="13">
        <f t="shared" si="124"/>
        <v>0</v>
      </c>
      <c r="F804" s="13"/>
      <c r="G804" s="13"/>
      <c r="H804" s="88"/>
      <c r="I804" s="88"/>
      <c r="J804" s="9"/>
      <c r="K804" s="8"/>
      <c r="L804" s="19"/>
      <c r="M804" s="8"/>
      <c r="N804" s="19"/>
      <c r="O804" s="19"/>
      <c r="P804" s="19"/>
      <c r="Q804" s="8"/>
      <c r="R804" s="8"/>
      <c r="S804" s="88"/>
      <c r="T804" s="8"/>
      <c r="U804" s="8"/>
      <c r="V804" s="11"/>
      <c r="W804" s="19"/>
      <c r="X804" s="8"/>
      <c r="Y804" s="90"/>
      <c r="Z804" s="88"/>
      <c r="AA804" s="88"/>
      <c r="AB804" s="88"/>
      <c r="AC804" s="88"/>
      <c r="AD804" s="10"/>
      <c r="AE804" s="8"/>
      <c r="AF804" s="12"/>
      <c r="AG804" s="8"/>
      <c r="AH804" s="88"/>
    </row>
    <row r="805" spans="1:34" x14ac:dyDescent="0.25">
      <c r="A805" s="62">
        <f>COUNTA(H805:K805,L805:AH805,J806)-4</f>
        <v>0</v>
      </c>
      <c r="B805" s="13"/>
      <c r="C805" s="13"/>
      <c r="D805" s="13"/>
      <c r="E805" s="13">
        <f t="shared" si="124"/>
        <v>0</v>
      </c>
      <c r="F805" s="13"/>
      <c r="G805" s="13"/>
      <c r="H805" s="88"/>
      <c r="I805" s="88"/>
      <c r="J805" s="7" t="s">
        <v>79</v>
      </c>
      <c r="K805" s="8"/>
      <c r="L805" s="19"/>
      <c r="M805" s="8"/>
      <c r="N805" s="19"/>
      <c r="O805" s="19"/>
      <c r="P805" s="19"/>
      <c r="Q805" s="8"/>
      <c r="R805" s="8"/>
      <c r="S805" s="88"/>
      <c r="T805" s="17" t="s">
        <v>80</v>
      </c>
      <c r="U805" s="17" t="s">
        <v>80</v>
      </c>
      <c r="V805" s="18" t="s">
        <v>80</v>
      </c>
      <c r="W805" s="19"/>
      <c r="X805" s="8"/>
      <c r="Y805" s="90"/>
      <c r="Z805" s="88"/>
      <c r="AA805" s="88"/>
      <c r="AB805" s="88"/>
      <c r="AC805" s="88"/>
      <c r="AD805" s="10"/>
      <c r="AE805" s="8"/>
      <c r="AF805" s="12"/>
      <c r="AG805" s="8"/>
      <c r="AH805" s="88"/>
    </row>
    <row r="806" spans="1:34" x14ac:dyDescent="0.25">
      <c r="A806" s="62">
        <f>COUNTA(H806:K806,L806:AH806)</f>
        <v>0</v>
      </c>
      <c r="B806" s="13"/>
      <c r="C806" s="13"/>
      <c r="D806" s="13" t="str">
        <f>IF(J806&gt;0,"совместительство","-")</f>
        <v>-</v>
      </c>
      <c r="E806" s="13">
        <f t="shared" si="124"/>
        <v>0</v>
      </c>
      <c r="F806" s="13"/>
      <c r="G806" s="13"/>
      <c r="H806" s="88"/>
      <c r="I806" s="88"/>
      <c r="J806" s="9"/>
      <c r="K806" s="8"/>
      <c r="L806" s="19"/>
      <c r="M806" s="8"/>
      <c r="N806" s="19"/>
      <c r="O806" s="19"/>
      <c r="P806" s="19"/>
      <c r="Q806" s="8"/>
      <c r="R806" s="8"/>
      <c r="S806" s="88"/>
      <c r="T806" s="8"/>
      <c r="U806" s="8"/>
      <c r="V806" s="11"/>
      <c r="W806" s="19"/>
      <c r="X806" s="8"/>
      <c r="Y806" s="90"/>
      <c r="Z806" s="88"/>
      <c r="AA806" s="88"/>
      <c r="AB806" s="88"/>
      <c r="AC806" s="88"/>
      <c r="AD806" s="10"/>
      <c r="AE806" s="8"/>
      <c r="AF806" s="12"/>
      <c r="AG806" s="8"/>
      <c r="AH806" s="88"/>
    </row>
    <row r="807" spans="1:34" x14ac:dyDescent="0.25">
      <c r="A807" s="62">
        <f>COUNTA(H807:K807,L807:AH807)</f>
        <v>0</v>
      </c>
      <c r="B807" s="13"/>
      <c r="C807" s="13"/>
      <c r="D807" s="13"/>
      <c r="E807" s="13">
        <f t="shared" si="124"/>
        <v>0</v>
      </c>
      <c r="F807" s="13"/>
      <c r="G807" s="13"/>
      <c r="H807" s="88"/>
      <c r="I807" s="88"/>
      <c r="J807" s="9"/>
      <c r="K807" s="8"/>
      <c r="L807" s="19"/>
      <c r="M807" s="8"/>
      <c r="N807" s="19"/>
      <c r="O807" s="19"/>
      <c r="P807" s="19"/>
      <c r="Q807" s="8"/>
      <c r="R807" s="8"/>
      <c r="S807" s="88"/>
      <c r="T807" s="8"/>
      <c r="U807" s="8"/>
      <c r="V807" s="11"/>
      <c r="W807" s="19"/>
      <c r="X807" s="8"/>
      <c r="Y807" s="90"/>
      <c r="Z807" s="88"/>
      <c r="AA807" s="88"/>
      <c r="AB807" s="88"/>
      <c r="AC807" s="88"/>
      <c r="AD807" s="10"/>
      <c r="AE807" s="8"/>
      <c r="AF807" s="12"/>
      <c r="AG807" s="8"/>
      <c r="AH807" s="88"/>
    </row>
    <row r="808" spans="1:34" x14ac:dyDescent="0.25">
      <c r="A808" s="62">
        <f>COUNTA(H808:K808,L808:AH808)</f>
        <v>0</v>
      </c>
      <c r="B808" s="13"/>
      <c r="C808" s="13"/>
      <c r="D808" s="13"/>
      <c r="E808" s="13">
        <f t="shared" si="124"/>
        <v>0</v>
      </c>
      <c r="F808" s="13"/>
      <c r="G808" s="13"/>
      <c r="H808" s="88"/>
      <c r="I808" s="88"/>
      <c r="J808" s="9"/>
      <c r="K808" s="8"/>
      <c r="L808" s="19"/>
      <c r="M808" s="8"/>
      <c r="N808" s="19"/>
      <c r="O808" s="19"/>
      <c r="P808" s="19"/>
      <c r="Q808" s="8"/>
      <c r="R808" s="8"/>
      <c r="S808" s="88"/>
      <c r="T808" s="8"/>
      <c r="U808" s="8"/>
      <c r="V808" s="11"/>
      <c r="W808" s="19"/>
      <c r="X808" s="8"/>
      <c r="Y808" s="90"/>
      <c r="Z808" s="88"/>
      <c r="AA808" s="88"/>
      <c r="AB808" s="88"/>
      <c r="AC808" s="88"/>
      <c r="AD808" s="10"/>
      <c r="AE808" s="8"/>
      <c r="AF808" s="12"/>
      <c r="AG808" s="8"/>
      <c r="AH808" s="88"/>
    </row>
    <row r="809" spans="1:34" x14ac:dyDescent="0.25">
      <c r="A809" s="62">
        <f>COUNTA(H809:K809,L809:AH809)</f>
        <v>0</v>
      </c>
      <c r="B809" s="13"/>
      <c r="C809" s="13"/>
      <c r="D809" s="13"/>
      <c r="E809" s="13">
        <f t="shared" si="124"/>
        <v>0</v>
      </c>
      <c r="F809" s="13"/>
      <c r="G809" s="13"/>
      <c r="H809" s="88"/>
      <c r="I809" s="88"/>
      <c r="J809" s="9"/>
      <c r="K809" s="8"/>
      <c r="L809" s="19"/>
      <c r="M809" s="8"/>
      <c r="N809" s="19"/>
      <c r="O809" s="19"/>
      <c r="P809" s="19"/>
      <c r="Q809" s="8"/>
      <c r="R809" s="8"/>
      <c r="S809" s="88"/>
      <c r="T809" s="8"/>
      <c r="U809" s="8"/>
      <c r="V809" s="11"/>
      <c r="W809" s="19"/>
      <c r="X809" s="8"/>
      <c r="Y809" s="90"/>
      <c r="Z809" s="88"/>
      <c r="AA809" s="88"/>
      <c r="AB809" s="88"/>
      <c r="AC809" s="88"/>
      <c r="AD809" s="10"/>
      <c r="AE809" s="8"/>
      <c r="AF809" s="12"/>
      <c r="AG809" s="8"/>
      <c r="AH809" s="88"/>
    </row>
    <row r="810" spans="1:34" x14ac:dyDescent="0.25">
      <c r="A810" s="62">
        <f>COUNTA(H810:K810,L810:AH810)</f>
        <v>0</v>
      </c>
      <c r="B810" s="13"/>
      <c r="C810" s="13"/>
      <c r="D810" s="13"/>
      <c r="E810" s="13">
        <f t="shared" si="124"/>
        <v>0</v>
      </c>
      <c r="F810" s="13"/>
      <c r="G810" s="13"/>
      <c r="H810" s="88"/>
      <c r="I810" s="88"/>
      <c r="J810" s="9"/>
      <c r="K810" s="8"/>
      <c r="L810" s="19"/>
      <c r="M810" s="8"/>
      <c r="N810" s="19"/>
      <c r="O810" s="19"/>
      <c r="P810" s="19"/>
      <c r="Q810" s="8"/>
      <c r="R810" s="8"/>
      <c r="S810" s="88"/>
      <c r="T810" s="8"/>
      <c r="U810" s="8"/>
      <c r="V810" s="11"/>
      <c r="W810" s="19"/>
      <c r="X810" s="8"/>
      <c r="Y810" s="90"/>
      <c r="Z810" s="88"/>
      <c r="AA810" s="88"/>
      <c r="AB810" s="88"/>
      <c r="AC810" s="88"/>
      <c r="AD810" s="10"/>
      <c r="AE810" s="8"/>
      <c r="AF810" s="12"/>
      <c r="AG810" s="8"/>
      <c r="AH810" s="88"/>
    </row>
    <row r="811" spans="1:34" x14ac:dyDescent="0.25">
      <c r="A811" s="62">
        <f>COUNTA(H811:K811,L811:AH811)</f>
        <v>0</v>
      </c>
      <c r="B811" s="13"/>
      <c r="C811" s="13"/>
      <c r="D811" s="13"/>
      <c r="E811" s="13">
        <f t="shared" si="124"/>
        <v>0</v>
      </c>
      <c r="F811" s="13"/>
      <c r="G811" s="13"/>
      <c r="H811" s="88"/>
      <c r="I811" s="88"/>
      <c r="J811" s="9"/>
      <c r="K811" s="8"/>
      <c r="L811" s="19"/>
      <c r="M811" s="8"/>
      <c r="N811" s="19"/>
      <c r="O811" s="19"/>
      <c r="P811" s="19"/>
      <c r="Q811" s="8"/>
      <c r="R811" s="8"/>
      <c r="S811" s="88"/>
      <c r="T811" s="8"/>
      <c r="U811" s="8"/>
      <c r="V811" s="11"/>
      <c r="W811" s="19"/>
      <c r="X811" s="8"/>
      <c r="Y811" s="90"/>
      <c r="Z811" s="88"/>
      <c r="AA811" s="88"/>
      <c r="AB811" s="88"/>
      <c r="AC811" s="88"/>
      <c r="AD811" s="10"/>
      <c r="AE811" s="8"/>
      <c r="AF811" s="12"/>
      <c r="AG811" s="8"/>
      <c r="AH811" s="88"/>
    </row>
    <row r="812" spans="1:34" s="26" customFormat="1" ht="11.25" customHeight="1" x14ac:dyDescent="0.25">
      <c r="A812" s="21">
        <v>0</v>
      </c>
      <c r="B812" s="22"/>
      <c r="C812" s="22"/>
      <c r="D812" s="21"/>
      <c r="E812" s="23">
        <f>MAX(E796:E811)</f>
        <v>0</v>
      </c>
      <c r="F812" s="21" t="str">
        <f>RIGHT(R812,4)</f>
        <v xml:space="preserve"> - 0</v>
      </c>
      <c r="G812" s="21" t="str">
        <f>RIGHT(X812,4)</f>
        <v xml:space="preserve"> - 0</v>
      </c>
      <c r="H812" s="88"/>
      <c r="I812" s="88"/>
      <c r="J812" s="23" t="s">
        <v>85</v>
      </c>
      <c r="K812" s="23" t="str">
        <f>IF(E812=4,"ВО",IF(E812=3,"СПО",IF(E812=2,"ВО (с)",IF(E812=1,"СПО (с)","-"))))</f>
        <v>-</v>
      </c>
      <c r="L812" s="23">
        <f>COUNTA(L796:L811)</f>
        <v>0</v>
      </c>
      <c r="M812" s="23" t="s">
        <v>80</v>
      </c>
      <c r="N812" s="23" t="s">
        <v>80</v>
      </c>
      <c r="O812" s="23">
        <f>COUNTA(O796:O811)</f>
        <v>0</v>
      </c>
      <c r="P812" s="23" t="s">
        <v>80</v>
      </c>
      <c r="Q812" s="23">
        <f>SUM(Q796:Q811)</f>
        <v>0</v>
      </c>
      <c r="R812" s="23" t="str">
        <f>CONCATENATE("П.Г.П. - ",MAX(R796:R811))</f>
        <v>П.Г.П. - 0</v>
      </c>
      <c r="S812" s="23">
        <f>COUNTA(S796)</f>
        <v>0</v>
      </c>
      <c r="T812" s="23">
        <f>T797</f>
        <v>0</v>
      </c>
      <c r="U812" s="23" t="s">
        <v>80</v>
      </c>
      <c r="V812" s="23" t="s">
        <v>80</v>
      </c>
      <c r="W812" s="23">
        <f>COUNTA(W796:W811)</f>
        <v>0</v>
      </c>
      <c r="X812" s="23" t="str">
        <f>CONCATENATE("П.Г.П. - ",MAX(X796:X811))</f>
        <v>П.Г.П. - 0</v>
      </c>
      <c r="Y812" s="24">
        <f>Y796</f>
        <v>0</v>
      </c>
      <c r="Z812" s="23" t="str">
        <f>IF(Z796="","-",Z796)</f>
        <v>-</v>
      </c>
      <c r="AA812" s="23" t="str">
        <f t="shared" ref="AA812:AC812" si="125">IF(AA796="","-",AA796)</f>
        <v>-</v>
      </c>
      <c r="AB812" s="23" t="str">
        <f t="shared" si="125"/>
        <v>-</v>
      </c>
      <c r="AC812" s="23" t="str">
        <f t="shared" si="125"/>
        <v>-</v>
      </c>
      <c r="AD812" s="23" t="s">
        <v>80</v>
      </c>
      <c r="AE812" s="23">
        <f>SUM(AE796:AE811)</f>
        <v>0</v>
      </c>
      <c r="AF812" s="25">
        <f>SUM(AF796:AF811)</f>
        <v>0</v>
      </c>
      <c r="AG812" s="23" t="s">
        <v>80</v>
      </c>
      <c r="AH812" s="23" t="s">
        <v>80</v>
      </c>
    </row>
    <row r="813" spans="1:34" x14ac:dyDescent="0.25">
      <c r="A813" s="62">
        <f>COUNTA(H813:K813,L813:AH813)-7</f>
        <v>-1</v>
      </c>
      <c r="B813" s="13"/>
      <c r="C813" s="13"/>
      <c r="D813" s="13"/>
      <c r="E813" s="13">
        <f t="shared" ref="E813:E828" si="126">IF(K813="ВО",4,IF(K813="СПО",3,IF(K813="ВО (студент)",2,IF(K813="СПО (студент)",1,0))))</f>
        <v>0</v>
      </c>
      <c r="F813" s="13"/>
      <c r="G813" s="13"/>
      <c r="H813" s="88">
        <v>68</v>
      </c>
      <c r="I813" s="88"/>
      <c r="J813" s="7" t="s">
        <v>77</v>
      </c>
      <c r="K813" s="8"/>
      <c r="L813" s="19"/>
      <c r="M813" s="8"/>
      <c r="N813" s="19"/>
      <c r="O813" s="19"/>
      <c r="P813" s="19"/>
      <c r="Q813" s="8"/>
      <c r="R813" s="8"/>
      <c r="S813" s="88"/>
      <c r="T813" s="17" t="s">
        <v>80</v>
      </c>
      <c r="U813" s="17" t="s">
        <v>80</v>
      </c>
      <c r="V813" s="18" t="s">
        <v>80</v>
      </c>
      <c r="W813" s="19"/>
      <c r="X813" s="8"/>
      <c r="Y813" s="90"/>
      <c r="Z813" s="88"/>
      <c r="AA813" s="88"/>
      <c r="AB813" s="88" t="str">
        <f>IF(Y813&lt;1,"-",ROUND(YEARFRAC(Y813,#REF!,1),2))</f>
        <v>-</v>
      </c>
      <c r="AC813" s="88"/>
      <c r="AD813" s="10"/>
      <c r="AE813" s="8"/>
      <c r="AF813" s="12"/>
      <c r="AG813" s="8"/>
      <c r="AH813" s="88"/>
    </row>
    <row r="814" spans="1:34" x14ac:dyDescent="0.25">
      <c r="A814" s="62">
        <f>COUNTA(H814:K814,L814:AH814)</f>
        <v>0</v>
      </c>
      <c r="B814" s="13"/>
      <c r="C814" s="13"/>
      <c r="D814" s="13"/>
      <c r="E814" s="13">
        <f t="shared" si="126"/>
        <v>0</v>
      </c>
      <c r="F814" s="13"/>
      <c r="G814" s="13"/>
      <c r="H814" s="88"/>
      <c r="I814" s="88"/>
      <c r="J814" s="9"/>
      <c r="K814" s="8"/>
      <c r="L814" s="19"/>
      <c r="M814" s="8"/>
      <c r="N814" s="19"/>
      <c r="O814" s="19"/>
      <c r="P814" s="19"/>
      <c r="Q814" s="8"/>
      <c r="R814" s="8"/>
      <c r="S814" s="88"/>
      <c r="T814" s="8"/>
      <c r="U814" s="8"/>
      <c r="V814" s="11"/>
      <c r="W814" s="19"/>
      <c r="X814" s="8"/>
      <c r="Y814" s="90"/>
      <c r="Z814" s="88"/>
      <c r="AA814" s="88"/>
      <c r="AB814" s="88"/>
      <c r="AC814" s="88"/>
      <c r="AD814" s="10"/>
      <c r="AE814" s="8"/>
      <c r="AF814" s="12"/>
      <c r="AG814" s="8"/>
      <c r="AH814" s="88"/>
    </row>
    <row r="815" spans="1:34" x14ac:dyDescent="0.25">
      <c r="A815" s="62">
        <f>COUNTA(H815:K815,L815:AH815,J816)-4</f>
        <v>0</v>
      </c>
      <c r="B815" s="13"/>
      <c r="C815" s="13"/>
      <c r="D815" s="13"/>
      <c r="E815" s="13">
        <f t="shared" si="126"/>
        <v>0</v>
      </c>
      <c r="F815" s="13"/>
      <c r="G815" s="13"/>
      <c r="H815" s="88"/>
      <c r="I815" s="88"/>
      <c r="J815" s="7" t="s">
        <v>78</v>
      </c>
      <c r="K815" s="8"/>
      <c r="L815" s="19"/>
      <c r="M815" s="8"/>
      <c r="N815" s="19"/>
      <c r="O815" s="19"/>
      <c r="P815" s="19"/>
      <c r="Q815" s="8"/>
      <c r="R815" s="8"/>
      <c r="S815" s="88"/>
      <c r="T815" s="17" t="s">
        <v>80</v>
      </c>
      <c r="U815" s="17" t="s">
        <v>80</v>
      </c>
      <c r="V815" s="18" t="s">
        <v>80</v>
      </c>
      <c r="W815" s="19"/>
      <c r="X815" s="8"/>
      <c r="Y815" s="90"/>
      <c r="Z815" s="88"/>
      <c r="AA815" s="88"/>
      <c r="AB815" s="88"/>
      <c r="AC815" s="88"/>
      <c r="AD815" s="10"/>
      <c r="AE815" s="8"/>
      <c r="AF815" s="12"/>
      <c r="AG815" s="8"/>
      <c r="AH815" s="88"/>
    </row>
    <row r="816" spans="1:34" x14ac:dyDescent="0.25">
      <c r="A816" s="62">
        <f>COUNTA(H816:K816,L816:AH816)</f>
        <v>0</v>
      </c>
      <c r="B816" s="13"/>
      <c r="C816" s="13"/>
      <c r="D816" s="13" t="str">
        <f>IF(J816&gt;0,"совмещение","-")</f>
        <v>-</v>
      </c>
      <c r="E816" s="13">
        <f t="shared" si="126"/>
        <v>0</v>
      </c>
      <c r="F816" s="13"/>
      <c r="G816" s="13"/>
      <c r="H816" s="88"/>
      <c r="I816" s="88"/>
      <c r="J816" s="9"/>
      <c r="K816" s="8"/>
      <c r="L816" s="19"/>
      <c r="M816" s="8"/>
      <c r="N816" s="19"/>
      <c r="O816" s="19"/>
      <c r="P816" s="19"/>
      <c r="Q816" s="8"/>
      <c r="R816" s="8"/>
      <c r="S816" s="88"/>
      <c r="T816" s="8"/>
      <c r="U816" s="8"/>
      <c r="V816" s="11"/>
      <c r="W816" s="19"/>
      <c r="X816" s="8"/>
      <c r="Y816" s="90"/>
      <c r="Z816" s="88"/>
      <c r="AA816" s="88"/>
      <c r="AB816" s="88"/>
      <c r="AC816" s="88"/>
      <c r="AD816" s="10"/>
      <c r="AE816" s="8"/>
      <c r="AF816" s="12"/>
      <c r="AG816" s="8"/>
      <c r="AH816" s="88"/>
    </row>
    <row r="817" spans="1:34" x14ac:dyDescent="0.25">
      <c r="A817" s="62">
        <f>COUNTA(H817:K817,L817:AH817)</f>
        <v>0</v>
      </c>
      <c r="B817" s="13"/>
      <c r="C817" s="13"/>
      <c r="D817" s="13"/>
      <c r="E817" s="13">
        <f t="shared" si="126"/>
        <v>0</v>
      </c>
      <c r="F817" s="13"/>
      <c r="G817" s="13"/>
      <c r="H817" s="88"/>
      <c r="I817" s="88"/>
      <c r="J817" s="9"/>
      <c r="K817" s="8"/>
      <c r="L817" s="19"/>
      <c r="M817" s="8"/>
      <c r="N817" s="19"/>
      <c r="O817" s="19"/>
      <c r="P817" s="19"/>
      <c r="Q817" s="8"/>
      <c r="R817" s="8"/>
      <c r="S817" s="88"/>
      <c r="T817" s="8"/>
      <c r="U817" s="8"/>
      <c r="V817" s="11"/>
      <c r="W817" s="19"/>
      <c r="X817" s="8"/>
      <c r="Y817" s="90"/>
      <c r="Z817" s="88"/>
      <c r="AA817" s="88"/>
      <c r="AB817" s="88"/>
      <c r="AC817" s="88"/>
      <c r="AD817" s="10"/>
      <c r="AE817" s="8"/>
      <c r="AF817" s="12"/>
      <c r="AG817" s="8"/>
      <c r="AH817" s="88"/>
    </row>
    <row r="818" spans="1:34" x14ac:dyDescent="0.25">
      <c r="A818" s="62">
        <f>COUNTA(H818:K818,L818:AH818)</f>
        <v>0</v>
      </c>
      <c r="B818" s="13"/>
      <c r="C818" s="13"/>
      <c r="D818" s="13"/>
      <c r="E818" s="13">
        <f t="shared" si="126"/>
        <v>0</v>
      </c>
      <c r="F818" s="13"/>
      <c r="G818" s="13"/>
      <c r="H818" s="88"/>
      <c r="I818" s="88"/>
      <c r="J818" s="9"/>
      <c r="K818" s="8"/>
      <c r="L818" s="19"/>
      <c r="M818" s="8"/>
      <c r="N818" s="19"/>
      <c r="O818" s="19"/>
      <c r="P818" s="19"/>
      <c r="Q818" s="8"/>
      <c r="R818" s="8"/>
      <c r="S818" s="88"/>
      <c r="T818" s="8"/>
      <c r="U818" s="8"/>
      <c r="V818" s="11"/>
      <c r="W818" s="19"/>
      <c r="X818" s="8"/>
      <c r="Y818" s="90"/>
      <c r="Z818" s="88"/>
      <c r="AA818" s="88"/>
      <c r="AB818" s="88"/>
      <c r="AC818" s="88"/>
      <c r="AD818" s="10"/>
      <c r="AE818" s="8"/>
      <c r="AF818" s="12"/>
      <c r="AG818" s="8"/>
      <c r="AH818" s="88"/>
    </row>
    <row r="819" spans="1:34" x14ac:dyDescent="0.25">
      <c r="A819" s="62">
        <f>COUNTA(H819:K819,L819:AH819)</f>
        <v>0</v>
      </c>
      <c r="B819" s="13"/>
      <c r="C819" s="13"/>
      <c r="D819" s="13"/>
      <c r="E819" s="13">
        <f t="shared" si="126"/>
        <v>0</v>
      </c>
      <c r="F819" s="13"/>
      <c r="G819" s="13"/>
      <c r="H819" s="88"/>
      <c r="I819" s="88"/>
      <c r="J819" s="9"/>
      <c r="K819" s="8"/>
      <c r="L819" s="19"/>
      <c r="M819" s="8"/>
      <c r="N819" s="19"/>
      <c r="O819" s="19"/>
      <c r="P819" s="19"/>
      <c r="Q819" s="8"/>
      <c r="R819" s="8"/>
      <c r="S819" s="88"/>
      <c r="T819" s="8"/>
      <c r="U819" s="8"/>
      <c r="V819" s="11"/>
      <c r="W819" s="19"/>
      <c r="X819" s="8"/>
      <c r="Y819" s="90"/>
      <c r="Z819" s="88"/>
      <c r="AA819" s="88"/>
      <c r="AB819" s="88"/>
      <c r="AC819" s="88"/>
      <c r="AD819" s="10"/>
      <c r="AE819" s="8"/>
      <c r="AF819" s="12"/>
      <c r="AG819" s="8"/>
      <c r="AH819" s="88"/>
    </row>
    <row r="820" spans="1:34" x14ac:dyDescent="0.25">
      <c r="A820" s="62">
        <f>COUNTA(H820:K820,L820:AH820)</f>
        <v>0</v>
      </c>
      <c r="B820" s="13"/>
      <c r="C820" s="13"/>
      <c r="D820" s="13"/>
      <c r="E820" s="13">
        <f t="shared" si="126"/>
        <v>0</v>
      </c>
      <c r="F820" s="13"/>
      <c r="G820" s="13"/>
      <c r="H820" s="88"/>
      <c r="I820" s="88"/>
      <c r="J820" s="9"/>
      <c r="K820" s="8"/>
      <c r="L820" s="19"/>
      <c r="M820" s="8"/>
      <c r="N820" s="19"/>
      <c r="O820" s="19"/>
      <c r="P820" s="19"/>
      <c r="Q820" s="8"/>
      <c r="R820" s="8"/>
      <c r="S820" s="88"/>
      <c r="T820" s="8"/>
      <c r="U820" s="8"/>
      <c r="V820" s="11"/>
      <c r="W820" s="19"/>
      <c r="X820" s="8"/>
      <c r="Y820" s="90"/>
      <c r="Z820" s="88"/>
      <c r="AA820" s="88"/>
      <c r="AB820" s="88"/>
      <c r="AC820" s="88"/>
      <c r="AD820" s="10"/>
      <c r="AE820" s="8"/>
      <c r="AF820" s="12"/>
      <c r="AG820" s="8"/>
      <c r="AH820" s="88"/>
    </row>
    <row r="821" spans="1:34" x14ac:dyDescent="0.25">
      <c r="A821" s="62">
        <f>COUNTA(H821:K821,L821:AH821)</f>
        <v>0</v>
      </c>
      <c r="B821" s="13"/>
      <c r="C821" s="13"/>
      <c r="D821" s="13"/>
      <c r="E821" s="13">
        <f t="shared" si="126"/>
        <v>0</v>
      </c>
      <c r="F821" s="13"/>
      <c r="G821" s="13"/>
      <c r="H821" s="88"/>
      <c r="I821" s="88"/>
      <c r="J821" s="9"/>
      <c r="K821" s="8"/>
      <c r="L821" s="19"/>
      <c r="M821" s="8"/>
      <c r="N821" s="19"/>
      <c r="O821" s="19"/>
      <c r="P821" s="19"/>
      <c r="Q821" s="8"/>
      <c r="R821" s="8"/>
      <c r="S821" s="88"/>
      <c r="T821" s="8"/>
      <c r="U821" s="8"/>
      <c r="V821" s="11"/>
      <c r="W821" s="19"/>
      <c r="X821" s="8"/>
      <c r="Y821" s="90"/>
      <c r="Z821" s="88"/>
      <c r="AA821" s="88"/>
      <c r="AB821" s="88"/>
      <c r="AC821" s="88"/>
      <c r="AD821" s="10"/>
      <c r="AE821" s="8"/>
      <c r="AF821" s="12"/>
      <c r="AG821" s="8"/>
      <c r="AH821" s="88"/>
    </row>
    <row r="822" spans="1:34" x14ac:dyDescent="0.25">
      <c r="A822" s="62">
        <f>COUNTA(H822:K822,L822:AH822,J823)-4</f>
        <v>0</v>
      </c>
      <c r="B822" s="13"/>
      <c r="C822" s="13"/>
      <c r="D822" s="13"/>
      <c r="E822" s="13">
        <f t="shared" si="126"/>
        <v>0</v>
      </c>
      <c r="F822" s="13"/>
      <c r="G822" s="13"/>
      <c r="H822" s="88"/>
      <c r="I822" s="88"/>
      <c r="J822" s="7" t="s">
        <v>79</v>
      </c>
      <c r="K822" s="8"/>
      <c r="L822" s="19"/>
      <c r="M822" s="8"/>
      <c r="N822" s="19"/>
      <c r="O822" s="19"/>
      <c r="P822" s="19"/>
      <c r="Q822" s="8"/>
      <c r="R822" s="8"/>
      <c r="S822" s="88"/>
      <c r="T822" s="17" t="s">
        <v>80</v>
      </c>
      <c r="U822" s="17" t="s">
        <v>80</v>
      </c>
      <c r="V822" s="18" t="s">
        <v>80</v>
      </c>
      <c r="W822" s="19"/>
      <c r="X822" s="8"/>
      <c r="Y822" s="90"/>
      <c r="Z822" s="88"/>
      <c r="AA822" s="88"/>
      <c r="AB822" s="88"/>
      <c r="AC822" s="88"/>
      <c r="AD822" s="10"/>
      <c r="AE822" s="8"/>
      <c r="AF822" s="12"/>
      <c r="AG822" s="8"/>
      <c r="AH822" s="88"/>
    </row>
    <row r="823" spans="1:34" x14ac:dyDescent="0.25">
      <c r="A823" s="62">
        <f>COUNTA(H823:K823,L823:AH823)</f>
        <v>0</v>
      </c>
      <c r="B823" s="13"/>
      <c r="C823" s="13"/>
      <c r="D823" s="13" t="str">
        <f>IF(J823&gt;0,"совместительство","-")</f>
        <v>-</v>
      </c>
      <c r="E823" s="13">
        <f t="shared" si="126"/>
        <v>0</v>
      </c>
      <c r="F823" s="13"/>
      <c r="G823" s="13"/>
      <c r="H823" s="88"/>
      <c r="I823" s="88"/>
      <c r="J823" s="9"/>
      <c r="K823" s="8"/>
      <c r="L823" s="19"/>
      <c r="M823" s="8"/>
      <c r="N823" s="19"/>
      <c r="O823" s="19"/>
      <c r="P823" s="19"/>
      <c r="Q823" s="8"/>
      <c r="R823" s="8"/>
      <c r="S823" s="88"/>
      <c r="T823" s="8"/>
      <c r="U823" s="8"/>
      <c r="V823" s="11"/>
      <c r="W823" s="19"/>
      <c r="X823" s="8"/>
      <c r="Y823" s="90"/>
      <c r="Z823" s="88"/>
      <c r="AA823" s="88"/>
      <c r="AB823" s="88"/>
      <c r="AC823" s="88"/>
      <c r="AD823" s="10"/>
      <c r="AE823" s="8"/>
      <c r="AF823" s="12"/>
      <c r="AG823" s="8"/>
      <c r="AH823" s="88"/>
    </row>
    <row r="824" spans="1:34" x14ac:dyDescent="0.25">
      <c r="A824" s="62">
        <f>COUNTA(H824:K824,L824:AH824)</f>
        <v>0</v>
      </c>
      <c r="B824" s="13"/>
      <c r="C824" s="13"/>
      <c r="D824" s="13"/>
      <c r="E824" s="13">
        <f t="shared" si="126"/>
        <v>0</v>
      </c>
      <c r="F824" s="13"/>
      <c r="G824" s="13"/>
      <c r="H824" s="88"/>
      <c r="I824" s="88"/>
      <c r="J824" s="9"/>
      <c r="K824" s="8"/>
      <c r="L824" s="19"/>
      <c r="M824" s="8"/>
      <c r="N824" s="19"/>
      <c r="O824" s="19"/>
      <c r="P824" s="19"/>
      <c r="Q824" s="8"/>
      <c r="R824" s="8"/>
      <c r="S824" s="88"/>
      <c r="T824" s="8"/>
      <c r="U824" s="8"/>
      <c r="V824" s="11"/>
      <c r="W824" s="19"/>
      <c r="X824" s="8"/>
      <c r="Y824" s="90"/>
      <c r="Z824" s="88"/>
      <c r="AA824" s="88"/>
      <c r="AB824" s="88"/>
      <c r="AC824" s="88"/>
      <c r="AD824" s="10"/>
      <c r="AE824" s="8"/>
      <c r="AF824" s="12"/>
      <c r="AG824" s="8"/>
      <c r="AH824" s="88"/>
    </row>
    <row r="825" spans="1:34" x14ac:dyDescent="0.25">
      <c r="A825" s="62">
        <f>COUNTA(H825:K825,L825:AH825)</f>
        <v>0</v>
      </c>
      <c r="B825" s="13"/>
      <c r="C825" s="13"/>
      <c r="D825" s="13"/>
      <c r="E825" s="13">
        <f t="shared" si="126"/>
        <v>0</v>
      </c>
      <c r="F825" s="13"/>
      <c r="G825" s="13"/>
      <c r="H825" s="88"/>
      <c r="I825" s="88"/>
      <c r="J825" s="9"/>
      <c r="K825" s="8"/>
      <c r="L825" s="19"/>
      <c r="M825" s="8"/>
      <c r="N825" s="19"/>
      <c r="O825" s="19"/>
      <c r="P825" s="19"/>
      <c r="Q825" s="8"/>
      <c r="R825" s="8"/>
      <c r="S825" s="88"/>
      <c r="T825" s="8"/>
      <c r="U825" s="8"/>
      <c r="V825" s="11"/>
      <c r="W825" s="19"/>
      <c r="X825" s="8"/>
      <c r="Y825" s="90"/>
      <c r="Z825" s="88"/>
      <c r="AA825" s="88"/>
      <c r="AB825" s="88"/>
      <c r="AC825" s="88"/>
      <c r="AD825" s="10"/>
      <c r="AE825" s="8"/>
      <c r="AF825" s="12"/>
      <c r="AG825" s="8"/>
      <c r="AH825" s="88"/>
    </row>
    <row r="826" spans="1:34" x14ac:dyDescent="0.25">
      <c r="A826" s="62">
        <f>COUNTA(H826:K826,L826:AH826)</f>
        <v>0</v>
      </c>
      <c r="B826" s="13"/>
      <c r="C826" s="13"/>
      <c r="D826" s="13"/>
      <c r="E826" s="13">
        <f t="shared" si="126"/>
        <v>0</v>
      </c>
      <c r="F826" s="13"/>
      <c r="G826" s="13"/>
      <c r="H826" s="88"/>
      <c r="I826" s="88"/>
      <c r="J826" s="9"/>
      <c r="K826" s="8"/>
      <c r="L826" s="19"/>
      <c r="M826" s="8"/>
      <c r="N826" s="19"/>
      <c r="O826" s="19"/>
      <c r="P826" s="19"/>
      <c r="Q826" s="8"/>
      <c r="R826" s="8"/>
      <c r="S826" s="88"/>
      <c r="T826" s="8"/>
      <c r="U826" s="8"/>
      <c r="V826" s="11"/>
      <c r="W826" s="19"/>
      <c r="X826" s="8"/>
      <c r="Y826" s="90"/>
      <c r="Z826" s="88"/>
      <c r="AA826" s="88"/>
      <c r="AB826" s="88"/>
      <c r="AC826" s="88"/>
      <c r="AD826" s="10"/>
      <c r="AE826" s="8"/>
      <c r="AF826" s="12"/>
      <c r="AG826" s="8"/>
      <c r="AH826" s="88"/>
    </row>
    <row r="827" spans="1:34" x14ac:dyDescent="0.25">
      <c r="A827" s="62">
        <f>COUNTA(H827:K827,L827:AH827)</f>
        <v>0</v>
      </c>
      <c r="B827" s="13"/>
      <c r="C827" s="13"/>
      <c r="D827" s="13"/>
      <c r="E827" s="13">
        <f t="shared" si="126"/>
        <v>0</v>
      </c>
      <c r="F827" s="13"/>
      <c r="G827" s="13"/>
      <c r="H827" s="88"/>
      <c r="I827" s="88"/>
      <c r="J827" s="9"/>
      <c r="K827" s="8"/>
      <c r="L827" s="19"/>
      <c r="M827" s="8"/>
      <c r="N827" s="19"/>
      <c r="O827" s="19"/>
      <c r="P827" s="19"/>
      <c r="Q827" s="8"/>
      <c r="R827" s="8"/>
      <c r="S827" s="88"/>
      <c r="T827" s="8"/>
      <c r="U827" s="8"/>
      <c r="V827" s="11"/>
      <c r="W827" s="19"/>
      <c r="X827" s="8"/>
      <c r="Y827" s="90"/>
      <c r="Z827" s="88"/>
      <c r="AA827" s="88"/>
      <c r="AB827" s="88"/>
      <c r="AC827" s="88"/>
      <c r="AD827" s="10"/>
      <c r="AE827" s="8"/>
      <c r="AF827" s="12"/>
      <c r="AG827" s="8"/>
      <c r="AH827" s="88"/>
    </row>
    <row r="828" spans="1:34" x14ac:dyDescent="0.25">
      <c r="A828" s="62">
        <f>COUNTA(H828:K828,L828:AH828)</f>
        <v>0</v>
      </c>
      <c r="B828" s="13"/>
      <c r="C828" s="13"/>
      <c r="D828" s="13"/>
      <c r="E828" s="13">
        <f t="shared" si="126"/>
        <v>0</v>
      </c>
      <c r="F828" s="13"/>
      <c r="G828" s="13"/>
      <c r="H828" s="88"/>
      <c r="I828" s="88"/>
      <c r="J828" s="9"/>
      <c r="K828" s="8"/>
      <c r="L828" s="19"/>
      <c r="M828" s="8"/>
      <c r="N828" s="19"/>
      <c r="O828" s="19"/>
      <c r="P828" s="19"/>
      <c r="Q828" s="8"/>
      <c r="R828" s="8"/>
      <c r="S828" s="88"/>
      <c r="T828" s="8"/>
      <c r="U828" s="8"/>
      <c r="V828" s="11"/>
      <c r="W828" s="19"/>
      <c r="X828" s="8"/>
      <c r="Y828" s="90"/>
      <c r="Z828" s="88"/>
      <c r="AA828" s="88"/>
      <c r="AB828" s="88"/>
      <c r="AC828" s="88"/>
      <c r="AD828" s="10"/>
      <c r="AE828" s="8"/>
      <c r="AF828" s="12"/>
      <c r="AG828" s="8"/>
      <c r="AH828" s="88"/>
    </row>
    <row r="829" spans="1:34" s="26" customFormat="1" ht="11.25" customHeight="1" x14ac:dyDescent="0.25">
      <c r="A829" s="21">
        <v>0</v>
      </c>
      <c r="B829" s="22"/>
      <c r="C829" s="22"/>
      <c r="D829" s="21"/>
      <c r="E829" s="23">
        <f>MAX(E813:E828)</f>
        <v>0</v>
      </c>
      <c r="F829" s="21" t="str">
        <f>RIGHT(R829,4)</f>
        <v xml:space="preserve"> - 0</v>
      </c>
      <c r="G829" s="21" t="str">
        <f>RIGHT(X829,4)</f>
        <v xml:space="preserve"> - 0</v>
      </c>
      <c r="H829" s="88"/>
      <c r="I829" s="88"/>
      <c r="J829" s="23" t="s">
        <v>85</v>
      </c>
      <c r="K829" s="23" t="str">
        <f>IF(E829=4,"ВО",IF(E829=3,"СПО",IF(E829=2,"ВО (с)",IF(E829=1,"СПО (с)","-"))))</f>
        <v>-</v>
      </c>
      <c r="L829" s="23">
        <f>COUNTA(L813:L828)</f>
        <v>0</v>
      </c>
      <c r="M829" s="23" t="s">
        <v>80</v>
      </c>
      <c r="N829" s="23" t="s">
        <v>80</v>
      </c>
      <c r="O829" s="23">
        <f>COUNTA(O813:O828)</f>
        <v>0</v>
      </c>
      <c r="P829" s="23" t="s">
        <v>80</v>
      </c>
      <c r="Q829" s="23">
        <f>SUM(Q813:Q828)</f>
        <v>0</v>
      </c>
      <c r="R829" s="23" t="str">
        <f>CONCATENATE("П.Г.П. - ",MAX(R813:R828))</f>
        <v>П.Г.П. - 0</v>
      </c>
      <c r="S829" s="23">
        <f>COUNTA(S813)</f>
        <v>0</v>
      </c>
      <c r="T829" s="23">
        <f>T814</f>
        <v>0</v>
      </c>
      <c r="U829" s="23" t="s">
        <v>80</v>
      </c>
      <c r="V829" s="23" t="s">
        <v>80</v>
      </c>
      <c r="W829" s="23">
        <f>COUNTA(W813:W828)</f>
        <v>0</v>
      </c>
      <c r="X829" s="23" t="str">
        <f>CONCATENATE("П.Г.П. - ",MAX(X813:X828))</f>
        <v>П.Г.П. - 0</v>
      </c>
      <c r="Y829" s="24">
        <f>Y813</f>
        <v>0</v>
      </c>
      <c r="Z829" s="23" t="str">
        <f>IF(Z813="","-",Z813)</f>
        <v>-</v>
      </c>
      <c r="AA829" s="23" t="str">
        <f t="shared" ref="AA829:AC829" si="127">IF(AA813="","-",AA813)</f>
        <v>-</v>
      </c>
      <c r="AB829" s="23" t="str">
        <f t="shared" si="127"/>
        <v>-</v>
      </c>
      <c r="AC829" s="23" t="str">
        <f t="shared" si="127"/>
        <v>-</v>
      </c>
      <c r="AD829" s="23" t="s">
        <v>80</v>
      </c>
      <c r="AE829" s="23">
        <f>SUM(AE813:AE828)</f>
        <v>0</v>
      </c>
      <c r="AF829" s="25">
        <f>SUM(AF813:AF828)</f>
        <v>0</v>
      </c>
      <c r="AG829" s="23" t="s">
        <v>80</v>
      </c>
      <c r="AH829" s="23" t="s">
        <v>80</v>
      </c>
    </row>
    <row r="830" spans="1:34" x14ac:dyDescent="0.25">
      <c r="A830" s="62">
        <f>COUNTA(H830:K830,L830:AH830)-7</f>
        <v>-1</v>
      </c>
      <c r="B830" s="13"/>
      <c r="C830" s="13"/>
      <c r="D830" s="13"/>
      <c r="E830" s="13">
        <f t="shared" ref="E830:E845" si="128">IF(K830="ВО",4,IF(K830="СПО",3,IF(K830="ВО (студент)",2,IF(K830="СПО (студент)",1,0))))</f>
        <v>0</v>
      </c>
      <c r="F830" s="13"/>
      <c r="G830" s="13"/>
      <c r="H830" s="88">
        <v>69</v>
      </c>
      <c r="I830" s="88"/>
      <c r="J830" s="7" t="s">
        <v>77</v>
      </c>
      <c r="K830" s="8"/>
      <c r="L830" s="19"/>
      <c r="M830" s="8"/>
      <c r="N830" s="19"/>
      <c r="O830" s="19"/>
      <c r="P830" s="19"/>
      <c r="Q830" s="8"/>
      <c r="R830" s="8"/>
      <c r="S830" s="88"/>
      <c r="T830" s="17" t="s">
        <v>80</v>
      </c>
      <c r="U830" s="17" t="s">
        <v>80</v>
      </c>
      <c r="V830" s="18" t="s">
        <v>80</v>
      </c>
      <c r="W830" s="19"/>
      <c r="X830" s="8"/>
      <c r="Y830" s="90"/>
      <c r="Z830" s="88"/>
      <c r="AA830" s="88"/>
      <c r="AB830" s="88" t="str">
        <f>IF(Y830&lt;1,"-",ROUND(YEARFRAC(Y830,#REF!,1),2))</f>
        <v>-</v>
      </c>
      <c r="AC830" s="88"/>
      <c r="AD830" s="10"/>
      <c r="AE830" s="8"/>
      <c r="AF830" s="12"/>
      <c r="AG830" s="8"/>
      <c r="AH830" s="88"/>
    </row>
    <row r="831" spans="1:34" x14ac:dyDescent="0.25">
      <c r="A831" s="62">
        <f>COUNTA(H831:K831,L831:AH831)</f>
        <v>0</v>
      </c>
      <c r="B831" s="13"/>
      <c r="C831" s="13"/>
      <c r="D831" s="13"/>
      <c r="E831" s="13">
        <f t="shared" si="128"/>
        <v>0</v>
      </c>
      <c r="F831" s="13"/>
      <c r="G831" s="13"/>
      <c r="H831" s="88"/>
      <c r="I831" s="88"/>
      <c r="J831" s="9"/>
      <c r="K831" s="8"/>
      <c r="L831" s="19"/>
      <c r="M831" s="8"/>
      <c r="N831" s="19"/>
      <c r="O831" s="19"/>
      <c r="P831" s="19"/>
      <c r="Q831" s="8"/>
      <c r="R831" s="8"/>
      <c r="S831" s="88"/>
      <c r="T831" s="8"/>
      <c r="U831" s="8"/>
      <c r="V831" s="11"/>
      <c r="W831" s="19"/>
      <c r="X831" s="8"/>
      <c r="Y831" s="90"/>
      <c r="Z831" s="88"/>
      <c r="AA831" s="88"/>
      <c r="AB831" s="88"/>
      <c r="AC831" s="88"/>
      <c r="AD831" s="10"/>
      <c r="AE831" s="8"/>
      <c r="AF831" s="12"/>
      <c r="AG831" s="8"/>
      <c r="AH831" s="88"/>
    </row>
    <row r="832" spans="1:34" x14ac:dyDescent="0.25">
      <c r="A832" s="62">
        <f>COUNTA(H832:K832,L832:AH832,J833)-4</f>
        <v>0</v>
      </c>
      <c r="B832" s="13"/>
      <c r="C832" s="13"/>
      <c r="D832" s="13"/>
      <c r="E832" s="13">
        <f t="shared" si="128"/>
        <v>0</v>
      </c>
      <c r="F832" s="13"/>
      <c r="G832" s="13"/>
      <c r="H832" s="88"/>
      <c r="I832" s="88"/>
      <c r="J832" s="7" t="s">
        <v>78</v>
      </c>
      <c r="K832" s="8"/>
      <c r="L832" s="19"/>
      <c r="M832" s="8"/>
      <c r="N832" s="19"/>
      <c r="O832" s="19"/>
      <c r="P832" s="19"/>
      <c r="Q832" s="8"/>
      <c r="R832" s="8"/>
      <c r="S832" s="88"/>
      <c r="T832" s="17" t="s">
        <v>80</v>
      </c>
      <c r="U832" s="17" t="s">
        <v>80</v>
      </c>
      <c r="V832" s="18" t="s">
        <v>80</v>
      </c>
      <c r="W832" s="19"/>
      <c r="X832" s="8"/>
      <c r="Y832" s="90"/>
      <c r="Z832" s="88"/>
      <c r="AA832" s="88"/>
      <c r="AB832" s="88"/>
      <c r="AC832" s="88"/>
      <c r="AD832" s="10"/>
      <c r="AE832" s="8"/>
      <c r="AF832" s="12"/>
      <c r="AG832" s="8"/>
      <c r="AH832" s="88"/>
    </row>
    <row r="833" spans="1:34" x14ac:dyDescent="0.25">
      <c r="A833" s="62">
        <f>COUNTA(H833:K833,L833:AH833)</f>
        <v>0</v>
      </c>
      <c r="B833" s="13"/>
      <c r="C833" s="13"/>
      <c r="D833" s="13" t="str">
        <f>IF(J833&gt;0,"совмещение","-")</f>
        <v>-</v>
      </c>
      <c r="E833" s="13">
        <f t="shared" si="128"/>
        <v>0</v>
      </c>
      <c r="F833" s="13"/>
      <c r="G833" s="13"/>
      <c r="H833" s="88"/>
      <c r="I833" s="88"/>
      <c r="J833" s="9"/>
      <c r="K833" s="8"/>
      <c r="L833" s="19"/>
      <c r="M833" s="8"/>
      <c r="N833" s="19"/>
      <c r="O833" s="19"/>
      <c r="P833" s="19"/>
      <c r="Q833" s="8"/>
      <c r="R833" s="8"/>
      <c r="S833" s="88"/>
      <c r="T833" s="8"/>
      <c r="U833" s="8"/>
      <c r="V833" s="11"/>
      <c r="W833" s="19"/>
      <c r="X833" s="8"/>
      <c r="Y833" s="90"/>
      <c r="Z833" s="88"/>
      <c r="AA833" s="88"/>
      <c r="AB833" s="88"/>
      <c r="AC833" s="88"/>
      <c r="AD833" s="10"/>
      <c r="AE833" s="8"/>
      <c r="AF833" s="12"/>
      <c r="AG833" s="8"/>
      <c r="AH833" s="88"/>
    </row>
    <row r="834" spans="1:34" x14ac:dyDescent="0.25">
      <c r="A834" s="62">
        <f>COUNTA(H834:K834,L834:AH834)</f>
        <v>0</v>
      </c>
      <c r="B834" s="13"/>
      <c r="C834" s="13"/>
      <c r="D834" s="13"/>
      <c r="E834" s="13">
        <f t="shared" si="128"/>
        <v>0</v>
      </c>
      <c r="F834" s="13"/>
      <c r="G834" s="13"/>
      <c r="H834" s="88"/>
      <c r="I834" s="88"/>
      <c r="J834" s="9"/>
      <c r="K834" s="8"/>
      <c r="L834" s="19"/>
      <c r="M834" s="8"/>
      <c r="N834" s="19"/>
      <c r="O834" s="19"/>
      <c r="P834" s="19"/>
      <c r="Q834" s="8"/>
      <c r="R834" s="8"/>
      <c r="S834" s="88"/>
      <c r="T834" s="8"/>
      <c r="U834" s="8"/>
      <c r="V834" s="11"/>
      <c r="W834" s="19"/>
      <c r="X834" s="8"/>
      <c r="Y834" s="90"/>
      <c r="Z834" s="88"/>
      <c r="AA834" s="88"/>
      <c r="AB834" s="88"/>
      <c r="AC834" s="88"/>
      <c r="AD834" s="10"/>
      <c r="AE834" s="8"/>
      <c r="AF834" s="12"/>
      <c r="AG834" s="8"/>
      <c r="AH834" s="88"/>
    </row>
    <row r="835" spans="1:34" x14ac:dyDescent="0.25">
      <c r="A835" s="62">
        <f>COUNTA(H835:K835,L835:AH835)</f>
        <v>0</v>
      </c>
      <c r="B835" s="13"/>
      <c r="C835" s="13"/>
      <c r="D835" s="13"/>
      <c r="E835" s="13">
        <f t="shared" si="128"/>
        <v>0</v>
      </c>
      <c r="F835" s="13"/>
      <c r="G835" s="13"/>
      <c r="H835" s="88"/>
      <c r="I835" s="88"/>
      <c r="J835" s="9"/>
      <c r="K835" s="8"/>
      <c r="L835" s="19"/>
      <c r="M835" s="8"/>
      <c r="N835" s="19"/>
      <c r="O835" s="19"/>
      <c r="P835" s="19"/>
      <c r="Q835" s="8"/>
      <c r="R835" s="8"/>
      <c r="S835" s="88"/>
      <c r="T835" s="8"/>
      <c r="U835" s="8"/>
      <c r="V835" s="11"/>
      <c r="W835" s="19"/>
      <c r="X835" s="8"/>
      <c r="Y835" s="90"/>
      <c r="Z835" s="88"/>
      <c r="AA835" s="88"/>
      <c r="AB835" s="88"/>
      <c r="AC835" s="88"/>
      <c r="AD835" s="10"/>
      <c r="AE835" s="8"/>
      <c r="AF835" s="12"/>
      <c r="AG835" s="8"/>
      <c r="AH835" s="88"/>
    </row>
    <row r="836" spans="1:34" x14ac:dyDescent="0.25">
      <c r="A836" s="62">
        <f>COUNTA(H836:K836,L836:AH836)</f>
        <v>0</v>
      </c>
      <c r="B836" s="13"/>
      <c r="C836" s="13"/>
      <c r="D836" s="13"/>
      <c r="E836" s="13">
        <f t="shared" si="128"/>
        <v>0</v>
      </c>
      <c r="F836" s="13"/>
      <c r="G836" s="13"/>
      <c r="H836" s="88"/>
      <c r="I836" s="88"/>
      <c r="J836" s="9"/>
      <c r="K836" s="8"/>
      <c r="L836" s="19"/>
      <c r="M836" s="8"/>
      <c r="N836" s="19"/>
      <c r="O836" s="19"/>
      <c r="P836" s="19"/>
      <c r="Q836" s="8"/>
      <c r="R836" s="8"/>
      <c r="S836" s="88"/>
      <c r="T836" s="8"/>
      <c r="U836" s="8"/>
      <c r="V836" s="11"/>
      <c r="W836" s="19"/>
      <c r="X836" s="8"/>
      <c r="Y836" s="90"/>
      <c r="Z836" s="88"/>
      <c r="AA836" s="88"/>
      <c r="AB836" s="88"/>
      <c r="AC836" s="88"/>
      <c r="AD836" s="10"/>
      <c r="AE836" s="8"/>
      <c r="AF836" s="12"/>
      <c r="AG836" s="8"/>
      <c r="AH836" s="88"/>
    </row>
    <row r="837" spans="1:34" x14ac:dyDescent="0.25">
      <c r="A837" s="62">
        <f>COUNTA(H837:K837,L837:AH837)</f>
        <v>0</v>
      </c>
      <c r="B837" s="13"/>
      <c r="C837" s="13"/>
      <c r="D837" s="13"/>
      <c r="E837" s="13">
        <f t="shared" si="128"/>
        <v>0</v>
      </c>
      <c r="F837" s="13"/>
      <c r="G837" s="13"/>
      <c r="H837" s="88"/>
      <c r="I837" s="88"/>
      <c r="J837" s="9"/>
      <c r="K837" s="8"/>
      <c r="L837" s="19"/>
      <c r="M837" s="8"/>
      <c r="N837" s="19"/>
      <c r="O837" s="19"/>
      <c r="P837" s="19"/>
      <c r="Q837" s="8"/>
      <c r="R837" s="8"/>
      <c r="S837" s="88"/>
      <c r="T837" s="8"/>
      <c r="U837" s="8"/>
      <c r="V837" s="11"/>
      <c r="W837" s="19"/>
      <c r="X837" s="8"/>
      <c r="Y837" s="90"/>
      <c r="Z837" s="88"/>
      <c r="AA837" s="88"/>
      <c r="AB837" s="88"/>
      <c r="AC837" s="88"/>
      <c r="AD837" s="10"/>
      <c r="AE837" s="8"/>
      <c r="AF837" s="12"/>
      <c r="AG837" s="8"/>
      <c r="AH837" s="88"/>
    </row>
    <row r="838" spans="1:34" x14ac:dyDescent="0.25">
      <c r="A838" s="62">
        <f>COUNTA(H838:K838,L838:AH838)</f>
        <v>0</v>
      </c>
      <c r="B838" s="13"/>
      <c r="C838" s="13"/>
      <c r="D838" s="13"/>
      <c r="E838" s="13">
        <f t="shared" si="128"/>
        <v>0</v>
      </c>
      <c r="F838" s="13"/>
      <c r="G838" s="13"/>
      <c r="H838" s="88"/>
      <c r="I838" s="88"/>
      <c r="J838" s="9"/>
      <c r="K838" s="8"/>
      <c r="L838" s="19"/>
      <c r="M838" s="8"/>
      <c r="N838" s="19"/>
      <c r="O838" s="19"/>
      <c r="P838" s="19"/>
      <c r="Q838" s="8"/>
      <c r="R838" s="8"/>
      <c r="S838" s="88"/>
      <c r="T838" s="8"/>
      <c r="U838" s="8"/>
      <c r="V838" s="11"/>
      <c r="W838" s="19"/>
      <c r="X838" s="8"/>
      <c r="Y838" s="90"/>
      <c r="Z838" s="88"/>
      <c r="AA838" s="88"/>
      <c r="AB838" s="88"/>
      <c r="AC838" s="88"/>
      <c r="AD838" s="10"/>
      <c r="AE838" s="8"/>
      <c r="AF838" s="12"/>
      <c r="AG838" s="8"/>
      <c r="AH838" s="88"/>
    </row>
    <row r="839" spans="1:34" x14ac:dyDescent="0.25">
      <c r="A839" s="62">
        <f>COUNTA(H839:K839,L839:AH839,J840)-4</f>
        <v>0</v>
      </c>
      <c r="B839" s="13"/>
      <c r="C839" s="13"/>
      <c r="D839" s="13"/>
      <c r="E839" s="13">
        <f t="shared" si="128"/>
        <v>0</v>
      </c>
      <c r="F839" s="13"/>
      <c r="G839" s="13"/>
      <c r="H839" s="88"/>
      <c r="I839" s="88"/>
      <c r="J839" s="7" t="s">
        <v>79</v>
      </c>
      <c r="K839" s="8"/>
      <c r="L839" s="19"/>
      <c r="M839" s="8"/>
      <c r="N839" s="19"/>
      <c r="O839" s="19"/>
      <c r="P839" s="19"/>
      <c r="Q839" s="8"/>
      <c r="R839" s="8"/>
      <c r="S839" s="88"/>
      <c r="T839" s="17" t="s">
        <v>80</v>
      </c>
      <c r="U839" s="17" t="s">
        <v>80</v>
      </c>
      <c r="V839" s="18" t="s">
        <v>80</v>
      </c>
      <c r="W839" s="19"/>
      <c r="X839" s="8"/>
      <c r="Y839" s="90"/>
      <c r="Z839" s="88"/>
      <c r="AA839" s="88"/>
      <c r="AB839" s="88"/>
      <c r="AC839" s="88"/>
      <c r="AD839" s="10"/>
      <c r="AE839" s="8"/>
      <c r="AF839" s="12"/>
      <c r="AG839" s="8"/>
      <c r="AH839" s="88"/>
    </row>
    <row r="840" spans="1:34" x14ac:dyDescent="0.25">
      <c r="A840" s="62">
        <f>COUNTA(H840:K840,L840:AH840)</f>
        <v>0</v>
      </c>
      <c r="B840" s="13"/>
      <c r="C840" s="13"/>
      <c r="D840" s="13" t="str">
        <f>IF(J840&gt;0,"совместительство","-")</f>
        <v>-</v>
      </c>
      <c r="E840" s="13">
        <f t="shared" si="128"/>
        <v>0</v>
      </c>
      <c r="F840" s="13"/>
      <c r="G840" s="13"/>
      <c r="H840" s="88"/>
      <c r="I840" s="88"/>
      <c r="J840" s="9"/>
      <c r="K840" s="8"/>
      <c r="L840" s="19"/>
      <c r="M840" s="8"/>
      <c r="N840" s="19"/>
      <c r="O840" s="19"/>
      <c r="P840" s="19"/>
      <c r="Q840" s="8"/>
      <c r="R840" s="8"/>
      <c r="S840" s="88"/>
      <c r="T840" s="8"/>
      <c r="U840" s="8"/>
      <c r="V840" s="11"/>
      <c r="W840" s="19"/>
      <c r="X840" s="8"/>
      <c r="Y840" s="90"/>
      <c r="Z840" s="88"/>
      <c r="AA840" s="88"/>
      <c r="AB840" s="88"/>
      <c r="AC840" s="88"/>
      <c r="AD840" s="10"/>
      <c r="AE840" s="8"/>
      <c r="AF840" s="12"/>
      <c r="AG840" s="8"/>
      <c r="AH840" s="88"/>
    </row>
    <row r="841" spans="1:34" x14ac:dyDescent="0.25">
      <c r="A841" s="62">
        <f>COUNTA(H841:K841,L841:AH841)</f>
        <v>0</v>
      </c>
      <c r="B841" s="13"/>
      <c r="C841" s="13"/>
      <c r="D841" s="13"/>
      <c r="E841" s="13">
        <f t="shared" si="128"/>
        <v>0</v>
      </c>
      <c r="F841" s="13"/>
      <c r="G841" s="13"/>
      <c r="H841" s="88"/>
      <c r="I841" s="88"/>
      <c r="J841" s="9"/>
      <c r="K841" s="8"/>
      <c r="L841" s="19"/>
      <c r="M841" s="8"/>
      <c r="N841" s="19"/>
      <c r="O841" s="19"/>
      <c r="P841" s="19"/>
      <c r="Q841" s="8"/>
      <c r="R841" s="8"/>
      <c r="S841" s="88"/>
      <c r="T841" s="8"/>
      <c r="U841" s="8"/>
      <c r="V841" s="11"/>
      <c r="W841" s="19"/>
      <c r="X841" s="8"/>
      <c r="Y841" s="90"/>
      <c r="Z841" s="88"/>
      <c r="AA841" s="88"/>
      <c r="AB841" s="88"/>
      <c r="AC841" s="88"/>
      <c r="AD841" s="10"/>
      <c r="AE841" s="8"/>
      <c r="AF841" s="12"/>
      <c r="AG841" s="8"/>
      <c r="AH841" s="88"/>
    </row>
    <row r="842" spans="1:34" x14ac:dyDescent="0.25">
      <c r="A842" s="62">
        <f>COUNTA(H842:K842,L842:AH842)</f>
        <v>0</v>
      </c>
      <c r="B842" s="13"/>
      <c r="C842" s="13"/>
      <c r="D842" s="13"/>
      <c r="E842" s="13">
        <f t="shared" si="128"/>
        <v>0</v>
      </c>
      <c r="F842" s="13"/>
      <c r="G842" s="13"/>
      <c r="H842" s="88"/>
      <c r="I842" s="88"/>
      <c r="J842" s="9"/>
      <c r="K842" s="8"/>
      <c r="L842" s="19"/>
      <c r="M842" s="8"/>
      <c r="N842" s="19"/>
      <c r="O842" s="19"/>
      <c r="P842" s="19"/>
      <c r="Q842" s="8"/>
      <c r="R842" s="8"/>
      <c r="S842" s="88"/>
      <c r="T842" s="8"/>
      <c r="U842" s="8"/>
      <c r="V842" s="11"/>
      <c r="W842" s="19"/>
      <c r="X842" s="8"/>
      <c r="Y842" s="90"/>
      <c r="Z842" s="88"/>
      <c r="AA842" s="88"/>
      <c r="AB842" s="88"/>
      <c r="AC842" s="88"/>
      <c r="AD842" s="10"/>
      <c r="AE842" s="8"/>
      <c r="AF842" s="12"/>
      <c r="AG842" s="8"/>
      <c r="AH842" s="88"/>
    </row>
    <row r="843" spans="1:34" x14ac:dyDescent="0.25">
      <c r="A843" s="62">
        <f>COUNTA(H843:K843,L843:AH843)</f>
        <v>0</v>
      </c>
      <c r="B843" s="13"/>
      <c r="C843" s="13"/>
      <c r="D843" s="13"/>
      <c r="E843" s="13">
        <f t="shared" si="128"/>
        <v>0</v>
      </c>
      <c r="F843" s="13"/>
      <c r="G843" s="13"/>
      <c r="H843" s="88"/>
      <c r="I843" s="88"/>
      <c r="J843" s="9"/>
      <c r="K843" s="8"/>
      <c r="L843" s="19"/>
      <c r="M843" s="8"/>
      <c r="N843" s="19"/>
      <c r="O843" s="19"/>
      <c r="P843" s="19"/>
      <c r="Q843" s="8"/>
      <c r="R843" s="8"/>
      <c r="S843" s="88"/>
      <c r="T843" s="8"/>
      <c r="U843" s="8"/>
      <c r="V843" s="11"/>
      <c r="W843" s="19"/>
      <c r="X843" s="8"/>
      <c r="Y843" s="90"/>
      <c r="Z843" s="88"/>
      <c r="AA843" s="88"/>
      <c r="AB843" s="88"/>
      <c r="AC843" s="88"/>
      <c r="AD843" s="10"/>
      <c r="AE843" s="8"/>
      <c r="AF843" s="12"/>
      <c r="AG843" s="8"/>
      <c r="AH843" s="88"/>
    </row>
    <row r="844" spans="1:34" x14ac:dyDescent="0.25">
      <c r="A844" s="62">
        <f>COUNTA(H844:K844,L844:AH844)</f>
        <v>0</v>
      </c>
      <c r="B844" s="13"/>
      <c r="C844" s="13"/>
      <c r="D844" s="13"/>
      <c r="E844" s="13">
        <f t="shared" si="128"/>
        <v>0</v>
      </c>
      <c r="F844" s="13"/>
      <c r="G844" s="13"/>
      <c r="H844" s="88"/>
      <c r="I844" s="88"/>
      <c r="J844" s="9"/>
      <c r="K844" s="8"/>
      <c r="L844" s="19"/>
      <c r="M844" s="8"/>
      <c r="N844" s="19"/>
      <c r="O844" s="19"/>
      <c r="P844" s="19"/>
      <c r="Q844" s="8"/>
      <c r="R844" s="8"/>
      <c r="S844" s="88"/>
      <c r="T844" s="8"/>
      <c r="U844" s="8"/>
      <c r="V844" s="11"/>
      <c r="W844" s="19"/>
      <c r="X844" s="8"/>
      <c r="Y844" s="90"/>
      <c r="Z844" s="88"/>
      <c r="AA844" s="88"/>
      <c r="AB844" s="88"/>
      <c r="AC844" s="88"/>
      <c r="AD844" s="10"/>
      <c r="AE844" s="8"/>
      <c r="AF844" s="12"/>
      <c r="AG844" s="8"/>
      <c r="AH844" s="88"/>
    </row>
    <row r="845" spans="1:34" x14ac:dyDescent="0.25">
      <c r="A845" s="62">
        <f>COUNTA(H845:K845,L845:AH845)</f>
        <v>0</v>
      </c>
      <c r="B845" s="13"/>
      <c r="C845" s="13"/>
      <c r="D845" s="13"/>
      <c r="E845" s="13">
        <f t="shared" si="128"/>
        <v>0</v>
      </c>
      <c r="F845" s="13"/>
      <c r="G845" s="13"/>
      <c r="H845" s="88"/>
      <c r="I845" s="88"/>
      <c r="J845" s="9"/>
      <c r="K845" s="8"/>
      <c r="L845" s="19"/>
      <c r="M845" s="8"/>
      <c r="N845" s="19"/>
      <c r="O845" s="19"/>
      <c r="P845" s="19"/>
      <c r="Q845" s="8"/>
      <c r="R845" s="8"/>
      <c r="S845" s="88"/>
      <c r="T845" s="8"/>
      <c r="U845" s="8"/>
      <c r="V845" s="11"/>
      <c r="W845" s="19"/>
      <c r="X845" s="8"/>
      <c r="Y845" s="90"/>
      <c r="Z845" s="88"/>
      <c r="AA845" s="88"/>
      <c r="AB845" s="88"/>
      <c r="AC845" s="88"/>
      <c r="AD845" s="10"/>
      <c r="AE845" s="8"/>
      <c r="AF845" s="12"/>
      <c r="AG845" s="8"/>
      <c r="AH845" s="88"/>
    </row>
    <row r="846" spans="1:34" s="26" customFormat="1" ht="11.25" customHeight="1" x14ac:dyDescent="0.25">
      <c r="A846" s="21">
        <v>0</v>
      </c>
      <c r="B846" s="22"/>
      <c r="C846" s="22"/>
      <c r="D846" s="21"/>
      <c r="E846" s="23">
        <f>MAX(E830:E845)</f>
        <v>0</v>
      </c>
      <c r="F846" s="21" t="str">
        <f>RIGHT(R846,4)</f>
        <v xml:space="preserve"> - 0</v>
      </c>
      <c r="G846" s="21" t="str">
        <f>RIGHT(X846,4)</f>
        <v xml:space="preserve"> - 0</v>
      </c>
      <c r="H846" s="88"/>
      <c r="I846" s="88"/>
      <c r="J846" s="23" t="s">
        <v>85</v>
      </c>
      <c r="K846" s="23" t="str">
        <f>IF(E846=4,"ВО",IF(E846=3,"СПО",IF(E846=2,"ВО (с)",IF(E846=1,"СПО (с)","-"))))</f>
        <v>-</v>
      </c>
      <c r="L846" s="23">
        <f>COUNTA(L830:L845)</f>
        <v>0</v>
      </c>
      <c r="M846" s="23" t="s">
        <v>80</v>
      </c>
      <c r="N846" s="23" t="s">
        <v>80</v>
      </c>
      <c r="O846" s="23">
        <f>COUNTA(O830:O845)</f>
        <v>0</v>
      </c>
      <c r="P846" s="23" t="s">
        <v>80</v>
      </c>
      <c r="Q846" s="23">
        <f>SUM(Q830:Q845)</f>
        <v>0</v>
      </c>
      <c r="R846" s="23" t="str">
        <f>CONCATENATE("П.Г.П. - ",MAX(R830:R845))</f>
        <v>П.Г.П. - 0</v>
      </c>
      <c r="S846" s="23">
        <f>COUNTA(S830)</f>
        <v>0</v>
      </c>
      <c r="T846" s="23">
        <f>T831</f>
        <v>0</v>
      </c>
      <c r="U846" s="23" t="s">
        <v>80</v>
      </c>
      <c r="V846" s="23" t="s">
        <v>80</v>
      </c>
      <c r="W846" s="23">
        <f>COUNTA(W830:W845)</f>
        <v>0</v>
      </c>
      <c r="X846" s="23" t="str">
        <f>CONCATENATE("П.Г.П. - ",MAX(X830:X845))</f>
        <v>П.Г.П. - 0</v>
      </c>
      <c r="Y846" s="24">
        <f>Y830</f>
        <v>0</v>
      </c>
      <c r="Z846" s="23" t="str">
        <f>IF(Z830="","-",Z830)</f>
        <v>-</v>
      </c>
      <c r="AA846" s="23" t="str">
        <f t="shared" ref="AA846:AC846" si="129">IF(AA830="","-",AA830)</f>
        <v>-</v>
      </c>
      <c r="AB846" s="23" t="str">
        <f t="shared" si="129"/>
        <v>-</v>
      </c>
      <c r="AC846" s="23" t="str">
        <f t="shared" si="129"/>
        <v>-</v>
      </c>
      <c r="AD846" s="23" t="s">
        <v>80</v>
      </c>
      <c r="AE846" s="23">
        <f>SUM(AE830:AE845)</f>
        <v>0</v>
      </c>
      <c r="AF846" s="25">
        <f>SUM(AF830:AF845)</f>
        <v>0</v>
      </c>
      <c r="AG846" s="23" t="s">
        <v>80</v>
      </c>
      <c r="AH846" s="23" t="s">
        <v>80</v>
      </c>
    </row>
    <row r="847" spans="1:34" x14ac:dyDescent="0.25">
      <c r="A847" s="62">
        <f>COUNTA(H847:K847,L847:AH847)-7</f>
        <v>-1</v>
      </c>
      <c r="B847" s="13"/>
      <c r="C847" s="13"/>
      <c r="D847" s="13"/>
      <c r="E847" s="13">
        <f t="shared" ref="E847:E862" si="130">IF(K847="ВО",4,IF(K847="СПО",3,IF(K847="ВО (студент)",2,IF(K847="СПО (студент)",1,0))))</f>
        <v>0</v>
      </c>
      <c r="F847" s="13"/>
      <c r="G847" s="13"/>
      <c r="H847" s="88">
        <v>70</v>
      </c>
      <c r="I847" s="88"/>
      <c r="J847" s="7" t="s">
        <v>77</v>
      </c>
      <c r="K847" s="8"/>
      <c r="L847" s="19"/>
      <c r="M847" s="8"/>
      <c r="N847" s="19"/>
      <c r="O847" s="19"/>
      <c r="P847" s="19"/>
      <c r="Q847" s="8"/>
      <c r="R847" s="8"/>
      <c r="S847" s="88"/>
      <c r="T847" s="17" t="s">
        <v>80</v>
      </c>
      <c r="U847" s="17" t="s">
        <v>80</v>
      </c>
      <c r="V847" s="18" t="s">
        <v>80</v>
      </c>
      <c r="W847" s="19"/>
      <c r="X847" s="8"/>
      <c r="Y847" s="90"/>
      <c r="Z847" s="88"/>
      <c r="AA847" s="88"/>
      <c r="AB847" s="88" t="str">
        <f>IF(Y847&lt;1,"-",ROUND(YEARFRAC(Y847,#REF!,1),2))</f>
        <v>-</v>
      </c>
      <c r="AC847" s="88"/>
      <c r="AD847" s="10"/>
      <c r="AE847" s="8"/>
      <c r="AF847" s="12"/>
      <c r="AG847" s="8"/>
      <c r="AH847" s="88"/>
    </row>
    <row r="848" spans="1:34" x14ac:dyDescent="0.25">
      <c r="A848" s="62">
        <f>COUNTA(H848:K848,L848:AH848)</f>
        <v>0</v>
      </c>
      <c r="B848" s="13"/>
      <c r="C848" s="13"/>
      <c r="D848" s="13"/>
      <c r="E848" s="13">
        <f t="shared" si="130"/>
        <v>0</v>
      </c>
      <c r="F848" s="13"/>
      <c r="G848" s="13"/>
      <c r="H848" s="88"/>
      <c r="I848" s="88"/>
      <c r="J848" s="9"/>
      <c r="K848" s="8"/>
      <c r="L848" s="19"/>
      <c r="M848" s="8"/>
      <c r="N848" s="19"/>
      <c r="O848" s="19"/>
      <c r="P848" s="19"/>
      <c r="Q848" s="8"/>
      <c r="R848" s="8"/>
      <c r="S848" s="88"/>
      <c r="T848" s="8"/>
      <c r="U848" s="8"/>
      <c r="V848" s="11"/>
      <c r="W848" s="19"/>
      <c r="X848" s="8"/>
      <c r="Y848" s="90"/>
      <c r="Z848" s="88"/>
      <c r="AA848" s="88"/>
      <c r="AB848" s="88"/>
      <c r="AC848" s="88"/>
      <c r="AD848" s="10"/>
      <c r="AE848" s="8"/>
      <c r="AF848" s="12"/>
      <c r="AG848" s="8"/>
      <c r="AH848" s="88"/>
    </row>
    <row r="849" spans="1:34" x14ac:dyDescent="0.25">
      <c r="A849" s="62">
        <f>COUNTA(H849:K849,L849:AH849,J850)-4</f>
        <v>0</v>
      </c>
      <c r="B849" s="13"/>
      <c r="C849" s="13"/>
      <c r="D849" s="13"/>
      <c r="E849" s="13">
        <f t="shared" si="130"/>
        <v>0</v>
      </c>
      <c r="F849" s="13"/>
      <c r="G849" s="13"/>
      <c r="H849" s="88"/>
      <c r="I849" s="88"/>
      <c r="J849" s="7" t="s">
        <v>78</v>
      </c>
      <c r="K849" s="8"/>
      <c r="L849" s="19"/>
      <c r="M849" s="8"/>
      <c r="N849" s="19"/>
      <c r="O849" s="19"/>
      <c r="P849" s="19"/>
      <c r="Q849" s="8"/>
      <c r="R849" s="8"/>
      <c r="S849" s="88"/>
      <c r="T849" s="17" t="s">
        <v>80</v>
      </c>
      <c r="U849" s="17" t="s">
        <v>80</v>
      </c>
      <c r="V849" s="18" t="s">
        <v>80</v>
      </c>
      <c r="W849" s="19"/>
      <c r="X849" s="8"/>
      <c r="Y849" s="90"/>
      <c r="Z849" s="88"/>
      <c r="AA849" s="88"/>
      <c r="AB849" s="88"/>
      <c r="AC849" s="88"/>
      <c r="AD849" s="10"/>
      <c r="AE849" s="8"/>
      <c r="AF849" s="12"/>
      <c r="AG849" s="8"/>
      <c r="AH849" s="88"/>
    </row>
    <row r="850" spans="1:34" x14ac:dyDescent="0.25">
      <c r="A850" s="62">
        <f>COUNTA(H850:K850,L850:AH850)</f>
        <v>0</v>
      </c>
      <c r="B850" s="13"/>
      <c r="C850" s="13"/>
      <c r="D850" s="13" t="str">
        <f>IF(J850&gt;0,"совмещение","-")</f>
        <v>-</v>
      </c>
      <c r="E850" s="13">
        <f t="shared" si="130"/>
        <v>0</v>
      </c>
      <c r="F850" s="13"/>
      <c r="G850" s="13"/>
      <c r="H850" s="88"/>
      <c r="I850" s="88"/>
      <c r="J850" s="9"/>
      <c r="K850" s="8"/>
      <c r="L850" s="19"/>
      <c r="M850" s="8"/>
      <c r="N850" s="19"/>
      <c r="O850" s="19"/>
      <c r="P850" s="19"/>
      <c r="Q850" s="8"/>
      <c r="R850" s="8"/>
      <c r="S850" s="88"/>
      <c r="T850" s="8"/>
      <c r="U850" s="8"/>
      <c r="V850" s="11"/>
      <c r="W850" s="19"/>
      <c r="X850" s="8"/>
      <c r="Y850" s="90"/>
      <c r="Z850" s="88"/>
      <c r="AA850" s="88"/>
      <c r="AB850" s="88"/>
      <c r="AC850" s="88"/>
      <c r="AD850" s="10"/>
      <c r="AE850" s="8"/>
      <c r="AF850" s="12"/>
      <c r="AG850" s="8"/>
      <c r="AH850" s="88"/>
    </row>
    <row r="851" spans="1:34" x14ac:dyDescent="0.25">
      <c r="A851" s="62">
        <f>COUNTA(H851:K851,L851:AH851)</f>
        <v>0</v>
      </c>
      <c r="B851" s="13"/>
      <c r="C851" s="13"/>
      <c r="D851" s="13"/>
      <c r="E851" s="13">
        <f t="shared" si="130"/>
        <v>0</v>
      </c>
      <c r="F851" s="13"/>
      <c r="G851" s="13"/>
      <c r="H851" s="88"/>
      <c r="I851" s="88"/>
      <c r="J851" s="9"/>
      <c r="K851" s="8"/>
      <c r="L851" s="19"/>
      <c r="M851" s="8"/>
      <c r="N851" s="19"/>
      <c r="O851" s="19"/>
      <c r="P851" s="19"/>
      <c r="Q851" s="8"/>
      <c r="R851" s="8"/>
      <c r="S851" s="88"/>
      <c r="T851" s="8"/>
      <c r="U851" s="8"/>
      <c r="V851" s="11"/>
      <c r="W851" s="19"/>
      <c r="X851" s="8"/>
      <c r="Y851" s="90"/>
      <c r="Z851" s="88"/>
      <c r="AA851" s="88"/>
      <c r="AB851" s="88"/>
      <c r="AC851" s="88"/>
      <c r="AD851" s="10"/>
      <c r="AE851" s="8"/>
      <c r="AF851" s="12"/>
      <c r="AG851" s="8"/>
      <c r="AH851" s="88"/>
    </row>
    <row r="852" spans="1:34" x14ac:dyDescent="0.25">
      <c r="A852" s="62">
        <f>COUNTA(H852:K852,L852:AH852)</f>
        <v>0</v>
      </c>
      <c r="B852" s="13"/>
      <c r="C852" s="13"/>
      <c r="D852" s="13"/>
      <c r="E852" s="13">
        <f t="shared" si="130"/>
        <v>0</v>
      </c>
      <c r="F852" s="13"/>
      <c r="G852" s="13"/>
      <c r="H852" s="88"/>
      <c r="I852" s="88"/>
      <c r="J852" s="9"/>
      <c r="K852" s="8"/>
      <c r="L852" s="19"/>
      <c r="M852" s="8"/>
      <c r="N852" s="19"/>
      <c r="O852" s="19"/>
      <c r="P852" s="19"/>
      <c r="Q852" s="8"/>
      <c r="R852" s="8"/>
      <c r="S852" s="88"/>
      <c r="T852" s="8"/>
      <c r="U852" s="8"/>
      <c r="V852" s="11"/>
      <c r="W852" s="19"/>
      <c r="X852" s="8"/>
      <c r="Y852" s="90"/>
      <c r="Z852" s="88"/>
      <c r="AA852" s="88"/>
      <c r="AB852" s="88"/>
      <c r="AC852" s="88"/>
      <c r="AD852" s="10"/>
      <c r="AE852" s="8"/>
      <c r="AF852" s="12"/>
      <c r="AG852" s="8"/>
      <c r="AH852" s="88"/>
    </row>
    <row r="853" spans="1:34" x14ac:dyDescent="0.25">
      <c r="A853" s="62">
        <f>COUNTA(H853:K853,L853:AH853)</f>
        <v>0</v>
      </c>
      <c r="B853" s="13"/>
      <c r="C853" s="13"/>
      <c r="D853" s="13"/>
      <c r="E853" s="13">
        <f t="shared" si="130"/>
        <v>0</v>
      </c>
      <c r="F853" s="13"/>
      <c r="G853" s="13"/>
      <c r="H853" s="88"/>
      <c r="I853" s="88"/>
      <c r="J853" s="9"/>
      <c r="K853" s="8"/>
      <c r="L853" s="19"/>
      <c r="M853" s="8"/>
      <c r="N853" s="19"/>
      <c r="O853" s="19"/>
      <c r="P853" s="19"/>
      <c r="Q853" s="8"/>
      <c r="R853" s="8"/>
      <c r="S853" s="88"/>
      <c r="T853" s="8"/>
      <c r="U853" s="8"/>
      <c r="V853" s="11"/>
      <c r="W853" s="19"/>
      <c r="X853" s="8"/>
      <c r="Y853" s="90"/>
      <c r="Z853" s="88"/>
      <c r="AA853" s="88"/>
      <c r="AB853" s="88"/>
      <c r="AC853" s="88"/>
      <c r="AD853" s="10"/>
      <c r="AE853" s="8"/>
      <c r="AF853" s="12"/>
      <c r="AG853" s="8"/>
      <c r="AH853" s="88"/>
    </row>
    <row r="854" spans="1:34" x14ac:dyDescent="0.25">
      <c r="A854" s="62">
        <f>COUNTA(H854:K854,L854:AH854)</f>
        <v>0</v>
      </c>
      <c r="B854" s="13"/>
      <c r="C854" s="13"/>
      <c r="D854" s="13"/>
      <c r="E854" s="13">
        <f t="shared" si="130"/>
        <v>0</v>
      </c>
      <c r="F854" s="13"/>
      <c r="G854" s="13"/>
      <c r="H854" s="88"/>
      <c r="I854" s="88"/>
      <c r="J854" s="9"/>
      <c r="K854" s="8"/>
      <c r="L854" s="19"/>
      <c r="M854" s="8"/>
      <c r="N854" s="19"/>
      <c r="O854" s="19"/>
      <c r="P854" s="19"/>
      <c r="Q854" s="8"/>
      <c r="R854" s="8"/>
      <c r="S854" s="88"/>
      <c r="T854" s="8"/>
      <c r="U854" s="8"/>
      <c r="V854" s="11"/>
      <c r="W854" s="19"/>
      <c r="X854" s="8"/>
      <c r="Y854" s="90"/>
      <c r="Z854" s="88"/>
      <c r="AA854" s="88"/>
      <c r="AB854" s="88"/>
      <c r="AC854" s="88"/>
      <c r="AD854" s="10"/>
      <c r="AE854" s="8"/>
      <c r="AF854" s="12"/>
      <c r="AG854" s="8"/>
      <c r="AH854" s="88"/>
    </row>
    <row r="855" spans="1:34" x14ac:dyDescent="0.25">
      <c r="A855" s="62">
        <f>COUNTA(H855:K855,L855:AH855)</f>
        <v>0</v>
      </c>
      <c r="B855" s="13"/>
      <c r="C855" s="13"/>
      <c r="D855" s="13"/>
      <c r="E855" s="13">
        <f t="shared" si="130"/>
        <v>0</v>
      </c>
      <c r="F855" s="13"/>
      <c r="G855" s="13"/>
      <c r="H855" s="88"/>
      <c r="I855" s="88"/>
      <c r="J855" s="9"/>
      <c r="K855" s="8"/>
      <c r="L855" s="19"/>
      <c r="M855" s="8"/>
      <c r="N855" s="19"/>
      <c r="O855" s="19"/>
      <c r="P855" s="19"/>
      <c r="Q855" s="8"/>
      <c r="R855" s="8"/>
      <c r="S855" s="88"/>
      <c r="T855" s="8"/>
      <c r="U855" s="8"/>
      <c r="V855" s="11"/>
      <c r="W855" s="19"/>
      <c r="X855" s="8"/>
      <c r="Y855" s="90"/>
      <c r="Z855" s="88"/>
      <c r="AA855" s="88"/>
      <c r="AB855" s="88"/>
      <c r="AC855" s="88"/>
      <c r="AD855" s="10"/>
      <c r="AE855" s="8"/>
      <c r="AF855" s="12"/>
      <c r="AG855" s="8"/>
      <c r="AH855" s="88"/>
    </row>
    <row r="856" spans="1:34" x14ac:dyDescent="0.25">
      <c r="A856" s="62">
        <f>COUNTA(H856:K856,L856:AH856,J857)-4</f>
        <v>0</v>
      </c>
      <c r="B856" s="13"/>
      <c r="C856" s="13"/>
      <c r="D856" s="13"/>
      <c r="E856" s="13">
        <f t="shared" si="130"/>
        <v>0</v>
      </c>
      <c r="F856" s="13"/>
      <c r="G856" s="13"/>
      <c r="H856" s="88"/>
      <c r="I856" s="88"/>
      <c r="J856" s="7" t="s">
        <v>79</v>
      </c>
      <c r="K856" s="8"/>
      <c r="L856" s="19"/>
      <c r="M856" s="8"/>
      <c r="N856" s="19"/>
      <c r="O856" s="19"/>
      <c r="P856" s="19"/>
      <c r="Q856" s="8"/>
      <c r="R856" s="8"/>
      <c r="S856" s="88"/>
      <c r="T856" s="17" t="s">
        <v>80</v>
      </c>
      <c r="U856" s="17" t="s">
        <v>80</v>
      </c>
      <c r="V856" s="18" t="s">
        <v>80</v>
      </c>
      <c r="W856" s="19"/>
      <c r="X856" s="8"/>
      <c r="Y856" s="90"/>
      <c r="Z856" s="88"/>
      <c r="AA856" s="88"/>
      <c r="AB856" s="88"/>
      <c r="AC856" s="88"/>
      <c r="AD856" s="10"/>
      <c r="AE856" s="8"/>
      <c r="AF856" s="12"/>
      <c r="AG856" s="8"/>
      <c r="AH856" s="88"/>
    </row>
    <row r="857" spans="1:34" x14ac:dyDescent="0.25">
      <c r="A857" s="62">
        <f>COUNTA(H857:K857,L857:AH857)</f>
        <v>0</v>
      </c>
      <c r="B857" s="13"/>
      <c r="C857" s="13"/>
      <c r="D857" s="13" t="str">
        <f>IF(J857&gt;0,"совместительство","-")</f>
        <v>-</v>
      </c>
      <c r="E857" s="13">
        <f t="shared" si="130"/>
        <v>0</v>
      </c>
      <c r="F857" s="13"/>
      <c r="G857" s="13"/>
      <c r="H857" s="88"/>
      <c r="I857" s="88"/>
      <c r="J857" s="9"/>
      <c r="K857" s="8"/>
      <c r="L857" s="19"/>
      <c r="M857" s="8"/>
      <c r="N857" s="19"/>
      <c r="O857" s="19"/>
      <c r="P857" s="19"/>
      <c r="Q857" s="8"/>
      <c r="R857" s="8"/>
      <c r="S857" s="88"/>
      <c r="T857" s="8"/>
      <c r="U857" s="8"/>
      <c r="V857" s="11"/>
      <c r="W857" s="19"/>
      <c r="X857" s="8"/>
      <c r="Y857" s="90"/>
      <c r="Z857" s="88"/>
      <c r="AA857" s="88"/>
      <c r="AB857" s="88"/>
      <c r="AC857" s="88"/>
      <c r="AD857" s="10"/>
      <c r="AE857" s="8"/>
      <c r="AF857" s="12"/>
      <c r="AG857" s="8"/>
      <c r="AH857" s="88"/>
    </row>
    <row r="858" spans="1:34" x14ac:dyDescent="0.25">
      <c r="A858" s="62">
        <f>COUNTA(H858:K858,L858:AH858)</f>
        <v>0</v>
      </c>
      <c r="B858" s="13"/>
      <c r="C858" s="13"/>
      <c r="D858" s="13"/>
      <c r="E858" s="13">
        <f t="shared" si="130"/>
        <v>0</v>
      </c>
      <c r="F858" s="13"/>
      <c r="G858" s="13"/>
      <c r="H858" s="88"/>
      <c r="I858" s="88"/>
      <c r="J858" s="9"/>
      <c r="K858" s="8"/>
      <c r="L858" s="19"/>
      <c r="M858" s="8"/>
      <c r="N858" s="19"/>
      <c r="O858" s="19"/>
      <c r="P858" s="19"/>
      <c r="Q858" s="8"/>
      <c r="R858" s="8"/>
      <c r="S858" s="88"/>
      <c r="T858" s="8"/>
      <c r="U858" s="8"/>
      <c r="V858" s="11"/>
      <c r="W858" s="19"/>
      <c r="X858" s="8"/>
      <c r="Y858" s="90"/>
      <c r="Z858" s="88"/>
      <c r="AA858" s="88"/>
      <c r="AB858" s="88"/>
      <c r="AC858" s="88"/>
      <c r="AD858" s="10"/>
      <c r="AE858" s="8"/>
      <c r="AF858" s="12"/>
      <c r="AG858" s="8"/>
      <c r="AH858" s="88"/>
    </row>
    <row r="859" spans="1:34" x14ac:dyDescent="0.25">
      <c r="A859" s="62">
        <f>COUNTA(H859:K859,L859:AH859)</f>
        <v>0</v>
      </c>
      <c r="B859" s="13"/>
      <c r="C859" s="13"/>
      <c r="D859" s="13"/>
      <c r="E859" s="13">
        <f t="shared" si="130"/>
        <v>0</v>
      </c>
      <c r="F859" s="13"/>
      <c r="G859" s="13"/>
      <c r="H859" s="88"/>
      <c r="I859" s="88"/>
      <c r="J859" s="9"/>
      <c r="K859" s="8"/>
      <c r="L859" s="19"/>
      <c r="M859" s="8"/>
      <c r="N859" s="19"/>
      <c r="O859" s="19"/>
      <c r="P859" s="19"/>
      <c r="Q859" s="8"/>
      <c r="R859" s="8"/>
      <c r="S859" s="88"/>
      <c r="T859" s="8"/>
      <c r="U859" s="8"/>
      <c r="V859" s="11"/>
      <c r="W859" s="19"/>
      <c r="X859" s="8"/>
      <c r="Y859" s="90"/>
      <c r="Z859" s="88"/>
      <c r="AA859" s="88"/>
      <c r="AB859" s="88"/>
      <c r="AC859" s="88"/>
      <c r="AD859" s="10"/>
      <c r="AE859" s="8"/>
      <c r="AF859" s="12"/>
      <c r="AG859" s="8"/>
      <c r="AH859" s="88"/>
    </row>
    <row r="860" spans="1:34" x14ac:dyDescent="0.25">
      <c r="A860" s="62">
        <f>COUNTA(H860:K860,L860:AH860)</f>
        <v>0</v>
      </c>
      <c r="B860" s="13"/>
      <c r="C860" s="13"/>
      <c r="D860" s="13"/>
      <c r="E860" s="13">
        <f t="shared" si="130"/>
        <v>0</v>
      </c>
      <c r="F860" s="13"/>
      <c r="G860" s="13"/>
      <c r="H860" s="88"/>
      <c r="I860" s="88"/>
      <c r="J860" s="9"/>
      <c r="K860" s="8"/>
      <c r="L860" s="19"/>
      <c r="M860" s="8"/>
      <c r="N860" s="19"/>
      <c r="O860" s="19"/>
      <c r="P860" s="19"/>
      <c r="Q860" s="8"/>
      <c r="R860" s="8"/>
      <c r="S860" s="88"/>
      <c r="T860" s="8"/>
      <c r="U860" s="8"/>
      <c r="V860" s="11"/>
      <c r="W860" s="19"/>
      <c r="X860" s="8"/>
      <c r="Y860" s="90"/>
      <c r="Z860" s="88"/>
      <c r="AA860" s="88"/>
      <c r="AB860" s="88"/>
      <c r="AC860" s="88"/>
      <c r="AD860" s="10"/>
      <c r="AE860" s="8"/>
      <c r="AF860" s="12"/>
      <c r="AG860" s="8"/>
      <c r="AH860" s="88"/>
    </row>
    <row r="861" spans="1:34" x14ac:dyDescent="0.25">
      <c r="A861" s="62">
        <f>COUNTA(H861:K861,L861:AH861)</f>
        <v>0</v>
      </c>
      <c r="B861" s="13"/>
      <c r="C861" s="13"/>
      <c r="D861" s="13"/>
      <c r="E861" s="13">
        <f t="shared" si="130"/>
        <v>0</v>
      </c>
      <c r="F861" s="13"/>
      <c r="G861" s="13"/>
      <c r="H861" s="88"/>
      <c r="I861" s="88"/>
      <c r="J861" s="9"/>
      <c r="K861" s="8"/>
      <c r="L861" s="19"/>
      <c r="M861" s="8"/>
      <c r="N861" s="19"/>
      <c r="O861" s="19"/>
      <c r="P861" s="19"/>
      <c r="Q861" s="8"/>
      <c r="R861" s="8"/>
      <c r="S861" s="88"/>
      <c r="T861" s="8"/>
      <c r="U861" s="8"/>
      <c r="V861" s="11"/>
      <c r="W861" s="19"/>
      <c r="X861" s="8"/>
      <c r="Y861" s="90"/>
      <c r="Z861" s="88"/>
      <c r="AA861" s="88"/>
      <c r="AB861" s="88"/>
      <c r="AC861" s="88"/>
      <c r="AD861" s="10"/>
      <c r="AE861" s="8"/>
      <c r="AF861" s="12"/>
      <c r="AG861" s="8"/>
      <c r="AH861" s="88"/>
    </row>
    <row r="862" spans="1:34" x14ac:dyDescent="0.25">
      <c r="A862" s="62">
        <f>COUNTA(H862:K862,L862:AH862)</f>
        <v>0</v>
      </c>
      <c r="B862" s="13"/>
      <c r="C862" s="13"/>
      <c r="D862" s="13"/>
      <c r="E862" s="13">
        <f t="shared" si="130"/>
        <v>0</v>
      </c>
      <c r="F862" s="13"/>
      <c r="G862" s="13"/>
      <c r="H862" s="88"/>
      <c r="I862" s="88"/>
      <c r="J862" s="9"/>
      <c r="K862" s="8"/>
      <c r="L862" s="19"/>
      <c r="M862" s="8"/>
      <c r="N862" s="19"/>
      <c r="O862" s="19"/>
      <c r="P862" s="19"/>
      <c r="Q862" s="8"/>
      <c r="R862" s="8"/>
      <c r="S862" s="88"/>
      <c r="T862" s="8"/>
      <c r="U862" s="8"/>
      <c r="V862" s="11"/>
      <c r="W862" s="19"/>
      <c r="X862" s="8"/>
      <c r="Y862" s="90"/>
      <c r="Z862" s="88"/>
      <c r="AA862" s="88"/>
      <c r="AB862" s="88"/>
      <c r="AC862" s="88"/>
      <c r="AD862" s="10"/>
      <c r="AE862" s="8"/>
      <c r="AF862" s="12"/>
      <c r="AG862" s="8"/>
      <c r="AH862" s="88"/>
    </row>
    <row r="863" spans="1:34" s="26" customFormat="1" ht="11.25" customHeight="1" x14ac:dyDescent="0.25">
      <c r="A863" s="21">
        <v>0</v>
      </c>
      <c r="B863" s="22"/>
      <c r="C863" s="22"/>
      <c r="D863" s="21"/>
      <c r="E863" s="23">
        <f>MAX(E847:E862)</f>
        <v>0</v>
      </c>
      <c r="F863" s="21" t="str">
        <f>RIGHT(R863,4)</f>
        <v xml:space="preserve"> - 0</v>
      </c>
      <c r="G863" s="21" t="str">
        <f>RIGHT(X863,4)</f>
        <v xml:space="preserve"> - 0</v>
      </c>
      <c r="H863" s="88"/>
      <c r="I863" s="88"/>
      <c r="J863" s="23" t="s">
        <v>85</v>
      </c>
      <c r="K863" s="23" t="str">
        <f>IF(E863=4,"ВО",IF(E863=3,"СПО",IF(E863=2,"ВО (с)",IF(E863=1,"СПО (с)","-"))))</f>
        <v>-</v>
      </c>
      <c r="L863" s="23">
        <f>COUNTA(L847:L862)</f>
        <v>0</v>
      </c>
      <c r="M863" s="23" t="s">
        <v>80</v>
      </c>
      <c r="N863" s="23" t="s">
        <v>80</v>
      </c>
      <c r="O863" s="23">
        <f>COUNTA(O847:O862)</f>
        <v>0</v>
      </c>
      <c r="P863" s="23" t="s">
        <v>80</v>
      </c>
      <c r="Q863" s="23">
        <f>SUM(Q847:Q862)</f>
        <v>0</v>
      </c>
      <c r="R863" s="23" t="str">
        <f>CONCATENATE("П.Г.П. - ",MAX(R847:R862))</f>
        <v>П.Г.П. - 0</v>
      </c>
      <c r="S863" s="23">
        <f>COUNTA(S847)</f>
        <v>0</v>
      </c>
      <c r="T863" s="23">
        <f>T848</f>
        <v>0</v>
      </c>
      <c r="U863" s="23" t="s">
        <v>80</v>
      </c>
      <c r="V863" s="23" t="s">
        <v>80</v>
      </c>
      <c r="W863" s="23">
        <f>COUNTA(W847:W862)</f>
        <v>0</v>
      </c>
      <c r="X863" s="23" t="str">
        <f>CONCATENATE("П.Г.П. - ",MAX(X847:X862))</f>
        <v>П.Г.П. - 0</v>
      </c>
      <c r="Y863" s="24">
        <f>Y847</f>
        <v>0</v>
      </c>
      <c r="Z863" s="23" t="str">
        <f>IF(Z847="","-",Z847)</f>
        <v>-</v>
      </c>
      <c r="AA863" s="23" t="str">
        <f t="shared" ref="AA863:AC863" si="131">IF(AA847="","-",AA847)</f>
        <v>-</v>
      </c>
      <c r="AB863" s="23" t="str">
        <f t="shared" si="131"/>
        <v>-</v>
      </c>
      <c r="AC863" s="23" t="str">
        <f t="shared" si="131"/>
        <v>-</v>
      </c>
      <c r="AD863" s="23" t="s">
        <v>80</v>
      </c>
      <c r="AE863" s="23">
        <f>SUM(AE847:AE862)</f>
        <v>0</v>
      </c>
      <c r="AF863" s="25">
        <f>SUM(AF847:AF862)</f>
        <v>0</v>
      </c>
      <c r="AG863" s="23" t="s">
        <v>80</v>
      </c>
      <c r="AH863" s="23" t="s">
        <v>80</v>
      </c>
    </row>
    <row r="864" spans="1:34" x14ac:dyDescent="0.25">
      <c r="A864" s="62">
        <f>COUNTA(H864:K864,L864:AH864)-7</f>
        <v>-1</v>
      </c>
      <c r="B864" s="13"/>
      <c r="C864" s="13"/>
      <c r="D864" s="13"/>
      <c r="E864" s="13">
        <f t="shared" ref="E864:E879" si="132">IF(K864="ВО",4,IF(K864="СПО",3,IF(K864="ВО (студент)",2,IF(K864="СПО (студент)",1,0))))</f>
        <v>0</v>
      </c>
      <c r="F864" s="13"/>
      <c r="G864" s="13"/>
      <c r="H864" s="88">
        <v>71</v>
      </c>
      <c r="I864" s="88"/>
      <c r="J864" s="7" t="s">
        <v>77</v>
      </c>
      <c r="K864" s="8"/>
      <c r="L864" s="19"/>
      <c r="M864" s="8"/>
      <c r="N864" s="19"/>
      <c r="O864" s="19"/>
      <c r="P864" s="19"/>
      <c r="Q864" s="8"/>
      <c r="R864" s="8"/>
      <c r="S864" s="88"/>
      <c r="T864" s="17" t="s">
        <v>80</v>
      </c>
      <c r="U864" s="17" t="s">
        <v>80</v>
      </c>
      <c r="V864" s="18" t="s">
        <v>80</v>
      </c>
      <c r="W864" s="19"/>
      <c r="X864" s="8"/>
      <c r="Y864" s="90"/>
      <c r="Z864" s="88"/>
      <c r="AA864" s="88"/>
      <c r="AB864" s="88" t="str">
        <f>IF(Y864&lt;1,"-",ROUND(YEARFRAC(Y864,#REF!,1),2))</f>
        <v>-</v>
      </c>
      <c r="AC864" s="88"/>
      <c r="AD864" s="10"/>
      <c r="AE864" s="8"/>
      <c r="AF864" s="12"/>
      <c r="AG864" s="8"/>
      <c r="AH864" s="88"/>
    </row>
    <row r="865" spans="1:34" x14ac:dyDescent="0.25">
      <c r="A865" s="62">
        <f>COUNTA(H865:K865,L865:AH865)</f>
        <v>0</v>
      </c>
      <c r="B865" s="13"/>
      <c r="C865" s="13"/>
      <c r="D865" s="13"/>
      <c r="E865" s="13">
        <f t="shared" si="132"/>
        <v>0</v>
      </c>
      <c r="F865" s="13"/>
      <c r="G865" s="13"/>
      <c r="H865" s="88"/>
      <c r="I865" s="88"/>
      <c r="J865" s="9"/>
      <c r="K865" s="8"/>
      <c r="L865" s="19"/>
      <c r="M865" s="8"/>
      <c r="N865" s="19"/>
      <c r="O865" s="19"/>
      <c r="P865" s="19"/>
      <c r="Q865" s="8"/>
      <c r="R865" s="8"/>
      <c r="S865" s="88"/>
      <c r="T865" s="8"/>
      <c r="U865" s="8"/>
      <c r="V865" s="11"/>
      <c r="W865" s="19"/>
      <c r="X865" s="8"/>
      <c r="Y865" s="90"/>
      <c r="Z865" s="88"/>
      <c r="AA865" s="88"/>
      <c r="AB865" s="88"/>
      <c r="AC865" s="88"/>
      <c r="AD865" s="10"/>
      <c r="AE865" s="8"/>
      <c r="AF865" s="12"/>
      <c r="AG865" s="8"/>
      <c r="AH865" s="88"/>
    </row>
    <row r="866" spans="1:34" x14ac:dyDescent="0.25">
      <c r="A866" s="62">
        <f>COUNTA(H866:K866,L866:AH866,J867)-4</f>
        <v>0</v>
      </c>
      <c r="B866" s="13"/>
      <c r="C866" s="13"/>
      <c r="D866" s="13"/>
      <c r="E866" s="13">
        <f t="shared" si="132"/>
        <v>0</v>
      </c>
      <c r="F866" s="13"/>
      <c r="G866" s="13"/>
      <c r="H866" s="88"/>
      <c r="I866" s="88"/>
      <c r="J866" s="7" t="s">
        <v>78</v>
      </c>
      <c r="K866" s="8"/>
      <c r="L866" s="19"/>
      <c r="M866" s="8"/>
      <c r="N866" s="19"/>
      <c r="O866" s="19"/>
      <c r="P866" s="19"/>
      <c r="Q866" s="8"/>
      <c r="R866" s="8"/>
      <c r="S866" s="88"/>
      <c r="T866" s="17" t="s">
        <v>80</v>
      </c>
      <c r="U866" s="17" t="s">
        <v>80</v>
      </c>
      <c r="V866" s="18" t="s">
        <v>80</v>
      </c>
      <c r="W866" s="19"/>
      <c r="X866" s="8"/>
      <c r="Y866" s="90"/>
      <c r="Z866" s="88"/>
      <c r="AA866" s="88"/>
      <c r="AB866" s="88"/>
      <c r="AC866" s="88"/>
      <c r="AD866" s="10"/>
      <c r="AE866" s="8"/>
      <c r="AF866" s="12"/>
      <c r="AG866" s="8"/>
      <c r="AH866" s="88"/>
    </row>
    <row r="867" spans="1:34" x14ac:dyDescent="0.25">
      <c r="A867" s="62">
        <f>COUNTA(H867:K867,L867:AH867)</f>
        <v>0</v>
      </c>
      <c r="B867" s="13"/>
      <c r="C867" s="13"/>
      <c r="D867" s="13" t="str">
        <f>IF(J867&gt;0,"совмещение","-")</f>
        <v>-</v>
      </c>
      <c r="E867" s="13">
        <f t="shared" si="132"/>
        <v>0</v>
      </c>
      <c r="F867" s="13"/>
      <c r="G867" s="13"/>
      <c r="H867" s="88"/>
      <c r="I867" s="88"/>
      <c r="J867" s="9"/>
      <c r="K867" s="8"/>
      <c r="L867" s="19"/>
      <c r="M867" s="8"/>
      <c r="N867" s="19"/>
      <c r="O867" s="19"/>
      <c r="P867" s="19"/>
      <c r="Q867" s="8"/>
      <c r="R867" s="8"/>
      <c r="S867" s="88"/>
      <c r="T867" s="8"/>
      <c r="U867" s="8"/>
      <c r="V867" s="11"/>
      <c r="W867" s="19"/>
      <c r="X867" s="8"/>
      <c r="Y867" s="90"/>
      <c r="Z867" s="88"/>
      <c r="AA867" s="88"/>
      <c r="AB867" s="88"/>
      <c r="AC867" s="88"/>
      <c r="AD867" s="10"/>
      <c r="AE867" s="8"/>
      <c r="AF867" s="12"/>
      <c r="AG867" s="8"/>
      <c r="AH867" s="88"/>
    </row>
    <row r="868" spans="1:34" x14ac:dyDescent="0.25">
      <c r="A868" s="62">
        <f>COUNTA(H868:K868,L868:AH868)</f>
        <v>0</v>
      </c>
      <c r="B868" s="13"/>
      <c r="C868" s="13"/>
      <c r="D868" s="13"/>
      <c r="E868" s="13">
        <f t="shared" si="132"/>
        <v>0</v>
      </c>
      <c r="F868" s="13"/>
      <c r="G868" s="13"/>
      <c r="H868" s="88"/>
      <c r="I868" s="88"/>
      <c r="J868" s="9"/>
      <c r="K868" s="8"/>
      <c r="L868" s="19"/>
      <c r="M868" s="8"/>
      <c r="N868" s="19"/>
      <c r="O868" s="19"/>
      <c r="P868" s="19"/>
      <c r="Q868" s="8"/>
      <c r="R868" s="8"/>
      <c r="S868" s="88"/>
      <c r="T868" s="8"/>
      <c r="U868" s="8"/>
      <c r="V868" s="11"/>
      <c r="W868" s="19"/>
      <c r="X868" s="8"/>
      <c r="Y868" s="90"/>
      <c r="Z868" s="88"/>
      <c r="AA868" s="88"/>
      <c r="AB868" s="88"/>
      <c r="AC868" s="88"/>
      <c r="AD868" s="10"/>
      <c r="AE868" s="8"/>
      <c r="AF868" s="12"/>
      <c r="AG868" s="8"/>
      <c r="AH868" s="88"/>
    </row>
    <row r="869" spans="1:34" x14ac:dyDescent="0.25">
      <c r="A869" s="62">
        <f>COUNTA(H869:K869,L869:AH869)</f>
        <v>0</v>
      </c>
      <c r="B869" s="13"/>
      <c r="C869" s="13"/>
      <c r="D869" s="13"/>
      <c r="E869" s="13">
        <f t="shared" si="132"/>
        <v>0</v>
      </c>
      <c r="F869" s="13"/>
      <c r="G869" s="13"/>
      <c r="H869" s="88"/>
      <c r="I869" s="88"/>
      <c r="J869" s="9"/>
      <c r="K869" s="8"/>
      <c r="L869" s="19"/>
      <c r="M869" s="8"/>
      <c r="N869" s="19"/>
      <c r="O869" s="19"/>
      <c r="P869" s="19"/>
      <c r="Q869" s="8"/>
      <c r="R869" s="8"/>
      <c r="S869" s="88"/>
      <c r="T869" s="8"/>
      <c r="U869" s="8"/>
      <c r="V869" s="11"/>
      <c r="W869" s="19"/>
      <c r="X869" s="8"/>
      <c r="Y869" s="90"/>
      <c r="Z869" s="88"/>
      <c r="AA869" s="88"/>
      <c r="AB869" s="88"/>
      <c r="AC869" s="88"/>
      <c r="AD869" s="10"/>
      <c r="AE869" s="8"/>
      <c r="AF869" s="12"/>
      <c r="AG869" s="8"/>
      <c r="AH869" s="88"/>
    </row>
    <row r="870" spans="1:34" x14ac:dyDescent="0.25">
      <c r="A870" s="62">
        <f>COUNTA(H870:K870,L870:AH870)</f>
        <v>0</v>
      </c>
      <c r="B870" s="13"/>
      <c r="C870" s="13"/>
      <c r="D870" s="13"/>
      <c r="E870" s="13">
        <f t="shared" si="132"/>
        <v>0</v>
      </c>
      <c r="F870" s="13"/>
      <c r="G870" s="13"/>
      <c r="H870" s="88"/>
      <c r="I870" s="88"/>
      <c r="J870" s="9"/>
      <c r="K870" s="8"/>
      <c r="L870" s="19"/>
      <c r="M870" s="8"/>
      <c r="N870" s="19"/>
      <c r="O870" s="19"/>
      <c r="P870" s="19"/>
      <c r="Q870" s="8"/>
      <c r="R870" s="8"/>
      <c r="S870" s="88"/>
      <c r="T870" s="8"/>
      <c r="U870" s="8"/>
      <c r="V870" s="11"/>
      <c r="W870" s="19"/>
      <c r="X870" s="8"/>
      <c r="Y870" s="90"/>
      <c r="Z870" s="88"/>
      <c r="AA870" s="88"/>
      <c r="AB870" s="88"/>
      <c r="AC870" s="88"/>
      <c r="AD870" s="10"/>
      <c r="AE870" s="8"/>
      <c r="AF870" s="12"/>
      <c r="AG870" s="8"/>
      <c r="AH870" s="88"/>
    </row>
    <row r="871" spans="1:34" x14ac:dyDescent="0.25">
      <c r="A871" s="62">
        <f>COUNTA(H871:K871,L871:AH871)</f>
        <v>0</v>
      </c>
      <c r="B871" s="13"/>
      <c r="C871" s="13"/>
      <c r="D871" s="13"/>
      <c r="E871" s="13">
        <f t="shared" si="132"/>
        <v>0</v>
      </c>
      <c r="F871" s="13"/>
      <c r="G871" s="13"/>
      <c r="H871" s="88"/>
      <c r="I871" s="88"/>
      <c r="J871" s="9"/>
      <c r="K871" s="8"/>
      <c r="L871" s="19"/>
      <c r="M871" s="8"/>
      <c r="N871" s="19"/>
      <c r="O871" s="19"/>
      <c r="P871" s="19"/>
      <c r="Q871" s="8"/>
      <c r="R871" s="8"/>
      <c r="S871" s="88"/>
      <c r="T871" s="8"/>
      <c r="U871" s="8"/>
      <c r="V871" s="11"/>
      <c r="W871" s="19"/>
      <c r="X871" s="8"/>
      <c r="Y871" s="90"/>
      <c r="Z871" s="88"/>
      <c r="AA871" s="88"/>
      <c r="AB871" s="88"/>
      <c r="AC871" s="88"/>
      <c r="AD871" s="10"/>
      <c r="AE871" s="8"/>
      <c r="AF871" s="12"/>
      <c r="AG871" s="8"/>
      <c r="AH871" s="88"/>
    </row>
    <row r="872" spans="1:34" x14ac:dyDescent="0.25">
      <c r="A872" s="62">
        <f>COUNTA(H872:K872,L872:AH872)</f>
        <v>0</v>
      </c>
      <c r="B872" s="13"/>
      <c r="C872" s="13"/>
      <c r="D872" s="13"/>
      <c r="E872" s="13">
        <f t="shared" si="132"/>
        <v>0</v>
      </c>
      <c r="F872" s="13"/>
      <c r="G872" s="13"/>
      <c r="H872" s="88"/>
      <c r="I872" s="88"/>
      <c r="J872" s="9"/>
      <c r="K872" s="8"/>
      <c r="L872" s="19"/>
      <c r="M872" s="8"/>
      <c r="N872" s="19"/>
      <c r="O872" s="19"/>
      <c r="P872" s="19"/>
      <c r="Q872" s="8"/>
      <c r="R872" s="8"/>
      <c r="S872" s="88"/>
      <c r="T872" s="8"/>
      <c r="U872" s="8"/>
      <c r="V872" s="11"/>
      <c r="W872" s="19"/>
      <c r="X872" s="8"/>
      <c r="Y872" s="90"/>
      <c r="Z872" s="88"/>
      <c r="AA872" s="88"/>
      <c r="AB872" s="88"/>
      <c r="AC872" s="88"/>
      <c r="AD872" s="10"/>
      <c r="AE872" s="8"/>
      <c r="AF872" s="12"/>
      <c r="AG872" s="8"/>
      <c r="AH872" s="88"/>
    </row>
    <row r="873" spans="1:34" x14ac:dyDescent="0.25">
      <c r="A873" s="62">
        <f>COUNTA(H873:K873,L873:AH873,J874)-4</f>
        <v>0</v>
      </c>
      <c r="B873" s="13"/>
      <c r="C873" s="13"/>
      <c r="D873" s="13"/>
      <c r="E873" s="13">
        <f t="shared" si="132"/>
        <v>0</v>
      </c>
      <c r="F873" s="13"/>
      <c r="G873" s="13"/>
      <c r="H873" s="88"/>
      <c r="I873" s="88"/>
      <c r="J873" s="7" t="s">
        <v>79</v>
      </c>
      <c r="K873" s="8"/>
      <c r="L873" s="19"/>
      <c r="M873" s="8"/>
      <c r="N873" s="19"/>
      <c r="O873" s="19"/>
      <c r="P873" s="19"/>
      <c r="Q873" s="8"/>
      <c r="R873" s="8"/>
      <c r="S873" s="88"/>
      <c r="T873" s="17" t="s">
        <v>80</v>
      </c>
      <c r="U873" s="17" t="s">
        <v>80</v>
      </c>
      <c r="V873" s="18" t="s">
        <v>80</v>
      </c>
      <c r="W873" s="19"/>
      <c r="X873" s="8"/>
      <c r="Y873" s="90"/>
      <c r="Z873" s="88"/>
      <c r="AA873" s="88"/>
      <c r="AB873" s="88"/>
      <c r="AC873" s="88"/>
      <c r="AD873" s="10"/>
      <c r="AE873" s="8"/>
      <c r="AF873" s="12"/>
      <c r="AG873" s="8"/>
      <c r="AH873" s="88"/>
    </row>
    <row r="874" spans="1:34" x14ac:dyDescent="0.25">
      <c r="A874" s="62">
        <f>COUNTA(H874:K874,L874:AH874)</f>
        <v>0</v>
      </c>
      <c r="B874" s="13"/>
      <c r="C874" s="13"/>
      <c r="D874" s="13" t="str">
        <f>IF(J874&gt;0,"совместительство","-")</f>
        <v>-</v>
      </c>
      <c r="E874" s="13">
        <f t="shared" si="132"/>
        <v>0</v>
      </c>
      <c r="F874" s="13"/>
      <c r="G874" s="13"/>
      <c r="H874" s="88"/>
      <c r="I874" s="88"/>
      <c r="J874" s="9"/>
      <c r="K874" s="8"/>
      <c r="L874" s="19"/>
      <c r="M874" s="8"/>
      <c r="N874" s="19"/>
      <c r="O874" s="19"/>
      <c r="P874" s="19"/>
      <c r="Q874" s="8"/>
      <c r="R874" s="8"/>
      <c r="S874" s="88"/>
      <c r="T874" s="8"/>
      <c r="U874" s="8"/>
      <c r="V874" s="11"/>
      <c r="W874" s="19"/>
      <c r="X874" s="8"/>
      <c r="Y874" s="90"/>
      <c r="Z874" s="88"/>
      <c r="AA874" s="88"/>
      <c r="AB874" s="88"/>
      <c r="AC874" s="88"/>
      <c r="AD874" s="10"/>
      <c r="AE874" s="8"/>
      <c r="AF874" s="12"/>
      <c r="AG874" s="8"/>
      <c r="AH874" s="88"/>
    </row>
    <row r="875" spans="1:34" x14ac:dyDescent="0.25">
      <c r="A875" s="62">
        <f>COUNTA(H875:K875,L875:AH875)</f>
        <v>0</v>
      </c>
      <c r="B875" s="13"/>
      <c r="C875" s="13"/>
      <c r="D875" s="13"/>
      <c r="E875" s="13">
        <f t="shared" si="132"/>
        <v>0</v>
      </c>
      <c r="F875" s="13"/>
      <c r="G875" s="13"/>
      <c r="H875" s="88"/>
      <c r="I875" s="88"/>
      <c r="J875" s="9"/>
      <c r="K875" s="8"/>
      <c r="L875" s="19"/>
      <c r="M875" s="8"/>
      <c r="N875" s="19"/>
      <c r="O875" s="19"/>
      <c r="P875" s="19"/>
      <c r="Q875" s="8"/>
      <c r="R875" s="8"/>
      <c r="S875" s="88"/>
      <c r="T875" s="8"/>
      <c r="U875" s="8"/>
      <c r="V875" s="11"/>
      <c r="W875" s="19"/>
      <c r="X875" s="8"/>
      <c r="Y875" s="90"/>
      <c r="Z875" s="88"/>
      <c r="AA875" s="88"/>
      <c r="AB875" s="88"/>
      <c r="AC875" s="88"/>
      <c r="AD875" s="10"/>
      <c r="AE875" s="8"/>
      <c r="AF875" s="12"/>
      <c r="AG875" s="8"/>
      <c r="AH875" s="88"/>
    </row>
    <row r="876" spans="1:34" x14ac:dyDescent="0.25">
      <c r="A876" s="62">
        <f>COUNTA(H876:K876,L876:AH876)</f>
        <v>0</v>
      </c>
      <c r="B876" s="13"/>
      <c r="C876" s="13"/>
      <c r="D876" s="13"/>
      <c r="E876" s="13">
        <f t="shared" si="132"/>
        <v>0</v>
      </c>
      <c r="F876" s="13"/>
      <c r="G876" s="13"/>
      <c r="H876" s="88"/>
      <c r="I876" s="88"/>
      <c r="J876" s="9"/>
      <c r="K876" s="8"/>
      <c r="L876" s="19"/>
      <c r="M876" s="8"/>
      <c r="N876" s="19"/>
      <c r="O876" s="19"/>
      <c r="P876" s="19"/>
      <c r="Q876" s="8"/>
      <c r="R876" s="8"/>
      <c r="S876" s="88"/>
      <c r="T876" s="8"/>
      <c r="U876" s="8"/>
      <c r="V876" s="11"/>
      <c r="W876" s="19"/>
      <c r="X876" s="8"/>
      <c r="Y876" s="90"/>
      <c r="Z876" s="88"/>
      <c r="AA876" s="88"/>
      <c r="AB876" s="88"/>
      <c r="AC876" s="88"/>
      <c r="AD876" s="10"/>
      <c r="AE876" s="8"/>
      <c r="AF876" s="12"/>
      <c r="AG876" s="8"/>
      <c r="AH876" s="88"/>
    </row>
    <row r="877" spans="1:34" x14ac:dyDescent="0.25">
      <c r="A877" s="62">
        <f>COUNTA(H877:K877,L877:AH877)</f>
        <v>0</v>
      </c>
      <c r="B877" s="13"/>
      <c r="C877" s="13"/>
      <c r="D877" s="13"/>
      <c r="E877" s="13">
        <f t="shared" si="132"/>
        <v>0</v>
      </c>
      <c r="F877" s="13"/>
      <c r="G877" s="13"/>
      <c r="H877" s="88"/>
      <c r="I877" s="88"/>
      <c r="J877" s="9"/>
      <c r="K877" s="8"/>
      <c r="L877" s="19"/>
      <c r="M877" s="8"/>
      <c r="N877" s="19"/>
      <c r="O877" s="19"/>
      <c r="P877" s="19"/>
      <c r="Q877" s="8"/>
      <c r="R877" s="8"/>
      <c r="S877" s="88"/>
      <c r="T877" s="8"/>
      <c r="U877" s="8"/>
      <c r="V877" s="11"/>
      <c r="W877" s="19"/>
      <c r="X877" s="8"/>
      <c r="Y877" s="90"/>
      <c r="Z877" s="88"/>
      <c r="AA877" s="88"/>
      <c r="AB877" s="88"/>
      <c r="AC877" s="88"/>
      <c r="AD877" s="10"/>
      <c r="AE877" s="8"/>
      <c r="AF877" s="12"/>
      <c r="AG877" s="8"/>
      <c r="AH877" s="88"/>
    </row>
    <row r="878" spans="1:34" x14ac:dyDescent="0.25">
      <c r="A878" s="62">
        <f>COUNTA(H878:K878,L878:AH878)</f>
        <v>0</v>
      </c>
      <c r="B878" s="13"/>
      <c r="C878" s="13"/>
      <c r="D878" s="13"/>
      <c r="E878" s="13">
        <f t="shared" si="132"/>
        <v>0</v>
      </c>
      <c r="F878" s="13"/>
      <c r="G878" s="13"/>
      <c r="H878" s="88"/>
      <c r="I878" s="88"/>
      <c r="J878" s="9"/>
      <c r="K878" s="8"/>
      <c r="L878" s="19"/>
      <c r="M878" s="8"/>
      <c r="N878" s="19"/>
      <c r="O878" s="19"/>
      <c r="P878" s="19"/>
      <c r="Q878" s="8"/>
      <c r="R878" s="8"/>
      <c r="S878" s="88"/>
      <c r="T878" s="8"/>
      <c r="U878" s="8"/>
      <c r="V878" s="11"/>
      <c r="W878" s="19"/>
      <c r="X878" s="8"/>
      <c r="Y878" s="90"/>
      <c r="Z878" s="88"/>
      <c r="AA878" s="88"/>
      <c r="AB878" s="88"/>
      <c r="AC878" s="88"/>
      <c r="AD878" s="10"/>
      <c r="AE878" s="8"/>
      <c r="AF878" s="12"/>
      <c r="AG878" s="8"/>
      <c r="AH878" s="88"/>
    </row>
    <row r="879" spans="1:34" x14ac:dyDescent="0.25">
      <c r="A879" s="62">
        <f>COUNTA(H879:K879,L879:AH879)</f>
        <v>0</v>
      </c>
      <c r="B879" s="13"/>
      <c r="C879" s="13"/>
      <c r="D879" s="13"/>
      <c r="E879" s="13">
        <f t="shared" si="132"/>
        <v>0</v>
      </c>
      <c r="F879" s="13"/>
      <c r="G879" s="13"/>
      <c r="H879" s="88"/>
      <c r="I879" s="88"/>
      <c r="J879" s="9"/>
      <c r="K879" s="8"/>
      <c r="L879" s="19"/>
      <c r="M879" s="8"/>
      <c r="N879" s="19"/>
      <c r="O879" s="19"/>
      <c r="P879" s="19"/>
      <c r="Q879" s="8"/>
      <c r="R879" s="8"/>
      <c r="S879" s="88"/>
      <c r="T879" s="8"/>
      <c r="U879" s="8"/>
      <c r="V879" s="11"/>
      <c r="W879" s="19"/>
      <c r="X879" s="8"/>
      <c r="Y879" s="90"/>
      <c r="Z879" s="88"/>
      <c r="AA879" s="88"/>
      <c r="AB879" s="88"/>
      <c r="AC879" s="88"/>
      <c r="AD879" s="10"/>
      <c r="AE879" s="8"/>
      <c r="AF879" s="12"/>
      <c r="AG879" s="8"/>
      <c r="AH879" s="88"/>
    </row>
    <row r="880" spans="1:34" s="26" customFormat="1" ht="11.25" customHeight="1" x14ac:dyDescent="0.25">
      <c r="A880" s="21">
        <v>0</v>
      </c>
      <c r="B880" s="22"/>
      <c r="C880" s="22"/>
      <c r="D880" s="21"/>
      <c r="E880" s="23">
        <f>MAX(E864:E879)</f>
        <v>0</v>
      </c>
      <c r="F880" s="21" t="str">
        <f>RIGHT(R880,4)</f>
        <v xml:space="preserve"> - 0</v>
      </c>
      <c r="G880" s="21" t="str">
        <f>RIGHT(X880,4)</f>
        <v xml:space="preserve"> - 0</v>
      </c>
      <c r="H880" s="88"/>
      <c r="I880" s="88"/>
      <c r="J880" s="23" t="s">
        <v>85</v>
      </c>
      <c r="K880" s="23" t="str">
        <f>IF(E880=4,"ВО",IF(E880=3,"СПО",IF(E880=2,"ВО (с)",IF(E880=1,"СПО (с)","-"))))</f>
        <v>-</v>
      </c>
      <c r="L880" s="23">
        <f>COUNTA(L864:L879)</f>
        <v>0</v>
      </c>
      <c r="M880" s="23" t="s">
        <v>80</v>
      </c>
      <c r="N880" s="23" t="s">
        <v>80</v>
      </c>
      <c r="O880" s="23">
        <f>COUNTA(O864:O879)</f>
        <v>0</v>
      </c>
      <c r="P880" s="23" t="s">
        <v>80</v>
      </c>
      <c r="Q880" s="23">
        <f>SUM(Q864:Q879)</f>
        <v>0</v>
      </c>
      <c r="R880" s="23" t="str">
        <f>CONCATENATE("П.Г.П. - ",MAX(R864:R879))</f>
        <v>П.Г.П. - 0</v>
      </c>
      <c r="S880" s="23">
        <f>COUNTA(S864)</f>
        <v>0</v>
      </c>
      <c r="T880" s="23">
        <f>T865</f>
        <v>0</v>
      </c>
      <c r="U880" s="23" t="s">
        <v>80</v>
      </c>
      <c r="V880" s="23" t="s">
        <v>80</v>
      </c>
      <c r="W880" s="23">
        <f>COUNTA(W864:W879)</f>
        <v>0</v>
      </c>
      <c r="X880" s="23" t="str">
        <f>CONCATENATE("П.Г.П. - ",MAX(X864:X879))</f>
        <v>П.Г.П. - 0</v>
      </c>
      <c r="Y880" s="24">
        <f>Y864</f>
        <v>0</v>
      </c>
      <c r="Z880" s="23" t="str">
        <f>IF(Z864="","-",Z864)</f>
        <v>-</v>
      </c>
      <c r="AA880" s="23" t="str">
        <f t="shared" ref="AA880:AC880" si="133">IF(AA864="","-",AA864)</f>
        <v>-</v>
      </c>
      <c r="AB880" s="23" t="str">
        <f t="shared" si="133"/>
        <v>-</v>
      </c>
      <c r="AC880" s="23" t="str">
        <f t="shared" si="133"/>
        <v>-</v>
      </c>
      <c r="AD880" s="23" t="s">
        <v>80</v>
      </c>
      <c r="AE880" s="23">
        <f>SUM(AE864:AE879)</f>
        <v>0</v>
      </c>
      <c r="AF880" s="25">
        <f>SUM(AF864:AF879)</f>
        <v>0</v>
      </c>
      <c r="AG880" s="23" t="s">
        <v>80</v>
      </c>
      <c r="AH880" s="23" t="s">
        <v>80</v>
      </c>
    </row>
    <row r="881" spans="1:34" x14ac:dyDescent="0.25">
      <c r="A881" s="62">
        <f>COUNTA(H881:K881,L881:AH881)-7</f>
        <v>-1</v>
      </c>
      <c r="B881" s="13"/>
      <c r="C881" s="13"/>
      <c r="D881" s="13"/>
      <c r="E881" s="13">
        <f t="shared" ref="E881:E896" si="134">IF(K881="ВО",4,IF(K881="СПО",3,IF(K881="ВО (студент)",2,IF(K881="СПО (студент)",1,0))))</f>
        <v>0</v>
      </c>
      <c r="F881" s="13"/>
      <c r="G881" s="13"/>
      <c r="H881" s="88">
        <v>72</v>
      </c>
      <c r="I881" s="88"/>
      <c r="J881" s="7" t="s">
        <v>77</v>
      </c>
      <c r="K881" s="8"/>
      <c r="L881" s="19"/>
      <c r="M881" s="8"/>
      <c r="N881" s="19"/>
      <c r="O881" s="19"/>
      <c r="P881" s="19"/>
      <c r="Q881" s="8"/>
      <c r="R881" s="8"/>
      <c r="S881" s="88"/>
      <c r="T881" s="17" t="s">
        <v>80</v>
      </c>
      <c r="U881" s="17" t="s">
        <v>80</v>
      </c>
      <c r="V881" s="18" t="s">
        <v>80</v>
      </c>
      <c r="W881" s="19"/>
      <c r="X881" s="8"/>
      <c r="Y881" s="90"/>
      <c r="Z881" s="88"/>
      <c r="AA881" s="88"/>
      <c r="AB881" s="88" t="str">
        <f>IF(Y881&lt;1,"-",ROUND(YEARFRAC(Y881,#REF!,1),2))</f>
        <v>-</v>
      </c>
      <c r="AC881" s="88"/>
      <c r="AD881" s="10"/>
      <c r="AE881" s="8"/>
      <c r="AF881" s="12"/>
      <c r="AG881" s="8"/>
      <c r="AH881" s="88"/>
    </row>
    <row r="882" spans="1:34" x14ac:dyDescent="0.25">
      <c r="A882" s="62">
        <f>COUNTA(H882:K882,L882:AH882)</f>
        <v>0</v>
      </c>
      <c r="B882" s="13"/>
      <c r="C882" s="13"/>
      <c r="D882" s="13"/>
      <c r="E882" s="13">
        <f t="shared" si="134"/>
        <v>0</v>
      </c>
      <c r="F882" s="13"/>
      <c r="G882" s="13"/>
      <c r="H882" s="88"/>
      <c r="I882" s="88"/>
      <c r="J882" s="9"/>
      <c r="K882" s="8"/>
      <c r="L882" s="19"/>
      <c r="M882" s="8"/>
      <c r="N882" s="19"/>
      <c r="O882" s="19"/>
      <c r="P882" s="19"/>
      <c r="Q882" s="8"/>
      <c r="R882" s="8"/>
      <c r="S882" s="88"/>
      <c r="T882" s="8"/>
      <c r="U882" s="8"/>
      <c r="V882" s="11"/>
      <c r="W882" s="19"/>
      <c r="X882" s="8"/>
      <c r="Y882" s="90"/>
      <c r="Z882" s="88"/>
      <c r="AA882" s="88"/>
      <c r="AB882" s="88"/>
      <c r="AC882" s="88"/>
      <c r="AD882" s="10"/>
      <c r="AE882" s="8"/>
      <c r="AF882" s="12"/>
      <c r="AG882" s="8"/>
      <c r="AH882" s="88"/>
    </row>
    <row r="883" spans="1:34" x14ac:dyDescent="0.25">
      <c r="A883" s="62">
        <f>COUNTA(H883:K883,L883:AH883,J884)-4</f>
        <v>0</v>
      </c>
      <c r="B883" s="13"/>
      <c r="C883" s="13"/>
      <c r="D883" s="13"/>
      <c r="E883" s="13">
        <f t="shared" si="134"/>
        <v>0</v>
      </c>
      <c r="F883" s="13"/>
      <c r="G883" s="13"/>
      <c r="H883" s="88"/>
      <c r="I883" s="88"/>
      <c r="J883" s="7" t="s">
        <v>78</v>
      </c>
      <c r="K883" s="8"/>
      <c r="L883" s="19"/>
      <c r="M883" s="8"/>
      <c r="N883" s="19"/>
      <c r="O883" s="19"/>
      <c r="P883" s="19"/>
      <c r="Q883" s="8"/>
      <c r="R883" s="8"/>
      <c r="S883" s="88"/>
      <c r="T883" s="17" t="s">
        <v>80</v>
      </c>
      <c r="U883" s="17" t="s">
        <v>80</v>
      </c>
      <c r="V883" s="18" t="s">
        <v>80</v>
      </c>
      <c r="W883" s="19"/>
      <c r="X883" s="8"/>
      <c r="Y883" s="90"/>
      <c r="Z883" s="88"/>
      <c r="AA883" s="88"/>
      <c r="AB883" s="88"/>
      <c r="AC883" s="88"/>
      <c r="AD883" s="10"/>
      <c r="AE883" s="8"/>
      <c r="AF883" s="12"/>
      <c r="AG883" s="8"/>
      <c r="AH883" s="88"/>
    </row>
    <row r="884" spans="1:34" x14ac:dyDescent="0.25">
      <c r="A884" s="62">
        <f>COUNTA(H884:K884,L884:AH884)</f>
        <v>0</v>
      </c>
      <c r="B884" s="13"/>
      <c r="C884" s="13"/>
      <c r="D884" s="13" t="str">
        <f>IF(J884&gt;0,"совмещение","-")</f>
        <v>-</v>
      </c>
      <c r="E884" s="13">
        <f t="shared" si="134"/>
        <v>0</v>
      </c>
      <c r="F884" s="13"/>
      <c r="G884" s="13"/>
      <c r="H884" s="88"/>
      <c r="I884" s="88"/>
      <c r="J884" s="9"/>
      <c r="K884" s="8"/>
      <c r="L884" s="19"/>
      <c r="M884" s="8"/>
      <c r="N884" s="19"/>
      <c r="O884" s="19"/>
      <c r="P884" s="19"/>
      <c r="Q884" s="8"/>
      <c r="R884" s="8"/>
      <c r="S884" s="88"/>
      <c r="T884" s="8"/>
      <c r="U884" s="8"/>
      <c r="V884" s="11"/>
      <c r="W884" s="19"/>
      <c r="X884" s="8"/>
      <c r="Y884" s="90"/>
      <c r="Z884" s="88"/>
      <c r="AA884" s="88"/>
      <c r="AB884" s="88"/>
      <c r="AC884" s="88"/>
      <c r="AD884" s="10"/>
      <c r="AE884" s="8"/>
      <c r="AF884" s="12"/>
      <c r="AG884" s="8"/>
      <c r="AH884" s="88"/>
    </row>
    <row r="885" spans="1:34" x14ac:dyDescent="0.25">
      <c r="A885" s="62">
        <f>COUNTA(H885:K885,L885:AH885)</f>
        <v>0</v>
      </c>
      <c r="B885" s="13"/>
      <c r="C885" s="13"/>
      <c r="D885" s="13"/>
      <c r="E885" s="13">
        <f t="shared" si="134"/>
        <v>0</v>
      </c>
      <c r="F885" s="13"/>
      <c r="G885" s="13"/>
      <c r="H885" s="88"/>
      <c r="I885" s="88"/>
      <c r="J885" s="9"/>
      <c r="K885" s="8"/>
      <c r="L885" s="19"/>
      <c r="M885" s="8"/>
      <c r="N885" s="19"/>
      <c r="O885" s="19"/>
      <c r="P885" s="19"/>
      <c r="Q885" s="8"/>
      <c r="R885" s="8"/>
      <c r="S885" s="88"/>
      <c r="T885" s="8"/>
      <c r="U885" s="8"/>
      <c r="V885" s="11"/>
      <c r="W885" s="19"/>
      <c r="X885" s="8"/>
      <c r="Y885" s="90"/>
      <c r="Z885" s="88"/>
      <c r="AA885" s="88"/>
      <c r="AB885" s="88"/>
      <c r="AC885" s="88"/>
      <c r="AD885" s="10"/>
      <c r="AE885" s="8"/>
      <c r="AF885" s="12"/>
      <c r="AG885" s="8"/>
      <c r="AH885" s="88"/>
    </row>
    <row r="886" spans="1:34" x14ac:dyDescent="0.25">
      <c r="A886" s="62">
        <f>COUNTA(H886:K886,L886:AH886)</f>
        <v>0</v>
      </c>
      <c r="B886" s="13"/>
      <c r="C886" s="13"/>
      <c r="D886" s="13"/>
      <c r="E886" s="13">
        <f t="shared" si="134"/>
        <v>0</v>
      </c>
      <c r="F886" s="13"/>
      <c r="G886" s="13"/>
      <c r="H886" s="88"/>
      <c r="I886" s="88"/>
      <c r="J886" s="9"/>
      <c r="K886" s="8"/>
      <c r="L886" s="19"/>
      <c r="M886" s="8"/>
      <c r="N886" s="19"/>
      <c r="O886" s="19"/>
      <c r="P886" s="19"/>
      <c r="Q886" s="8"/>
      <c r="R886" s="8"/>
      <c r="S886" s="88"/>
      <c r="T886" s="8"/>
      <c r="U886" s="8"/>
      <c r="V886" s="11"/>
      <c r="W886" s="19"/>
      <c r="X886" s="8"/>
      <c r="Y886" s="90"/>
      <c r="Z886" s="88"/>
      <c r="AA886" s="88"/>
      <c r="AB886" s="88"/>
      <c r="AC886" s="88"/>
      <c r="AD886" s="10"/>
      <c r="AE886" s="8"/>
      <c r="AF886" s="12"/>
      <c r="AG886" s="8"/>
      <c r="AH886" s="88"/>
    </row>
    <row r="887" spans="1:34" x14ac:dyDescent="0.25">
      <c r="A887" s="62">
        <f>COUNTA(H887:K887,L887:AH887)</f>
        <v>0</v>
      </c>
      <c r="B887" s="13"/>
      <c r="C887" s="13"/>
      <c r="D887" s="13"/>
      <c r="E887" s="13">
        <f t="shared" si="134"/>
        <v>0</v>
      </c>
      <c r="F887" s="13"/>
      <c r="G887" s="13"/>
      <c r="H887" s="88"/>
      <c r="I887" s="88"/>
      <c r="J887" s="9"/>
      <c r="K887" s="8"/>
      <c r="L887" s="19"/>
      <c r="M887" s="8"/>
      <c r="N887" s="19"/>
      <c r="O887" s="19"/>
      <c r="P887" s="19"/>
      <c r="Q887" s="8"/>
      <c r="R887" s="8"/>
      <c r="S887" s="88"/>
      <c r="T887" s="8"/>
      <c r="U887" s="8"/>
      <c r="V887" s="11"/>
      <c r="W887" s="19"/>
      <c r="X887" s="8"/>
      <c r="Y887" s="90"/>
      <c r="Z887" s="88"/>
      <c r="AA887" s="88"/>
      <c r="AB887" s="88"/>
      <c r="AC887" s="88"/>
      <c r="AD887" s="10"/>
      <c r="AE887" s="8"/>
      <c r="AF887" s="12"/>
      <c r="AG887" s="8"/>
      <c r="AH887" s="88"/>
    </row>
    <row r="888" spans="1:34" x14ac:dyDescent="0.25">
      <c r="A888" s="62">
        <f>COUNTA(H888:K888,L888:AH888)</f>
        <v>0</v>
      </c>
      <c r="B888" s="13"/>
      <c r="C888" s="13"/>
      <c r="D888" s="13"/>
      <c r="E888" s="13">
        <f t="shared" si="134"/>
        <v>0</v>
      </c>
      <c r="F888" s="13"/>
      <c r="G888" s="13"/>
      <c r="H888" s="88"/>
      <c r="I888" s="88"/>
      <c r="J888" s="9"/>
      <c r="K888" s="8"/>
      <c r="L888" s="19"/>
      <c r="M888" s="8"/>
      <c r="N888" s="19"/>
      <c r="O888" s="19"/>
      <c r="P888" s="19"/>
      <c r="Q888" s="8"/>
      <c r="R888" s="8"/>
      <c r="S888" s="88"/>
      <c r="T888" s="8"/>
      <c r="U888" s="8"/>
      <c r="V888" s="11"/>
      <c r="W888" s="19"/>
      <c r="X888" s="8"/>
      <c r="Y888" s="90"/>
      <c r="Z888" s="88"/>
      <c r="AA888" s="88"/>
      <c r="AB888" s="88"/>
      <c r="AC888" s="88"/>
      <c r="AD888" s="10"/>
      <c r="AE888" s="8"/>
      <c r="AF888" s="12"/>
      <c r="AG888" s="8"/>
      <c r="AH888" s="88"/>
    </row>
    <row r="889" spans="1:34" x14ac:dyDescent="0.25">
      <c r="A889" s="62">
        <f>COUNTA(H889:K889,L889:AH889)</f>
        <v>0</v>
      </c>
      <c r="B889" s="13"/>
      <c r="C889" s="13"/>
      <c r="D889" s="13"/>
      <c r="E889" s="13">
        <f t="shared" si="134"/>
        <v>0</v>
      </c>
      <c r="F889" s="13"/>
      <c r="G889" s="13"/>
      <c r="H889" s="88"/>
      <c r="I889" s="88"/>
      <c r="J889" s="9"/>
      <c r="K889" s="8"/>
      <c r="L889" s="19"/>
      <c r="M889" s="8"/>
      <c r="N889" s="19"/>
      <c r="O889" s="19"/>
      <c r="P889" s="19"/>
      <c r="Q889" s="8"/>
      <c r="R889" s="8"/>
      <c r="S889" s="88"/>
      <c r="T889" s="8"/>
      <c r="U889" s="8"/>
      <c r="V889" s="11"/>
      <c r="W889" s="19"/>
      <c r="X889" s="8"/>
      <c r="Y889" s="90"/>
      <c r="Z889" s="88"/>
      <c r="AA889" s="88"/>
      <c r="AB889" s="88"/>
      <c r="AC889" s="88"/>
      <c r="AD889" s="10"/>
      <c r="AE889" s="8"/>
      <c r="AF889" s="12"/>
      <c r="AG889" s="8"/>
      <c r="AH889" s="88"/>
    </row>
    <row r="890" spans="1:34" x14ac:dyDescent="0.25">
      <c r="A890" s="62">
        <f>COUNTA(H890:K890,L890:AH890,J891)-4</f>
        <v>0</v>
      </c>
      <c r="B890" s="13"/>
      <c r="C890" s="13"/>
      <c r="D890" s="13"/>
      <c r="E890" s="13">
        <f t="shared" si="134"/>
        <v>0</v>
      </c>
      <c r="F890" s="13"/>
      <c r="G890" s="13"/>
      <c r="H890" s="88"/>
      <c r="I890" s="88"/>
      <c r="J890" s="7" t="s">
        <v>79</v>
      </c>
      <c r="K890" s="8"/>
      <c r="L890" s="19"/>
      <c r="M890" s="8"/>
      <c r="N890" s="19"/>
      <c r="O890" s="19"/>
      <c r="P890" s="19"/>
      <c r="Q890" s="8"/>
      <c r="R890" s="8"/>
      <c r="S890" s="88"/>
      <c r="T890" s="17" t="s">
        <v>80</v>
      </c>
      <c r="U890" s="17" t="s">
        <v>80</v>
      </c>
      <c r="V890" s="18" t="s">
        <v>80</v>
      </c>
      <c r="W890" s="19"/>
      <c r="X890" s="8"/>
      <c r="Y890" s="90"/>
      <c r="Z890" s="88"/>
      <c r="AA890" s="88"/>
      <c r="AB890" s="88"/>
      <c r="AC890" s="88"/>
      <c r="AD890" s="10"/>
      <c r="AE890" s="8"/>
      <c r="AF890" s="12"/>
      <c r="AG890" s="8"/>
      <c r="AH890" s="88"/>
    </row>
    <row r="891" spans="1:34" x14ac:dyDescent="0.25">
      <c r="A891" s="62">
        <f>COUNTA(H891:K891,L891:AH891)</f>
        <v>0</v>
      </c>
      <c r="B891" s="13"/>
      <c r="C891" s="13"/>
      <c r="D891" s="13" t="str">
        <f>IF(J891&gt;0,"совместительство","-")</f>
        <v>-</v>
      </c>
      <c r="E891" s="13">
        <f t="shared" si="134"/>
        <v>0</v>
      </c>
      <c r="F891" s="13"/>
      <c r="G891" s="13"/>
      <c r="H891" s="88"/>
      <c r="I891" s="88"/>
      <c r="J891" s="9"/>
      <c r="K891" s="8"/>
      <c r="L891" s="19"/>
      <c r="M891" s="8"/>
      <c r="N891" s="19"/>
      <c r="O891" s="19"/>
      <c r="P891" s="19"/>
      <c r="Q891" s="8"/>
      <c r="R891" s="8"/>
      <c r="S891" s="88"/>
      <c r="T891" s="8"/>
      <c r="U891" s="8"/>
      <c r="V891" s="11"/>
      <c r="W891" s="19"/>
      <c r="X891" s="8"/>
      <c r="Y891" s="90"/>
      <c r="Z891" s="88"/>
      <c r="AA891" s="88"/>
      <c r="AB891" s="88"/>
      <c r="AC891" s="88"/>
      <c r="AD891" s="10"/>
      <c r="AE891" s="8"/>
      <c r="AF891" s="12"/>
      <c r="AG891" s="8"/>
      <c r="AH891" s="88"/>
    </row>
    <row r="892" spans="1:34" x14ac:dyDescent="0.25">
      <c r="A892" s="62">
        <f>COUNTA(H892:K892,L892:AH892)</f>
        <v>0</v>
      </c>
      <c r="B892" s="13"/>
      <c r="C892" s="13"/>
      <c r="D892" s="13"/>
      <c r="E892" s="13">
        <f t="shared" si="134"/>
        <v>0</v>
      </c>
      <c r="F892" s="13"/>
      <c r="G892" s="13"/>
      <c r="H892" s="88"/>
      <c r="I892" s="88"/>
      <c r="J892" s="9"/>
      <c r="K892" s="8"/>
      <c r="L892" s="19"/>
      <c r="M892" s="8"/>
      <c r="N892" s="19"/>
      <c r="O892" s="19"/>
      <c r="P892" s="19"/>
      <c r="Q892" s="8"/>
      <c r="R892" s="8"/>
      <c r="S892" s="88"/>
      <c r="T892" s="8"/>
      <c r="U892" s="8"/>
      <c r="V892" s="11"/>
      <c r="W892" s="19"/>
      <c r="X892" s="8"/>
      <c r="Y892" s="90"/>
      <c r="Z892" s="88"/>
      <c r="AA892" s="88"/>
      <c r="AB892" s="88"/>
      <c r="AC892" s="88"/>
      <c r="AD892" s="10"/>
      <c r="AE892" s="8"/>
      <c r="AF892" s="12"/>
      <c r="AG892" s="8"/>
      <c r="AH892" s="88"/>
    </row>
    <row r="893" spans="1:34" x14ac:dyDescent="0.25">
      <c r="A893" s="62">
        <f>COUNTA(H893:K893,L893:AH893)</f>
        <v>0</v>
      </c>
      <c r="B893" s="13"/>
      <c r="C893" s="13"/>
      <c r="D893" s="13"/>
      <c r="E893" s="13">
        <f t="shared" si="134"/>
        <v>0</v>
      </c>
      <c r="F893" s="13"/>
      <c r="G893" s="13"/>
      <c r="H893" s="88"/>
      <c r="I893" s="88"/>
      <c r="J893" s="9"/>
      <c r="K893" s="8"/>
      <c r="L893" s="19"/>
      <c r="M893" s="8"/>
      <c r="N893" s="19"/>
      <c r="O893" s="19"/>
      <c r="P893" s="19"/>
      <c r="Q893" s="8"/>
      <c r="R893" s="8"/>
      <c r="S893" s="88"/>
      <c r="T893" s="8"/>
      <c r="U893" s="8"/>
      <c r="V893" s="11"/>
      <c r="W893" s="19"/>
      <c r="X893" s="8"/>
      <c r="Y893" s="90"/>
      <c r="Z893" s="88"/>
      <c r="AA893" s="88"/>
      <c r="AB893" s="88"/>
      <c r="AC893" s="88"/>
      <c r="AD893" s="10"/>
      <c r="AE893" s="8"/>
      <c r="AF893" s="12"/>
      <c r="AG893" s="8"/>
      <c r="AH893" s="88"/>
    </row>
    <row r="894" spans="1:34" x14ac:dyDescent="0.25">
      <c r="A894" s="62">
        <f>COUNTA(H894:K894,L894:AH894)</f>
        <v>0</v>
      </c>
      <c r="B894" s="13"/>
      <c r="C894" s="13"/>
      <c r="D894" s="13"/>
      <c r="E894" s="13">
        <f t="shared" si="134"/>
        <v>0</v>
      </c>
      <c r="F894" s="13"/>
      <c r="G894" s="13"/>
      <c r="H894" s="88"/>
      <c r="I894" s="88"/>
      <c r="J894" s="9"/>
      <c r="K894" s="8"/>
      <c r="L894" s="19"/>
      <c r="M894" s="8"/>
      <c r="N894" s="19"/>
      <c r="O894" s="19"/>
      <c r="P894" s="19"/>
      <c r="Q894" s="8"/>
      <c r="R894" s="8"/>
      <c r="S894" s="88"/>
      <c r="T894" s="8"/>
      <c r="U894" s="8"/>
      <c r="V894" s="11"/>
      <c r="W894" s="19"/>
      <c r="X894" s="8"/>
      <c r="Y894" s="90"/>
      <c r="Z894" s="88"/>
      <c r="AA894" s="88"/>
      <c r="AB894" s="88"/>
      <c r="AC894" s="88"/>
      <c r="AD894" s="10"/>
      <c r="AE894" s="8"/>
      <c r="AF894" s="12"/>
      <c r="AG894" s="8"/>
      <c r="AH894" s="88"/>
    </row>
    <row r="895" spans="1:34" x14ac:dyDescent="0.25">
      <c r="A895" s="62">
        <f>COUNTA(H895:K895,L895:AH895)</f>
        <v>0</v>
      </c>
      <c r="B895" s="13"/>
      <c r="C895" s="13"/>
      <c r="D895" s="13"/>
      <c r="E895" s="13">
        <f t="shared" si="134"/>
        <v>0</v>
      </c>
      <c r="F895" s="13"/>
      <c r="G895" s="13"/>
      <c r="H895" s="88"/>
      <c r="I895" s="88"/>
      <c r="J895" s="9"/>
      <c r="K895" s="8"/>
      <c r="L895" s="19"/>
      <c r="M895" s="8"/>
      <c r="N895" s="19"/>
      <c r="O895" s="19"/>
      <c r="P895" s="19"/>
      <c r="Q895" s="8"/>
      <c r="R895" s="8"/>
      <c r="S895" s="88"/>
      <c r="T895" s="8"/>
      <c r="U895" s="8"/>
      <c r="V895" s="11"/>
      <c r="W895" s="19"/>
      <c r="X895" s="8"/>
      <c r="Y895" s="90"/>
      <c r="Z895" s="88"/>
      <c r="AA895" s="88"/>
      <c r="AB895" s="88"/>
      <c r="AC895" s="88"/>
      <c r="AD895" s="10"/>
      <c r="AE895" s="8"/>
      <c r="AF895" s="12"/>
      <c r="AG895" s="8"/>
      <c r="AH895" s="88"/>
    </row>
    <row r="896" spans="1:34" x14ac:dyDescent="0.25">
      <c r="A896" s="62">
        <f>COUNTA(H896:K896,L896:AH896)</f>
        <v>0</v>
      </c>
      <c r="B896" s="13"/>
      <c r="C896" s="13"/>
      <c r="D896" s="13"/>
      <c r="E896" s="13">
        <f t="shared" si="134"/>
        <v>0</v>
      </c>
      <c r="F896" s="13"/>
      <c r="G896" s="13"/>
      <c r="H896" s="88"/>
      <c r="I896" s="88"/>
      <c r="J896" s="9"/>
      <c r="K896" s="8"/>
      <c r="L896" s="19"/>
      <c r="M896" s="8"/>
      <c r="N896" s="19"/>
      <c r="O896" s="19"/>
      <c r="P896" s="19"/>
      <c r="Q896" s="8"/>
      <c r="R896" s="8"/>
      <c r="S896" s="88"/>
      <c r="T896" s="8"/>
      <c r="U896" s="8"/>
      <c r="V896" s="11"/>
      <c r="W896" s="19"/>
      <c r="X896" s="8"/>
      <c r="Y896" s="90"/>
      <c r="Z896" s="88"/>
      <c r="AA896" s="88"/>
      <c r="AB896" s="88"/>
      <c r="AC896" s="88"/>
      <c r="AD896" s="10"/>
      <c r="AE896" s="8"/>
      <c r="AF896" s="12"/>
      <c r="AG896" s="8"/>
      <c r="AH896" s="88"/>
    </row>
    <row r="897" spans="1:34" s="26" customFormat="1" ht="11.25" customHeight="1" x14ac:dyDescent="0.25">
      <c r="A897" s="21">
        <v>0</v>
      </c>
      <c r="B897" s="22"/>
      <c r="C897" s="22"/>
      <c r="D897" s="21"/>
      <c r="E897" s="23">
        <f>MAX(E881:E896)</f>
        <v>0</v>
      </c>
      <c r="F897" s="21" t="str">
        <f>RIGHT(R897,4)</f>
        <v xml:space="preserve"> - 0</v>
      </c>
      <c r="G897" s="21" t="str">
        <f>RIGHT(X897,4)</f>
        <v xml:space="preserve"> - 0</v>
      </c>
      <c r="H897" s="88"/>
      <c r="I897" s="88"/>
      <c r="J897" s="23" t="s">
        <v>85</v>
      </c>
      <c r="K897" s="23" t="str">
        <f>IF(E897=4,"ВО",IF(E897=3,"СПО",IF(E897=2,"ВО (с)",IF(E897=1,"СПО (с)","-"))))</f>
        <v>-</v>
      </c>
      <c r="L897" s="23">
        <f>COUNTA(L881:L896)</f>
        <v>0</v>
      </c>
      <c r="M897" s="23" t="s">
        <v>80</v>
      </c>
      <c r="N897" s="23" t="s">
        <v>80</v>
      </c>
      <c r="O897" s="23">
        <f>COUNTA(O881:O896)</f>
        <v>0</v>
      </c>
      <c r="P897" s="23" t="s">
        <v>80</v>
      </c>
      <c r="Q897" s="23">
        <f>SUM(Q881:Q896)</f>
        <v>0</v>
      </c>
      <c r="R897" s="23" t="str">
        <f>CONCATENATE("П.Г.П. - ",MAX(R881:R896))</f>
        <v>П.Г.П. - 0</v>
      </c>
      <c r="S897" s="23">
        <f>COUNTA(S881)</f>
        <v>0</v>
      </c>
      <c r="T897" s="23">
        <f>T882</f>
        <v>0</v>
      </c>
      <c r="U897" s="23" t="s">
        <v>80</v>
      </c>
      <c r="V897" s="23" t="s">
        <v>80</v>
      </c>
      <c r="W897" s="23">
        <f>COUNTA(W881:W896)</f>
        <v>0</v>
      </c>
      <c r="X897" s="23" t="str">
        <f>CONCATENATE("П.Г.П. - ",MAX(X881:X896))</f>
        <v>П.Г.П. - 0</v>
      </c>
      <c r="Y897" s="24">
        <f>Y881</f>
        <v>0</v>
      </c>
      <c r="Z897" s="23" t="str">
        <f>IF(Z881="","-",Z881)</f>
        <v>-</v>
      </c>
      <c r="AA897" s="23" t="str">
        <f t="shared" ref="AA897:AC897" si="135">IF(AA881="","-",AA881)</f>
        <v>-</v>
      </c>
      <c r="AB897" s="23" t="str">
        <f t="shared" si="135"/>
        <v>-</v>
      </c>
      <c r="AC897" s="23" t="str">
        <f t="shared" si="135"/>
        <v>-</v>
      </c>
      <c r="AD897" s="23" t="s">
        <v>80</v>
      </c>
      <c r="AE897" s="23">
        <f>SUM(AE881:AE896)</f>
        <v>0</v>
      </c>
      <c r="AF897" s="25">
        <f>SUM(AF881:AF896)</f>
        <v>0</v>
      </c>
      <c r="AG897" s="23" t="s">
        <v>80</v>
      </c>
      <c r="AH897" s="23" t="s">
        <v>80</v>
      </c>
    </row>
    <row r="898" spans="1:34" x14ac:dyDescent="0.25">
      <c r="A898" s="62">
        <f>COUNTA(H898:K898,L898:AH898)-7</f>
        <v>-1</v>
      </c>
      <c r="B898" s="13"/>
      <c r="C898" s="13"/>
      <c r="D898" s="13"/>
      <c r="E898" s="13">
        <f t="shared" ref="E898:E913" si="136">IF(K898="ВО",4,IF(K898="СПО",3,IF(K898="ВО (студент)",2,IF(K898="СПО (студент)",1,0))))</f>
        <v>0</v>
      </c>
      <c r="F898" s="13"/>
      <c r="G898" s="13"/>
      <c r="H898" s="88">
        <v>73</v>
      </c>
      <c r="I898" s="88"/>
      <c r="J898" s="7" t="s">
        <v>77</v>
      </c>
      <c r="K898" s="8"/>
      <c r="L898" s="19"/>
      <c r="M898" s="8"/>
      <c r="N898" s="19"/>
      <c r="O898" s="19"/>
      <c r="P898" s="19"/>
      <c r="Q898" s="8"/>
      <c r="R898" s="8"/>
      <c r="S898" s="88"/>
      <c r="T898" s="17" t="s">
        <v>80</v>
      </c>
      <c r="U898" s="17" t="s">
        <v>80</v>
      </c>
      <c r="V898" s="18" t="s">
        <v>80</v>
      </c>
      <c r="W898" s="19"/>
      <c r="X898" s="8"/>
      <c r="Y898" s="90"/>
      <c r="Z898" s="88"/>
      <c r="AA898" s="88"/>
      <c r="AB898" s="88" t="str">
        <f>IF(Y898&lt;1,"-",ROUND(YEARFRAC(Y898,#REF!,1),2))</f>
        <v>-</v>
      </c>
      <c r="AC898" s="88"/>
      <c r="AD898" s="10"/>
      <c r="AE898" s="8"/>
      <c r="AF898" s="12"/>
      <c r="AG898" s="8"/>
      <c r="AH898" s="88"/>
    </row>
    <row r="899" spans="1:34" x14ac:dyDescent="0.25">
      <c r="A899" s="62">
        <f>COUNTA(H899:K899,L899:AH899)</f>
        <v>0</v>
      </c>
      <c r="B899" s="13"/>
      <c r="C899" s="13"/>
      <c r="D899" s="13"/>
      <c r="E899" s="13">
        <f t="shared" si="136"/>
        <v>0</v>
      </c>
      <c r="F899" s="13"/>
      <c r="G899" s="13"/>
      <c r="H899" s="88"/>
      <c r="I899" s="88"/>
      <c r="J899" s="9"/>
      <c r="K899" s="8"/>
      <c r="L899" s="19"/>
      <c r="M899" s="8"/>
      <c r="N899" s="19"/>
      <c r="O899" s="19"/>
      <c r="P899" s="19"/>
      <c r="Q899" s="8"/>
      <c r="R899" s="8"/>
      <c r="S899" s="88"/>
      <c r="T899" s="8"/>
      <c r="U899" s="8"/>
      <c r="V899" s="11"/>
      <c r="W899" s="19"/>
      <c r="X899" s="8"/>
      <c r="Y899" s="90"/>
      <c r="Z899" s="88"/>
      <c r="AA899" s="88"/>
      <c r="AB899" s="88"/>
      <c r="AC899" s="88"/>
      <c r="AD899" s="10"/>
      <c r="AE899" s="8"/>
      <c r="AF899" s="12"/>
      <c r="AG899" s="8"/>
      <c r="AH899" s="88"/>
    </row>
    <row r="900" spans="1:34" x14ac:dyDescent="0.25">
      <c r="A900" s="62">
        <f>COUNTA(H900:K900,L900:AH900,J901)-4</f>
        <v>0</v>
      </c>
      <c r="B900" s="13"/>
      <c r="C900" s="13"/>
      <c r="D900" s="13"/>
      <c r="E900" s="13">
        <f t="shared" si="136"/>
        <v>0</v>
      </c>
      <c r="F900" s="13"/>
      <c r="G900" s="13"/>
      <c r="H900" s="88"/>
      <c r="I900" s="88"/>
      <c r="J900" s="7" t="s">
        <v>78</v>
      </c>
      <c r="K900" s="8"/>
      <c r="L900" s="19"/>
      <c r="M900" s="8"/>
      <c r="N900" s="19"/>
      <c r="O900" s="19"/>
      <c r="P900" s="19"/>
      <c r="Q900" s="8"/>
      <c r="R900" s="8"/>
      <c r="S900" s="88"/>
      <c r="T900" s="17" t="s">
        <v>80</v>
      </c>
      <c r="U900" s="17" t="s">
        <v>80</v>
      </c>
      <c r="V900" s="18" t="s">
        <v>80</v>
      </c>
      <c r="W900" s="19"/>
      <c r="X900" s="8"/>
      <c r="Y900" s="90"/>
      <c r="Z900" s="88"/>
      <c r="AA900" s="88"/>
      <c r="AB900" s="88"/>
      <c r="AC900" s="88"/>
      <c r="AD900" s="10"/>
      <c r="AE900" s="8"/>
      <c r="AF900" s="12"/>
      <c r="AG900" s="8"/>
      <c r="AH900" s="88"/>
    </row>
    <row r="901" spans="1:34" x14ac:dyDescent="0.25">
      <c r="A901" s="62">
        <f>COUNTA(H901:K901,L901:AH901)</f>
        <v>0</v>
      </c>
      <c r="B901" s="13"/>
      <c r="C901" s="13"/>
      <c r="D901" s="13" t="str">
        <f>IF(J901&gt;0,"совмещение","-")</f>
        <v>-</v>
      </c>
      <c r="E901" s="13">
        <f t="shared" si="136"/>
        <v>0</v>
      </c>
      <c r="F901" s="13"/>
      <c r="G901" s="13"/>
      <c r="H901" s="88"/>
      <c r="I901" s="88"/>
      <c r="J901" s="9"/>
      <c r="K901" s="8"/>
      <c r="L901" s="19"/>
      <c r="M901" s="8"/>
      <c r="N901" s="19"/>
      <c r="O901" s="19"/>
      <c r="P901" s="19"/>
      <c r="Q901" s="8"/>
      <c r="R901" s="8"/>
      <c r="S901" s="88"/>
      <c r="T901" s="8"/>
      <c r="U901" s="8"/>
      <c r="V901" s="11"/>
      <c r="W901" s="19"/>
      <c r="X901" s="8"/>
      <c r="Y901" s="90"/>
      <c r="Z901" s="88"/>
      <c r="AA901" s="88"/>
      <c r="AB901" s="88"/>
      <c r="AC901" s="88"/>
      <c r="AD901" s="10"/>
      <c r="AE901" s="8"/>
      <c r="AF901" s="12"/>
      <c r="AG901" s="8"/>
      <c r="AH901" s="88"/>
    </row>
    <row r="902" spans="1:34" x14ac:dyDescent="0.25">
      <c r="A902" s="62">
        <f>COUNTA(H902:K902,L902:AH902)</f>
        <v>0</v>
      </c>
      <c r="B902" s="13"/>
      <c r="C902" s="13"/>
      <c r="D902" s="13"/>
      <c r="E902" s="13">
        <f t="shared" si="136"/>
        <v>0</v>
      </c>
      <c r="F902" s="13"/>
      <c r="G902" s="13"/>
      <c r="H902" s="88"/>
      <c r="I902" s="88"/>
      <c r="J902" s="9"/>
      <c r="K902" s="8"/>
      <c r="L902" s="19"/>
      <c r="M902" s="8"/>
      <c r="N902" s="19"/>
      <c r="O902" s="19"/>
      <c r="P902" s="19"/>
      <c r="Q902" s="8"/>
      <c r="R902" s="8"/>
      <c r="S902" s="88"/>
      <c r="T902" s="8"/>
      <c r="U902" s="8"/>
      <c r="V902" s="11"/>
      <c r="W902" s="19"/>
      <c r="X902" s="8"/>
      <c r="Y902" s="90"/>
      <c r="Z902" s="88"/>
      <c r="AA902" s="88"/>
      <c r="AB902" s="88"/>
      <c r="AC902" s="88"/>
      <c r="AD902" s="10"/>
      <c r="AE902" s="8"/>
      <c r="AF902" s="12"/>
      <c r="AG902" s="8"/>
      <c r="AH902" s="88"/>
    </row>
    <row r="903" spans="1:34" x14ac:dyDescent="0.25">
      <c r="A903" s="62">
        <f>COUNTA(H903:K903,L903:AH903)</f>
        <v>0</v>
      </c>
      <c r="B903" s="13"/>
      <c r="C903" s="13"/>
      <c r="D903" s="13"/>
      <c r="E903" s="13">
        <f t="shared" si="136"/>
        <v>0</v>
      </c>
      <c r="F903" s="13"/>
      <c r="G903" s="13"/>
      <c r="H903" s="88"/>
      <c r="I903" s="88"/>
      <c r="J903" s="9"/>
      <c r="K903" s="8"/>
      <c r="L903" s="19"/>
      <c r="M903" s="8"/>
      <c r="N903" s="19"/>
      <c r="O903" s="19"/>
      <c r="P903" s="19"/>
      <c r="Q903" s="8"/>
      <c r="R903" s="8"/>
      <c r="S903" s="88"/>
      <c r="T903" s="8"/>
      <c r="U903" s="8"/>
      <c r="V903" s="11"/>
      <c r="W903" s="19"/>
      <c r="X903" s="8"/>
      <c r="Y903" s="90"/>
      <c r="Z903" s="88"/>
      <c r="AA903" s="88"/>
      <c r="AB903" s="88"/>
      <c r="AC903" s="88"/>
      <c r="AD903" s="10"/>
      <c r="AE903" s="8"/>
      <c r="AF903" s="12"/>
      <c r="AG903" s="8"/>
      <c r="AH903" s="88"/>
    </row>
    <row r="904" spans="1:34" x14ac:dyDescent="0.25">
      <c r="A904" s="62">
        <f>COUNTA(H904:K904,L904:AH904)</f>
        <v>0</v>
      </c>
      <c r="B904" s="13"/>
      <c r="C904" s="13"/>
      <c r="D904" s="13"/>
      <c r="E904" s="13">
        <f t="shared" si="136"/>
        <v>0</v>
      </c>
      <c r="F904" s="13"/>
      <c r="G904" s="13"/>
      <c r="H904" s="88"/>
      <c r="I904" s="88"/>
      <c r="J904" s="9"/>
      <c r="K904" s="8"/>
      <c r="L904" s="19"/>
      <c r="M904" s="8"/>
      <c r="N904" s="19"/>
      <c r="O904" s="19"/>
      <c r="P904" s="19"/>
      <c r="Q904" s="8"/>
      <c r="R904" s="8"/>
      <c r="S904" s="88"/>
      <c r="T904" s="8"/>
      <c r="U904" s="8"/>
      <c r="V904" s="11"/>
      <c r="W904" s="19"/>
      <c r="X904" s="8"/>
      <c r="Y904" s="90"/>
      <c r="Z904" s="88"/>
      <c r="AA904" s="88"/>
      <c r="AB904" s="88"/>
      <c r="AC904" s="88"/>
      <c r="AD904" s="10"/>
      <c r="AE904" s="8"/>
      <c r="AF904" s="12"/>
      <c r="AG904" s="8"/>
      <c r="AH904" s="88"/>
    </row>
    <row r="905" spans="1:34" x14ac:dyDescent="0.25">
      <c r="A905" s="62">
        <f>COUNTA(H905:K905,L905:AH905)</f>
        <v>0</v>
      </c>
      <c r="B905" s="13"/>
      <c r="C905" s="13"/>
      <c r="D905" s="13"/>
      <c r="E905" s="13">
        <f t="shared" si="136"/>
        <v>0</v>
      </c>
      <c r="F905" s="13"/>
      <c r="G905" s="13"/>
      <c r="H905" s="88"/>
      <c r="I905" s="88"/>
      <c r="J905" s="9"/>
      <c r="K905" s="8"/>
      <c r="L905" s="19"/>
      <c r="M905" s="8"/>
      <c r="N905" s="19"/>
      <c r="O905" s="19"/>
      <c r="P905" s="19"/>
      <c r="Q905" s="8"/>
      <c r="R905" s="8"/>
      <c r="S905" s="88"/>
      <c r="T905" s="8"/>
      <c r="U905" s="8"/>
      <c r="V905" s="11"/>
      <c r="W905" s="19"/>
      <c r="X905" s="8"/>
      <c r="Y905" s="90"/>
      <c r="Z905" s="88"/>
      <c r="AA905" s="88"/>
      <c r="AB905" s="88"/>
      <c r="AC905" s="88"/>
      <c r="AD905" s="10"/>
      <c r="AE905" s="8"/>
      <c r="AF905" s="12"/>
      <c r="AG905" s="8"/>
      <c r="AH905" s="88"/>
    </row>
    <row r="906" spans="1:34" x14ac:dyDescent="0.25">
      <c r="A906" s="62">
        <f>COUNTA(H906:K906,L906:AH906)</f>
        <v>0</v>
      </c>
      <c r="B906" s="13"/>
      <c r="C906" s="13"/>
      <c r="D906" s="13"/>
      <c r="E906" s="13">
        <f t="shared" si="136"/>
        <v>0</v>
      </c>
      <c r="F906" s="13"/>
      <c r="G906" s="13"/>
      <c r="H906" s="88"/>
      <c r="I906" s="88"/>
      <c r="J906" s="9"/>
      <c r="K906" s="8"/>
      <c r="L906" s="19"/>
      <c r="M906" s="8"/>
      <c r="N906" s="19"/>
      <c r="O906" s="19"/>
      <c r="P906" s="19"/>
      <c r="Q906" s="8"/>
      <c r="R906" s="8"/>
      <c r="S906" s="88"/>
      <c r="T906" s="8"/>
      <c r="U906" s="8"/>
      <c r="V906" s="11"/>
      <c r="W906" s="19"/>
      <c r="X906" s="8"/>
      <c r="Y906" s="90"/>
      <c r="Z906" s="88"/>
      <c r="AA906" s="88"/>
      <c r="AB906" s="88"/>
      <c r="AC906" s="88"/>
      <c r="AD906" s="10"/>
      <c r="AE906" s="8"/>
      <c r="AF906" s="12"/>
      <c r="AG906" s="8"/>
      <c r="AH906" s="88"/>
    </row>
    <row r="907" spans="1:34" x14ac:dyDescent="0.25">
      <c r="A907" s="62">
        <f>COUNTA(H907:K907,L907:AH907,J908)-4</f>
        <v>0</v>
      </c>
      <c r="B907" s="13"/>
      <c r="C907" s="13"/>
      <c r="D907" s="13"/>
      <c r="E907" s="13">
        <f t="shared" si="136"/>
        <v>0</v>
      </c>
      <c r="F907" s="13"/>
      <c r="G907" s="13"/>
      <c r="H907" s="88"/>
      <c r="I907" s="88"/>
      <c r="J907" s="7" t="s">
        <v>79</v>
      </c>
      <c r="K907" s="8"/>
      <c r="L907" s="19"/>
      <c r="M907" s="8"/>
      <c r="N907" s="19"/>
      <c r="O907" s="19"/>
      <c r="P907" s="19"/>
      <c r="Q907" s="8"/>
      <c r="R907" s="8"/>
      <c r="S907" s="88"/>
      <c r="T907" s="17" t="s">
        <v>80</v>
      </c>
      <c r="U907" s="17" t="s">
        <v>80</v>
      </c>
      <c r="V907" s="18" t="s">
        <v>80</v>
      </c>
      <c r="W907" s="19"/>
      <c r="X907" s="8"/>
      <c r="Y907" s="90"/>
      <c r="Z907" s="88"/>
      <c r="AA907" s="88"/>
      <c r="AB907" s="88"/>
      <c r="AC907" s="88"/>
      <c r="AD907" s="10"/>
      <c r="AE907" s="8"/>
      <c r="AF907" s="12"/>
      <c r="AG907" s="8"/>
      <c r="AH907" s="88"/>
    </row>
    <row r="908" spans="1:34" x14ac:dyDescent="0.25">
      <c r="A908" s="62">
        <f>COUNTA(H908:K908,L908:AH908)</f>
        <v>0</v>
      </c>
      <c r="B908" s="13"/>
      <c r="C908" s="13"/>
      <c r="D908" s="13" t="str">
        <f>IF(J908&gt;0,"совместительство","-")</f>
        <v>-</v>
      </c>
      <c r="E908" s="13">
        <f t="shared" si="136"/>
        <v>0</v>
      </c>
      <c r="F908" s="13"/>
      <c r="G908" s="13"/>
      <c r="H908" s="88"/>
      <c r="I908" s="88"/>
      <c r="J908" s="9"/>
      <c r="K908" s="8"/>
      <c r="L908" s="19"/>
      <c r="M908" s="8"/>
      <c r="N908" s="19"/>
      <c r="O908" s="19"/>
      <c r="P908" s="19"/>
      <c r="Q908" s="8"/>
      <c r="R908" s="8"/>
      <c r="S908" s="88"/>
      <c r="T908" s="8"/>
      <c r="U908" s="8"/>
      <c r="V908" s="11"/>
      <c r="W908" s="19"/>
      <c r="X908" s="8"/>
      <c r="Y908" s="90"/>
      <c r="Z908" s="88"/>
      <c r="AA908" s="88"/>
      <c r="AB908" s="88"/>
      <c r="AC908" s="88"/>
      <c r="AD908" s="10"/>
      <c r="AE908" s="8"/>
      <c r="AF908" s="12"/>
      <c r="AG908" s="8"/>
      <c r="AH908" s="88"/>
    </row>
    <row r="909" spans="1:34" x14ac:dyDescent="0.25">
      <c r="A909" s="62">
        <f>COUNTA(H909:K909,L909:AH909)</f>
        <v>0</v>
      </c>
      <c r="B909" s="13"/>
      <c r="C909" s="13"/>
      <c r="D909" s="13"/>
      <c r="E909" s="13">
        <f t="shared" si="136"/>
        <v>0</v>
      </c>
      <c r="F909" s="13"/>
      <c r="G909" s="13"/>
      <c r="H909" s="88"/>
      <c r="I909" s="88"/>
      <c r="J909" s="9"/>
      <c r="K909" s="8"/>
      <c r="L909" s="19"/>
      <c r="M909" s="8"/>
      <c r="N909" s="19"/>
      <c r="O909" s="19"/>
      <c r="P909" s="19"/>
      <c r="Q909" s="8"/>
      <c r="R909" s="8"/>
      <c r="S909" s="88"/>
      <c r="T909" s="8"/>
      <c r="U909" s="8"/>
      <c r="V909" s="11"/>
      <c r="W909" s="19"/>
      <c r="X909" s="8"/>
      <c r="Y909" s="90"/>
      <c r="Z909" s="88"/>
      <c r="AA909" s="88"/>
      <c r="AB909" s="88"/>
      <c r="AC909" s="88"/>
      <c r="AD909" s="10"/>
      <c r="AE909" s="8"/>
      <c r="AF909" s="12"/>
      <c r="AG909" s="8"/>
      <c r="AH909" s="88"/>
    </row>
    <row r="910" spans="1:34" x14ac:dyDescent="0.25">
      <c r="A910" s="62">
        <f>COUNTA(H910:K910,L910:AH910)</f>
        <v>0</v>
      </c>
      <c r="B910" s="13"/>
      <c r="C910" s="13"/>
      <c r="D910" s="13"/>
      <c r="E910" s="13">
        <f t="shared" si="136"/>
        <v>0</v>
      </c>
      <c r="F910" s="13"/>
      <c r="G910" s="13"/>
      <c r="H910" s="88"/>
      <c r="I910" s="88"/>
      <c r="J910" s="9"/>
      <c r="K910" s="8"/>
      <c r="L910" s="19"/>
      <c r="M910" s="8"/>
      <c r="N910" s="19"/>
      <c r="O910" s="19"/>
      <c r="P910" s="19"/>
      <c r="Q910" s="8"/>
      <c r="R910" s="8"/>
      <c r="S910" s="88"/>
      <c r="T910" s="8"/>
      <c r="U910" s="8"/>
      <c r="V910" s="11"/>
      <c r="W910" s="19"/>
      <c r="X910" s="8"/>
      <c r="Y910" s="90"/>
      <c r="Z910" s="88"/>
      <c r="AA910" s="88"/>
      <c r="AB910" s="88"/>
      <c r="AC910" s="88"/>
      <c r="AD910" s="10"/>
      <c r="AE910" s="8"/>
      <c r="AF910" s="12"/>
      <c r="AG910" s="8"/>
      <c r="AH910" s="88"/>
    </row>
    <row r="911" spans="1:34" x14ac:dyDescent="0.25">
      <c r="A911" s="62">
        <f>COUNTA(H911:K911,L911:AH911)</f>
        <v>0</v>
      </c>
      <c r="B911" s="13"/>
      <c r="C911" s="13"/>
      <c r="D911" s="13"/>
      <c r="E911" s="13">
        <f t="shared" si="136"/>
        <v>0</v>
      </c>
      <c r="F911" s="13"/>
      <c r="G911" s="13"/>
      <c r="H911" s="88"/>
      <c r="I911" s="88"/>
      <c r="J911" s="9"/>
      <c r="K911" s="8"/>
      <c r="L911" s="19"/>
      <c r="M911" s="8"/>
      <c r="N911" s="19"/>
      <c r="O911" s="19"/>
      <c r="P911" s="19"/>
      <c r="Q911" s="8"/>
      <c r="R911" s="8"/>
      <c r="S911" s="88"/>
      <c r="T911" s="8"/>
      <c r="U911" s="8"/>
      <c r="V911" s="11"/>
      <c r="W911" s="19"/>
      <c r="X911" s="8"/>
      <c r="Y911" s="90"/>
      <c r="Z911" s="88"/>
      <c r="AA911" s="88"/>
      <c r="AB911" s="88"/>
      <c r="AC911" s="88"/>
      <c r="AD911" s="10"/>
      <c r="AE911" s="8"/>
      <c r="AF911" s="12"/>
      <c r="AG911" s="8"/>
      <c r="AH911" s="88"/>
    </row>
    <row r="912" spans="1:34" x14ac:dyDescent="0.25">
      <c r="A912" s="62">
        <f>COUNTA(H912:K912,L912:AH912)</f>
        <v>0</v>
      </c>
      <c r="B912" s="13"/>
      <c r="C912" s="13"/>
      <c r="D912" s="13"/>
      <c r="E912" s="13">
        <f t="shared" si="136"/>
        <v>0</v>
      </c>
      <c r="F912" s="13"/>
      <c r="G912" s="13"/>
      <c r="H912" s="88"/>
      <c r="I912" s="88"/>
      <c r="J912" s="9"/>
      <c r="K912" s="8"/>
      <c r="L912" s="19"/>
      <c r="M912" s="8"/>
      <c r="N912" s="19"/>
      <c r="O912" s="19"/>
      <c r="P912" s="19"/>
      <c r="Q912" s="8"/>
      <c r="R912" s="8"/>
      <c r="S912" s="88"/>
      <c r="T912" s="8"/>
      <c r="U912" s="8"/>
      <c r="V912" s="11"/>
      <c r="W912" s="19"/>
      <c r="X912" s="8"/>
      <c r="Y912" s="90"/>
      <c r="Z912" s="88"/>
      <c r="AA912" s="88"/>
      <c r="AB912" s="88"/>
      <c r="AC912" s="88"/>
      <c r="AD912" s="10"/>
      <c r="AE912" s="8"/>
      <c r="AF912" s="12"/>
      <c r="AG912" s="8"/>
      <c r="AH912" s="88"/>
    </row>
    <row r="913" spans="1:34" x14ac:dyDescent="0.25">
      <c r="A913" s="62">
        <f>COUNTA(H913:K913,L913:AH913)</f>
        <v>0</v>
      </c>
      <c r="B913" s="13"/>
      <c r="C913" s="13"/>
      <c r="D913" s="13"/>
      <c r="E913" s="13">
        <f t="shared" si="136"/>
        <v>0</v>
      </c>
      <c r="F913" s="13"/>
      <c r="G913" s="13"/>
      <c r="H913" s="88"/>
      <c r="I913" s="88"/>
      <c r="J913" s="9"/>
      <c r="K913" s="8"/>
      <c r="L913" s="19"/>
      <c r="M913" s="8"/>
      <c r="N913" s="19"/>
      <c r="O913" s="19"/>
      <c r="P913" s="19"/>
      <c r="Q913" s="8"/>
      <c r="R913" s="8"/>
      <c r="S913" s="88"/>
      <c r="T913" s="8"/>
      <c r="U913" s="8"/>
      <c r="V913" s="11"/>
      <c r="W913" s="19"/>
      <c r="X913" s="8"/>
      <c r="Y913" s="90"/>
      <c r="Z913" s="88"/>
      <c r="AA913" s="88"/>
      <c r="AB913" s="88"/>
      <c r="AC913" s="88"/>
      <c r="AD913" s="10"/>
      <c r="AE913" s="8"/>
      <c r="AF913" s="12"/>
      <c r="AG913" s="8"/>
      <c r="AH913" s="88"/>
    </row>
    <row r="914" spans="1:34" s="26" customFormat="1" ht="11.25" customHeight="1" x14ac:dyDescent="0.25">
      <c r="A914" s="21">
        <v>0</v>
      </c>
      <c r="B914" s="22"/>
      <c r="C914" s="22"/>
      <c r="D914" s="21"/>
      <c r="E914" s="23">
        <f>MAX(E898:E913)</f>
        <v>0</v>
      </c>
      <c r="F914" s="21" t="str">
        <f>RIGHT(R914,4)</f>
        <v xml:space="preserve"> - 0</v>
      </c>
      <c r="G914" s="21" t="str">
        <f>RIGHT(X914,4)</f>
        <v xml:space="preserve"> - 0</v>
      </c>
      <c r="H914" s="88"/>
      <c r="I914" s="88"/>
      <c r="J914" s="23" t="s">
        <v>85</v>
      </c>
      <c r="K914" s="23" t="str">
        <f>IF(E914=4,"ВО",IF(E914=3,"СПО",IF(E914=2,"ВО (с)",IF(E914=1,"СПО (с)","-"))))</f>
        <v>-</v>
      </c>
      <c r="L914" s="23">
        <f>COUNTA(L898:L913)</f>
        <v>0</v>
      </c>
      <c r="M914" s="23" t="s">
        <v>80</v>
      </c>
      <c r="N914" s="23" t="s">
        <v>80</v>
      </c>
      <c r="O914" s="23">
        <f>COUNTA(O898:O913)</f>
        <v>0</v>
      </c>
      <c r="P914" s="23" t="s">
        <v>80</v>
      </c>
      <c r="Q914" s="23">
        <f>SUM(Q898:Q913)</f>
        <v>0</v>
      </c>
      <c r="R914" s="23" t="str">
        <f>CONCATENATE("П.Г.П. - ",MAX(R898:R913))</f>
        <v>П.Г.П. - 0</v>
      </c>
      <c r="S914" s="23">
        <f>COUNTA(S898)</f>
        <v>0</v>
      </c>
      <c r="T914" s="23">
        <f>T899</f>
        <v>0</v>
      </c>
      <c r="U914" s="23" t="s">
        <v>80</v>
      </c>
      <c r="V914" s="23" t="s">
        <v>80</v>
      </c>
      <c r="W914" s="23">
        <f>COUNTA(W898:W913)</f>
        <v>0</v>
      </c>
      <c r="X914" s="23" t="str">
        <f>CONCATENATE("П.Г.П. - ",MAX(X898:X913))</f>
        <v>П.Г.П. - 0</v>
      </c>
      <c r="Y914" s="24">
        <f>Y898</f>
        <v>0</v>
      </c>
      <c r="Z914" s="23" t="str">
        <f>IF(Z898="","-",Z898)</f>
        <v>-</v>
      </c>
      <c r="AA914" s="23" t="str">
        <f t="shared" ref="AA914:AC914" si="137">IF(AA898="","-",AA898)</f>
        <v>-</v>
      </c>
      <c r="AB914" s="23" t="str">
        <f t="shared" si="137"/>
        <v>-</v>
      </c>
      <c r="AC914" s="23" t="str">
        <f t="shared" si="137"/>
        <v>-</v>
      </c>
      <c r="AD914" s="23" t="s">
        <v>80</v>
      </c>
      <c r="AE914" s="23">
        <f>SUM(AE898:AE913)</f>
        <v>0</v>
      </c>
      <c r="AF914" s="25">
        <f>SUM(AF898:AF913)</f>
        <v>0</v>
      </c>
      <c r="AG914" s="23" t="s">
        <v>80</v>
      </c>
      <c r="AH914" s="23" t="s">
        <v>80</v>
      </c>
    </row>
    <row r="915" spans="1:34" x14ac:dyDescent="0.25">
      <c r="A915" s="62">
        <f>COUNTA(H915:K915,L915:AH915)-7</f>
        <v>-1</v>
      </c>
      <c r="B915" s="13"/>
      <c r="C915" s="13"/>
      <c r="D915" s="13"/>
      <c r="E915" s="13">
        <f t="shared" ref="E915:E930" si="138">IF(K915="ВО",4,IF(K915="СПО",3,IF(K915="ВО (студент)",2,IF(K915="СПО (студент)",1,0))))</f>
        <v>0</v>
      </c>
      <c r="F915" s="13"/>
      <c r="G915" s="13"/>
      <c r="H915" s="88">
        <v>74</v>
      </c>
      <c r="I915" s="88"/>
      <c r="J915" s="7" t="s">
        <v>77</v>
      </c>
      <c r="K915" s="8"/>
      <c r="L915" s="19"/>
      <c r="M915" s="8"/>
      <c r="N915" s="19"/>
      <c r="O915" s="19"/>
      <c r="P915" s="19"/>
      <c r="Q915" s="8"/>
      <c r="R915" s="8"/>
      <c r="S915" s="88"/>
      <c r="T915" s="17" t="s">
        <v>80</v>
      </c>
      <c r="U915" s="17" t="s">
        <v>80</v>
      </c>
      <c r="V915" s="18" t="s">
        <v>80</v>
      </c>
      <c r="W915" s="19"/>
      <c r="X915" s="8"/>
      <c r="Y915" s="90"/>
      <c r="Z915" s="88"/>
      <c r="AA915" s="88"/>
      <c r="AB915" s="88" t="str">
        <f>IF(Y915&lt;1,"-",ROUND(YEARFRAC(Y915,#REF!,1),2))</f>
        <v>-</v>
      </c>
      <c r="AC915" s="88"/>
      <c r="AD915" s="10"/>
      <c r="AE915" s="8"/>
      <c r="AF915" s="12"/>
      <c r="AG915" s="8"/>
      <c r="AH915" s="88"/>
    </row>
    <row r="916" spans="1:34" x14ac:dyDescent="0.25">
      <c r="A916" s="62">
        <f>COUNTA(H916:K916,L916:AH916)</f>
        <v>0</v>
      </c>
      <c r="B916" s="13"/>
      <c r="C916" s="13"/>
      <c r="D916" s="13"/>
      <c r="E916" s="13">
        <f t="shared" si="138"/>
        <v>0</v>
      </c>
      <c r="F916" s="13"/>
      <c r="G916" s="13"/>
      <c r="H916" s="88"/>
      <c r="I916" s="88"/>
      <c r="J916" s="9"/>
      <c r="K916" s="8"/>
      <c r="L916" s="19"/>
      <c r="M916" s="8"/>
      <c r="N916" s="19"/>
      <c r="O916" s="19"/>
      <c r="P916" s="19"/>
      <c r="Q916" s="8"/>
      <c r="R916" s="8"/>
      <c r="S916" s="88"/>
      <c r="T916" s="8"/>
      <c r="U916" s="8"/>
      <c r="V916" s="11"/>
      <c r="W916" s="19"/>
      <c r="X916" s="8"/>
      <c r="Y916" s="90"/>
      <c r="Z916" s="88"/>
      <c r="AA916" s="88"/>
      <c r="AB916" s="88"/>
      <c r="AC916" s="88"/>
      <c r="AD916" s="10"/>
      <c r="AE916" s="8"/>
      <c r="AF916" s="12"/>
      <c r="AG916" s="8"/>
      <c r="AH916" s="88"/>
    </row>
    <row r="917" spans="1:34" x14ac:dyDescent="0.25">
      <c r="A917" s="62">
        <f>COUNTA(H917:K917,L917:AH917,J918)-4</f>
        <v>0</v>
      </c>
      <c r="B917" s="13"/>
      <c r="C917" s="13"/>
      <c r="D917" s="13"/>
      <c r="E917" s="13">
        <f t="shared" si="138"/>
        <v>0</v>
      </c>
      <c r="F917" s="13"/>
      <c r="G917" s="13"/>
      <c r="H917" s="88"/>
      <c r="I917" s="88"/>
      <c r="J917" s="7" t="s">
        <v>78</v>
      </c>
      <c r="K917" s="8"/>
      <c r="L917" s="19"/>
      <c r="M917" s="8"/>
      <c r="N917" s="19"/>
      <c r="O917" s="19"/>
      <c r="P917" s="19"/>
      <c r="Q917" s="8"/>
      <c r="R917" s="8"/>
      <c r="S917" s="88"/>
      <c r="T917" s="17" t="s">
        <v>80</v>
      </c>
      <c r="U917" s="17" t="s">
        <v>80</v>
      </c>
      <c r="V917" s="18" t="s">
        <v>80</v>
      </c>
      <c r="W917" s="19"/>
      <c r="X917" s="8"/>
      <c r="Y917" s="90"/>
      <c r="Z917" s="88"/>
      <c r="AA917" s="88"/>
      <c r="AB917" s="88"/>
      <c r="AC917" s="88"/>
      <c r="AD917" s="10"/>
      <c r="AE917" s="8"/>
      <c r="AF917" s="12"/>
      <c r="AG917" s="8"/>
      <c r="AH917" s="88"/>
    </row>
    <row r="918" spans="1:34" x14ac:dyDescent="0.25">
      <c r="A918" s="62">
        <f>COUNTA(H918:K918,L918:AH918)</f>
        <v>0</v>
      </c>
      <c r="B918" s="13"/>
      <c r="C918" s="13"/>
      <c r="D918" s="13" t="str">
        <f>IF(J918&gt;0,"совмещение","-")</f>
        <v>-</v>
      </c>
      <c r="E918" s="13">
        <f t="shared" si="138"/>
        <v>0</v>
      </c>
      <c r="F918" s="13"/>
      <c r="G918" s="13"/>
      <c r="H918" s="88"/>
      <c r="I918" s="88"/>
      <c r="J918" s="9"/>
      <c r="K918" s="8"/>
      <c r="L918" s="19"/>
      <c r="M918" s="8"/>
      <c r="N918" s="19"/>
      <c r="O918" s="19"/>
      <c r="P918" s="19"/>
      <c r="Q918" s="8"/>
      <c r="R918" s="8"/>
      <c r="S918" s="88"/>
      <c r="T918" s="8"/>
      <c r="U918" s="8"/>
      <c r="V918" s="11"/>
      <c r="W918" s="19"/>
      <c r="X918" s="8"/>
      <c r="Y918" s="90"/>
      <c r="Z918" s="88"/>
      <c r="AA918" s="88"/>
      <c r="AB918" s="88"/>
      <c r="AC918" s="88"/>
      <c r="AD918" s="10"/>
      <c r="AE918" s="8"/>
      <c r="AF918" s="12"/>
      <c r="AG918" s="8"/>
      <c r="AH918" s="88"/>
    </row>
    <row r="919" spans="1:34" x14ac:dyDescent="0.25">
      <c r="A919" s="62">
        <f>COUNTA(H919:K919,L919:AH919)</f>
        <v>0</v>
      </c>
      <c r="B919" s="13"/>
      <c r="C919" s="13"/>
      <c r="D919" s="13"/>
      <c r="E919" s="13">
        <f t="shared" si="138"/>
        <v>0</v>
      </c>
      <c r="F919" s="13"/>
      <c r="G919" s="13"/>
      <c r="H919" s="88"/>
      <c r="I919" s="88"/>
      <c r="J919" s="9"/>
      <c r="K919" s="8"/>
      <c r="L919" s="19"/>
      <c r="M919" s="8"/>
      <c r="N919" s="19"/>
      <c r="O919" s="19"/>
      <c r="P919" s="19"/>
      <c r="Q919" s="8"/>
      <c r="R919" s="8"/>
      <c r="S919" s="88"/>
      <c r="T919" s="8"/>
      <c r="U919" s="8"/>
      <c r="V919" s="11"/>
      <c r="W919" s="19"/>
      <c r="X919" s="8"/>
      <c r="Y919" s="90"/>
      <c r="Z919" s="88"/>
      <c r="AA919" s="88"/>
      <c r="AB919" s="88"/>
      <c r="AC919" s="88"/>
      <c r="AD919" s="10"/>
      <c r="AE919" s="8"/>
      <c r="AF919" s="12"/>
      <c r="AG919" s="8"/>
      <c r="AH919" s="88"/>
    </row>
    <row r="920" spans="1:34" x14ac:dyDescent="0.25">
      <c r="A920" s="62">
        <f>COUNTA(H920:K920,L920:AH920)</f>
        <v>0</v>
      </c>
      <c r="B920" s="13"/>
      <c r="C920" s="13"/>
      <c r="D920" s="13"/>
      <c r="E920" s="13">
        <f t="shared" si="138"/>
        <v>0</v>
      </c>
      <c r="F920" s="13"/>
      <c r="G920" s="13"/>
      <c r="H920" s="88"/>
      <c r="I920" s="88"/>
      <c r="J920" s="9"/>
      <c r="K920" s="8"/>
      <c r="L920" s="19"/>
      <c r="M920" s="8"/>
      <c r="N920" s="19"/>
      <c r="O920" s="19"/>
      <c r="P920" s="19"/>
      <c r="Q920" s="8"/>
      <c r="R920" s="8"/>
      <c r="S920" s="88"/>
      <c r="T920" s="8"/>
      <c r="U920" s="8"/>
      <c r="V920" s="11"/>
      <c r="W920" s="19"/>
      <c r="X920" s="8"/>
      <c r="Y920" s="90"/>
      <c r="Z920" s="88"/>
      <c r="AA920" s="88"/>
      <c r="AB920" s="88"/>
      <c r="AC920" s="88"/>
      <c r="AD920" s="10"/>
      <c r="AE920" s="8"/>
      <c r="AF920" s="12"/>
      <c r="AG920" s="8"/>
      <c r="AH920" s="88"/>
    </row>
    <row r="921" spans="1:34" x14ac:dyDescent="0.25">
      <c r="A921" s="62">
        <f>COUNTA(H921:K921,L921:AH921)</f>
        <v>0</v>
      </c>
      <c r="B921" s="13"/>
      <c r="C921" s="13"/>
      <c r="D921" s="13"/>
      <c r="E921" s="13">
        <f t="shared" si="138"/>
        <v>0</v>
      </c>
      <c r="F921" s="13"/>
      <c r="G921" s="13"/>
      <c r="H921" s="88"/>
      <c r="I921" s="88"/>
      <c r="J921" s="9"/>
      <c r="K921" s="8"/>
      <c r="L921" s="19"/>
      <c r="M921" s="8"/>
      <c r="N921" s="19"/>
      <c r="O921" s="19"/>
      <c r="P921" s="19"/>
      <c r="Q921" s="8"/>
      <c r="R921" s="8"/>
      <c r="S921" s="88"/>
      <c r="T921" s="8"/>
      <c r="U921" s="8"/>
      <c r="V921" s="11"/>
      <c r="W921" s="19"/>
      <c r="X921" s="8"/>
      <c r="Y921" s="90"/>
      <c r="Z921" s="88"/>
      <c r="AA921" s="88"/>
      <c r="AB921" s="88"/>
      <c r="AC921" s="88"/>
      <c r="AD921" s="10"/>
      <c r="AE921" s="8"/>
      <c r="AF921" s="12"/>
      <c r="AG921" s="8"/>
      <c r="AH921" s="88"/>
    </row>
    <row r="922" spans="1:34" x14ac:dyDescent="0.25">
      <c r="A922" s="62">
        <f>COUNTA(H922:K922,L922:AH922)</f>
        <v>0</v>
      </c>
      <c r="B922" s="13"/>
      <c r="C922" s="13"/>
      <c r="D922" s="13"/>
      <c r="E922" s="13">
        <f t="shared" si="138"/>
        <v>0</v>
      </c>
      <c r="F922" s="13"/>
      <c r="G922" s="13"/>
      <c r="H922" s="88"/>
      <c r="I922" s="88"/>
      <c r="J922" s="9"/>
      <c r="K922" s="8"/>
      <c r="L922" s="19"/>
      <c r="M922" s="8"/>
      <c r="N922" s="19"/>
      <c r="O922" s="19"/>
      <c r="P922" s="19"/>
      <c r="Q922" s="8"/>
      <c r="R922" s="8"/>
      <c r="S922" s="88"/>
      <c r="T922" s="8"/>
      <c r="U922" s="8"/>
      <c r="V922" s="11"/>
      <c r="W922" s="19"/>
      <c r="X922" s="8"/>
      <c r="Y922" s="90"/>
      <c r="Z922" s="88"/>
      <c r="AA922" s="88"/>
      <c r="AB922" s="88"/>
      <c r="AC922" s="88"/>
      <c r="AD922" s="10"/>
      <c r="AE922" s="8"/>
      <c r="AF922" s="12"/>
      <c r="AG922" s="8"/>
      <c r="AH922" s="88"/>
    </row>
    <row r="923" spans="1:34" x14ac:dyDescent="0.25">
      <c r="A923" s="62">
        <f>COUNTA(H923:K923,L923:AH923)</f>
        <v>0</v>
      </c>
      <c r="B923" s="13"/>
      <c r="C923" s="13"/>
      <c r="D923" s="13"/>
      <c r="E923" s="13">
        <f t="shared" si="138"/>
        <v>0</v>
      </c>
      <c r="F923" s="13"/>
      <c r="G923" s="13"/>
      <c r="H923" s="88"/>
      <c r="I923" s="88"/>
      <c r="J923" s="9"/>
      <c r="K923" s="8"/>
      <c r="L923" s="19"/>
      <c r="M923" s="8"/>
      <c r="N923" s="19"/>
      <c r="O923" s="19"/>
      <c r="P923" s="19"/>
      <c r="Q923" s="8"/>
      <c r="R923" s="8"/>
      <c r="S923" s="88"/>
      <c r="T923" s="8"/>
      <c r="U923" s="8"/>
      <c r="V923" s="11"/>
      <c r="W923" s="19"/>
      <c r="X923" s="8"/>
      <c r="Y923" s="90"/>
      <c r="Z923" s="88"/>
      <c r="AA923" s="88"/>
      <c r="AB923" s="88"/>
      <c r="AC923" s="88"/>
      <c r="AD923" s="10"/>
      <c r="AE923" s="8"/>
      <c r="AF923" s="12"/>
      <c r="AG923" s="8"/>
      <c r="AH923" s="88"/>
    </row>
    <row r="924" spans="1:34" x14ac:dyDescent="0.25">
      <c r="A924" s="62">
        <f>COUNTA(H924:K924,L924:AH924,J925)-4</f>
        <v>0</v>
      </c>
      <c r="B924" s="13"/>
      <c r="C924" s="13"/>
      <c r="D924" s="13"/>
      <c r="E924" s="13">
        <f t="shared" si="138"/>
        <v>0</v>
      </c>
      <c r="F924" s="13"/>
      <c r="G924" s="13"/>
      <c r="H924" s="88"/>
      <c r="I924" s="88"/>
      <c r="J924" s="7" t="s">
        <v>79</v>
      </c>
      <c r="K924" s="8"/>
      <c r="L924" s="19"/>
      <c r="M924" s="8"/>
      <c r="N924" s="19"/>
      <c r="O924" s="19"/>
      <c r="P924" s="19"/>
      <c r="Q924" s="8"/>
      <c r="R924" s="8"/>
      <c r="S924" s="88"/>
      <c r="T924" s="17" t="s">
        <v>80</v>
      </c>
      <c r="U924" s="17" t="s">
        <v>80</v>
      </c>
      <c r="V924" s="18" t="s">
        <v>80</v>
      </c>
      <c r="W924" s="19"/>
      <c r="X924" s="8"/>
      <c r="Y924" s="90"/>
      <c r="Z924" s="88"/>
      <c r="AA924" s="88"/>
      <c r="AB924" s="88"/>
      <c r="AC924" s="88"/>
      <c r="AD924" s="10"/>
      <c r="AE924" s="8"/>
      <c r="AF924" s="12"/>
      <c r="AG924" s="8"/>
      <c r="AH924" s="88"/>
    </row>
    <row r="925" spans="1:34" x14ac:dyDescent="0.25">
      <c r="A925" s="62">
        <f>COUNTA(H925:K925,L925:AH925)</f>
        <v>0</v>
      </c>
      <c r="B925" s="13"/>
      <c r="C925" s="13"/>
      <c r="D925" s="13" t="str">
        <f>IF(J925&gt;0,"совместительство","-")</f>
        <v>-</v>
      </c>
      <c r="E925" s="13">
        <f t="shared" si="138"/>
        <v>0</v>
      </c>
      <c r="F925" s="13"/>
      <c r="G925" s="13"/>
      <c r="H925" s="88"/>
      <c r="I925" s="88"/>
      <c r="J925" s="9"/>
      <c r="K925" s="8"/>
      <c r="L925" s="19"/>
      <c r="M925" s="8"/>
      <c r="N925" s="19"/>
      <c r="O925" s="19"/>
      <c r="P925" s="19"/>
      <c r="Q925" s="8"/>
      <c r="R925" s="8"/>
      <c r="S925" s="88"/>
      <c r="T925" s="8"/>
      <c r="U925" s="8"/>
      <c r="V925" s="11"/>
      <c r="W925" s="19"/>
      <c r="X925" s="8"/>
      <c r="Y925" s="90"/>
      <c r="Z925" s="88"/>
      <c r="AA925" s="88"/>
      <c r="AB925" s="88"/>
      <c r="AC925" s="88"/>
      <c r="AD925" s="10"/>
      <c r="AE925" s="8"/>
      <c r="AF925" s="12"/>
      <c r="AG925" s="8"/>
      <c r="AH925" s="88"/>
    </row>
    <row r="926" spans="1:34" x14ac:dyDescent="0.25">
      <c r="A926" s="62">
        <f>COUNTA(H926:K926,L926:AH926)</f>
        <v>0</v>
      </c>
      <c r="B926" s="13"/>
      <c r="C926" s="13"/>
      <c r="D926" s="13"/>
      <c r="E926" s="13">
        <f t="shared" si="138"/>
        <v>0</v>
      </c>
      <c r="F926" s="13"/>
      <c r="G926" s="13"/>
      <c r="H926" s="88"/>
      <c r="I926" s="88"/>
      <c r="J926" s="9"/>
      <c r="K926" s="8"/>
      <c r="L926" s="19"/>
      <c r="M926" s="8"/>
      <c r="N926" s="19"/>
      <c r="O926" s="19"/>
      <c r="P926" s="19"/>
      <c r="Q926" s="8"/>
      <c r="R926" s="8"/>
      <c r="S926" s="88"/>
      <c r="T926" s="8"/>
      <c r="U926" s="8"/>
      <c r="V926" s="11"/>
      <c r="W926" s="19"/>
      <c r="X926" s="8"/>
      <c r="Y926" s="90"/>
      <c r="Z926" s="88"/>
      <c r="AA926" s="88"/>
      <c r="AB926" s="88"/>
      <c r="AC926" s="88"/>
      <c r="AD926" s="10"/>
      <c r="AE926" s="8"/>
      <c r="AF926" s="12"/>
      <c r="AG926" s="8"/>
      <c r="AH926" s="88"/>
    </row>
    <row r="927" spans="1:34" x14ac:dyDescent="0.25">
      <c r="A927" s="62">
        <f>COUNTA(H927:K927,L927:AH927)</f>
        <v>0</v>
      </c>
      <c r="B927" s="13"/>
      <c r="C927" s="13"/>
      <c r="D927" s="13"/>
      <c r="E927" s="13">
        <f t="shared" si="138"/>
        <v>0</v>
      </c>
      <c r="F927" s="13"/>
      <c r="G927" s="13"/>
      <c r="H927" s="88"/>
      <c r="I927" s="88"/>
      <c r="J927" s="9"/>
      <c r="K927" s="8"/>
      <c r="L927" s="19"/>
      <c r="M927" s="8"/>
      <c r="N927" s="19"/>
      <c r="O927" s="19"/>
      <c r="P927" s="19"/>
      <c r="Q927" s="8"/>
      <c r="R927" s="8"/>
      <c r="S927" s="88"/>
      <c r="T927" s="8"/>
      <c r="U927" s="8"/>
      <c r="V927" s="11"/>
      <c r="W927" s="19"/>
      <c r="X927" s="8"/>
      <c r="Y927" s="90"/>
      <c r="Z927" s="88"/>
      <c r="AA927" s="88"/>
      <c r="AB927" s="88"/>
      <c r="AC927" s="88"/>
      <c r="AD927" s="10"/>
      <c r="AE927" s="8"/>
      <c r="AF927" s="12"/>
      <c r="AG927" s="8"/>
      <c r="AH927" s="88"/>
    </row>
    <row r="928" spans="1:34" x14ac:dyDescent="0.25">
      <c r="A928" s="62">
        <f>COUNTA(H928:K928,L928:AH928)</f>
        <v>0</v>
      </c>
      <c r="B928" s="13"/>
      <c r="C928" s="13"/>
      <c r="D928" s="13"/>
      <c r="E928" s="13">
        <f t="shared" si="138"/>
        <v>0</v>
      </c>
      <c r="F928" s="13"/>
      <c r="G928" s="13"/>
      <c r="H928" s="88"/>
      <c r="I928" s="88"/>
      <c r="J928" s="9"/>
      <c r="K928" s="8"/>
      <c r="L928" s="19"/>
      <c r="M928" s="8"/>
      <c r="N928" s="19"/>
      <c r="O928" s="19"/>
      <c r="P928" s="19"/>
      <c r="Q928" s="8"/>
      <c r="R928" s="8"/>
      <c r="S928" s="88"/>
      <c r="T928" s="8"/>
      <c r="U928" s="8"/>
      <c r="V928" s="11"/>
      <c r="W928" s="19"/>
      <c r="X928" s="8"/>
      <c r="Y928" s="90"/>
      <c r="Z928" s="88"/>
      <c r="AA928" s="88"/>
      <c r="AB928" s="88"/>
      <c r="AC928" s="88"/>
      <c r="AD928" s="10"/>
      <c r="AE928" s="8"/>
      <c r="AF928" s="12"/>
      <c r="AG928" s="8"/>
      <c r="AH928" s="88"/>
    </row>
    <row r="929" spans="1:34" x14ac:dyDescent="0.25">
      <c r="A929" s="62">
        <f>COUNTA(H929:K929,L929:AH929)</f>
        <v>0</v>
      </c>
      <c r="B929" s="13"/>
      <c r="C929" s="13"/>
      <c r="D929" s="13"/>
      <c r="E929" s="13">
        <f t="shared" si="138"/>
        <v>0</v>
      </c>
      <c r="F929" s="13"/>
      <c r="G929" s="13"/>
      <c r="H929" s="88"/>
      <c r="I929" s="88"/>
      <c r="J929" s="9"/>
      <c r="K929" s="8"/>
      <c r="L929" s="19"/>
      <c r="M929" s="8"/>
      <c r="N929" s="19"/>
      <c r="O929" s="19"/>
      <c r="P929" s="19"/>
      <c r="Q929" s="8"/>
      <c r="R929" s="8"/>
      <c r="S929" s="88"/>
      <c r="T929" s="8"/>
      <c r="U929" s="8"/>
      <c r="V929" s="11"/>
      <c r="W929" s="19"/>
      <c r="X929" s="8"/>
      <c r="Y929" s="90"/>
      <c r="Z929" s="88"/>
      <c r="AA929" s="88"/>
      <c r="AB929" s="88"/>
      <c r="AC929" s="88"/>
      <c r="AD929" s="10"/>
      <c r="AE929" s="8"/>
      <c r="AF929" s="12"/>
      <c r="AG929" s="8"/>
      <c r="AH929" s="88"/>
    </row>
    <row r="930" spans="1:34" x14ac:dyDescent="0.25">
      <c r="A930" s="62">
        <f>COUNTA(H930:K930,L930:AH930)</f>
        <v>0</v>
      </c>
      <c r="B930" s="13"/>
      <c r="C930" s="13"/>
      <c r="D930" s="13"/>
      <c r="E930" s="13">
        <f t="shared" si="138"/>
        <v>0</v>
      </c>
      <c r="F930" s="13"/>
      <c r="G930" s="13"/>
      <c r="H930" s="88"/>
      <c r="I930" s="88"/>
      <c r="J930" s="9"/>
      <c r="K930" s="8"/>
      <c r="L930" s="19"/>
      <c r="M930" s="8"/>
      <c r="N930" s="19"/>
      <c r="O930" s="19"/>
      <c r="P930" s="19"/>
      <c r="Q930" s="8"/>
      <c r="R930" s="8"/>
      <c r="S930" s="88"/>
      <c r="T930" s="8"/>
      <c r="U930" s="8"/>
      <c r="V930" s="11"/>
      <c r="W930" s="19"/>
      <c r="X930" s="8"/>
      <c r="Y930" s="90"/>
      <c r="Z930" s="88"/>
      <c r="AA930" s="88"/>
      <c r="AB930" s="88"/>
      <c r="AC930" s="88"/>
      <c r="AD930" s="10"/>
      <c r="AE930" s="8"/>
      <c r="AF930" s="12"/>
      <c r="AG930" s="8"/>
      <c r="AH930" s="88"/>
    </row>
    <row r="931" spans="1:34" s="26" customFormat="1" ht="11.25" customHeight="1" x14ac:dyDescent="0.25">
      <c r="A931" s="21">
        <v>0</v>
      </c>
      <c r="B931" s="22"/>
      <c r="C931" s="22"/>
      <c r="D931" s="21"/>
      <c r="E931" s="23">
        <f>MAX(E915:E930)</f>
        <v>0</v>
      </c>
      <c r="F931" s="21" t="str">
        <f>RIGHT(R931,4)</f>
        <v xml:space="preserve"> - 0</v>
      </c>
      <c r="G931" s="21" t="str">
        <f>RIGHT(X931,4)</f>
        <v xml:space="preserve"> - 0</v>
      </c>
      <c r="H931" s="88"/>
      <c r="I931" s="88"/>
      <c r="J931" s="23" t="s">
        <v>85</v>
      </c>
      <c r="K931" s="23" t="str">
        <f>IF(E931=4,"ВО",IF(E931=3,"СПО",IF(E931=2,"ВО (с)",IF(E931=1,"СПО (с)","-"))))</f>
        <v>-</v>
      </c>
      <c r="L931" s="23">
        <f>COUNTA(L915:L930)</f>
        <v>0</v>
      </c>
      <c r="M931" s="23" t="s">
        <v>80</v>
      </c>
      <c r="N931" s="23" t="s">
        <v>80</v>
      </c>
      <c r="O931" s="23">
        <f>COUNTA(O915:O930)</f>
        <v>0</v>
      </c>
      <c r="P931" s="23" t="s">
        <v>80</v>
      </c>
      <c r="Q931" s="23">
        <f>SUM(Q915:Q930)</f>
        <v>0</v>
      </c>
      <c r="R931" s="23" t="str">
        <f>CONCATENATE("П.Г.П. - ",MAX(R915:R930))</f>
        <v>П.Г.П. - 0</v>
      </c>
      <c r="S931" s="23">
        <f>COUNTA(S915)</f>
        <v>0</v>
      </c>
      <c r="T931" s="23">
        <f>T916</f>
        <v>0</v>
      </c>
      <c r="U931" s="23" t="s">
        <v>80</v>
      </c>
      <c r="V931" s="23" t="s">
        <v>80</v>
      </c>
      <c r="W931" s="23">
        <f>COUNTA(W915:W930)</f>
        <v>0</v>
      </c>
      <c r="X931" s="23" t="str">
        <f>CONCATENATE("П.Г.П. - ",MAX(X915:X930))</f>
        <v>П.Г.П. - 0</v>
      </c>
      <c r="Y931" s="24">
        <f>Y915</f>
        <v>0</v>
      </c>
      <c r="Z931" s="23" t="str">
        <f>IF(Z915="","-",Z915)</f>
        <v>-</v>
      </c>
      <c r="AA931" s="23" t="str">
        <f t="shared" ref="AA931:AC931" si="139">IF(AA915="","-",AA915)</f>
        <v>-</v>
      </c>
      <c r="AB931" s="23" t="str">
        <f t="shared" si="139"/>
        <v>-</v>
      </c>
      <c r="AC931" s="23" t="str">
        <f t="shared" si="139"/>
        <v>-</v>
      </c>
      <c r="AD931" s="23" t="s">
        <v>80</v>
      </c>
      <c r="AE931" s="23">
        <f>SUM(AE915:AE930)</f>
        <v>0</v>
      </c>
      <c r="AF931" s="25">
        <f>SUM(AF915:AF930)</f>
        <v>0</v>
      </c>
      <c r="AG931" s="23" t="s">
        <v>80</v>
      </c>
      <c r="AH931" s="23" t="s">
        <v>80</v>
      </c>
    </row>
    <row r="932" spans="1:34" x14ac:dyDescent="0.25">
      <c r="A932" s="62">
        <f>COUNTA(H932:K932,L932:AH932)-7</f>
        <v>-1</v>
      </c>
      <c r="B932" s="13"/>
      <c r="C932" s="13"/>
      <c r="D932" s="13"/>
      <c r="E932" s="13">
        <f t="shared" ref="E932:E947" si="140">IF(K932="ВО",4,IF(K932="СПО",3,IF(K932="ВО (студент)",2,IF(K932="СПО (студент)",1,0))))</f>
        <v>0</v>
      </c>
      <c r="F932" s="13"/>
      <c r="G932" s="13"/>
      <c r="H932" s="88">
        <v>75</v>
      </c>
      <c r="I932" s="88"/>
      <c r="J932" s="7" t="s">
        <v>77</v>
      </c>
      <c r="K932" s="8"/>
      <c r="L932" s="19"/>
      <c r="M932" s="8"/>
      <c r="N932" s="19"/>
      <c r="O932" s="19"/>
      <c r="P932" s="19"/>
      <c r="Q932" s="8"/>
      <c r="R932" s="8"/>
      <c r="S932" s="88"/>
      <c r="T932" s="17" t="s">
        <v>80</v>
      </c>
      <c r="U932" s="17" t="s">
        <v>80</v>
      </c>
      <c r="V932" s="18" t="s">
        <v>80</v>
      </c>
      <c r="W932" s="19"/>
      <c r="X932" s="8"/>
      <c r="Y932" s="90"/>
      <c r="Z932" s="88"/>
      <c r="AA932" s="88"/>
      <c r="AB932" s="88" t="str">
        <f>IF(Y932&lt;1,"-",ROUND(YEARFRAC(Y932,#REF!,1),2))</f>
        <v>-</v>
      </c>
      <c r="AC932" s="88"/>
      <c r="AD932" s="10"/>
      <c r="AE932" s="8"/>
      <c r="AF932" s="12"/>
      <c r="AG932" s="8"/>
      <c r="AH932" s="88"/>
    </row>
    <row r="933" spans="1:34" x14ac:dyDescent="0.25">
      <c r="A933" s="62">
        <f>COUNTA(H933:K933,L933:AH933)</f>
        <v>0</v>
      </c>
      <c r="B933" s="13"/>
      <c r="C933" s="13"/>
      <c r="D933" s="13"/>
      <c r="E933" s="13">
        <f t="shared" si="140"/>
        <v>0</v>
      </c>
      <c r="F933" s="13"/>
      <c r="G933" s="13"/>
      <c r="H933" s="88"/>
      <c r="I933" s="88"/>
      <c r="J933" s="9"/>
      <c r="K933" s="8"/>
      <c r="L933" s="19"/>
      <c r="M933" s="8"/>
      <c r="N933" s="19"/>
      <c r="O933" s="19"/>
      <c r="P933" s="19"/>
      <c r="Q933" s="8"/>
      <c r="R933" s="8"/>
      <c r="S933" s="88"/>
      <c r="T933" s="8"/>
      <c r="U933" s="8"/>
      <c r="V933" s="11"/>
      <c r="W933" s="19"/>
      <c r="X933" s="8"/>
      <c r="Y933" s="90"/>
      <c r="Z933" s="88"/>
      <c r="AA933" s="88"/>
      <c r="AB933" s="88"/>
      <c r="AC933" s="88"/>
      <c r="AD933" s="10"/>
      <c r="AE933" s="8"/>
      <c r="AF933" s="12"/>
      <c r="AG933" s="8"/>
      <c r="AH933" s="88"/>
    </row>
    <row r="934" spans="1:34" x14ac:dyDescent="0.25">
      <c r="A934" s="62">
        <f>COUNTA(H934:K934,L934:AH934,J935)-4</f>
        <v>0</v>
      </c>
      <c r="B934" s="13"/>
      <c r="C934" s="13"/>
      <c r="D934" s="13"/>
      <c r="E934" s="13">
        <f t="shared" si="140"/>
        <v>0</v>
      </c>
      <c r="F934" s="13"/>
      <c r="G934" s="13"/>
      <c r="H934" s="88"/>
      <c r="I934" s="88"/>
      <c r="J934" s="7" t="s">
        <v>78</v>
      </c>
      <c r="K934" s="8"/>
      <c r="L934" s="19"/>
      <c r="M934" s="8"/>
      <c r="N934" s="19"/>
      <c r="O934" s="19"/>
      <c r="P934" s="19"/>
      <c r="Q934" s="8"/>
      <c r="R934" s="8"/>
      <c r="S934" s="88"/>
      <c r="T934" s="17" t="s">
        <v>80</v>
      </c>
      <c r="U934" s="17" t="s">
        <v>80</v>
      </c>
      <c r="V934" s="18" t="s">
        <v>80</v>
      </c>
      <c r="W934" s="19"/>
      <c r="X934" s="8"/>
      <c r="Y934" s="90"/>
      <c r="Z934" s="88"/>
      <c r="AA934" s="88"/>
      <c r="AB934" s="88"/>
      <c r="AC934" s="88"/>
      <c r="AD934" s="10"/>
      <c r="AE934" s="8"/>
      <c r="AF934" s="12"/>
      <c r="AG934" s="8"/>
      <c r="AH934" s="88"/>
    </row>
    <row r="935" spans="1:34" x14ac:dyDescent="0.25">
      <c r="A935" s="62">
        <f>COUNTA(H935:K935,L935:AH935)</f>
        <v>0</v>
      </c>
      <c r="B935" s="13"/>
      <c r="C935" s="13"/>
      <c r="D935" s="13" t="str">
        <f>IF(J935&gt;0,"совмещение","-")</f>
        <v>-</v>
      </c>
      <c r="E935" s="13">
        <f t="shared" si="140"/>
        <v>0</v>
      </c>
      <c r="F935" s="13"/>
      <c r="G935" s="13"/>
      <c r="H935" s="88"/>
      <c r="I935" s="88"/>
      <c r="J935" s="9"/>
      <c r="K935" s="8"/>
      <c r="L935" s="19"/>
      <c r="M935" s="8"/>
      <c r="N935" s="19"/>
      <c r="O935" s="19"/>
      <c r="P935" s="19"/>
      <c r="Q935" s="8"/>
      <c r="R935" s="8"/>
      <c r="S935" s="88"/>
      <c r="T935" s="8"/>
      <c r="U935" s="8"/>
      <c r="V935" s="11"/>
      <c r="W935" s="19"/>
      <c r="X935" s="8"/>
      <c r="Y935" s="90"/>
      <c r="Z935" s="88"/>
      <c r="AA935" s="88"/>
      <c r="AB935" s="88"/>
      <c r="AC935" s="88"/>
      <c r="AD935" s="10"/>
      <c r="AE935" s="8"/>
      <c r="AF935" s="12"/>
      <c r="AG935" s="8"/>
      <c r="AH935" s="88"/>
    </row>
    <row r="936" spans="1:34" x14ac:dyDescent="0.25">
      <c r="A936" s="62">
        <f>COUNTA(H936:K936,L936:AH936)</f>
        <v>0</v>
      </c>
      <c r="B936" s="13"/>
      <c r="C936" s="13"/>
      <c r="D936" s="13"/>
      <c r="E936" s="13">
        <f t="shared" si="140"/>
        <v>0</v>
      </c>
      <c r="F936" s="13"/>
      <c r="G936" s="13"/>
      <c r="H936" s="88"/>
      <c r="I936" s="88"/>
      <c r="J936" s="9"/>
      <c r="K936" s="8"/>
      <c r="L936" s="19"/>
      <c r="M936" s="8"/>
      <c r="N936" s="19"/>
      <c r="O936" s="19"/>
      <c r="P936" s="19"/>
      <c r="Q936" s="8"/>
      <c r="R936" s="8"/>
      <c r="S936" s="88"/>
      <c r="T936" s="8"/>
      <c r="U936" s="8"/>
      <c r="V936" s="11"/>
      <c r="W936" s="19"/>
      <c r="X936" s="8"/>
      <c r="Y936" s="90"/>
      <c r="Z936" s="88"/>
      <c r="AA936" s="88"/>
      <c r="AB936" s="88"/>
      <c r="AC936" s="88"/>
      <c r="AD936" s="10"/>
      <c r="AE936" s="8"/>
      <c r="AF936" s="12"/>
      <c r="AG936" s="8"/>
      <c r="AH936" s="88"/>
    </row>
    <row r="937" spans="1:34" x14ac:dyDescent="0.25">
      <c r="A937" s="62">
        <f>COUNTA(H937:K937,L937:AH937)</f>
        <v>0</v>
      </c>
      <c r="B937" s="13"/>
      <c r="C937" s="13"/>
      <c r="D937" s="13"/>
      <c r="E937" s="13">
        <f t="shared" si="140"/>
        <v>0</v>
      </c>
      <c r="F937" s="13"/>
      <c r="G937" s="13"/>
      <c r="H937" s="88"/>
      <c r="I937" s="88"/>
      <c r="J937" s="9"/>
      <c r="K937" s="8"/>
      <c r="L937" s="19"/>
      <c r="M937" s="8"/>
      <c r="N937" s="19"/>
      <c r="O937" s="19"/>
      <c r="P937" s="19"/>
      <c r="Q937" s="8"/>
      <c r="R937" s="8"/>
      <c r="S937" s="88"/>
      <c r="T937" s="8"/>
      <c r="U937" s="8"/>
      <c r="V937" s="11"/>
      <c r="W937" s="19"/>
      <c r="X937" s="8"/>
      <c r="Y937" s="90"/>
      <c r="Z937" s="88"/>
      <c r="AA937" s="88"/>
      <c r="AB937" s="88"/>
      <c r="AC937" s="88"/>
      <c r="AD937" s="10"/>
      <c r="AE937" s="8"/>
      <c r="AF937" s="12"/>
      <c r="AG937" s="8"/>
      <c r="AH937" s="88"/>
    </row>
    <row r="938" spans="1:34" x14ac:dyDescent="0.25">
      <c r="A938" s="62">
        <f>COUNTA(H938:K938,L938:AH938)</f>
        <v>0</v>
      </c>
      <c r="B938" s="13"/>
      <c r="C938" s="13"/>
      <c r="D938" s="13"/>
      <c r="E938" s="13">
        <f t="shared" si="140"/>
        <v>0</v>
      </c>
      <c r="F938" s="13"/>
      <c r="G938" s="13"/>
      <c r="H938" s="88"/>
      <c r="I938" s="88"/>
      <c r="J938" s="9"/>
      <c r="K938" s="8"/>
      <c r="L938" s="19"/>
      <c r="M938" s="8"/>
      <c r="N938" s="19"/>
      <c r="O938" s="19"/>
      <c r="P938" s="19"/>
      <c r="Q938" s="8"/>
      <c r="R938" s="8"/>
      <c r="S938" s="88"/>
      <c r="T938" s="8"/>
      <c r="U938" s="8"/>
      <c r="V938" s="11"/>
      <c r="W938" s="19"/>
      <c r="X938" s="8"/>
      <c r="Y938" s="90"/>
      <c r="Z938" s="88"/>
      <c r="AA938" s="88"/>
      <c r="AB938" s="88"/>
      <c r="AC938" s="88"/>
      <c r="AD938" s="10"/>
      <c r="AE938" s="8"/>
      <c r="AF938" s="12"/>
      <c r="AG938" s="8"/>
      <c r="AH938" s="88"/>
    </row>
    <row r="939" spans="1:34" x14ac:dyDescent="0.25">
      <c r="A939" s="62">
        <f>COUNTA(H939:K939,L939:AH939)</f>
        <v>0</v>
      </c>
      <c r="B939" s="13"/>
      <c r="C939" s="13"/>
      <c r="D939" s="13"/>
      <c r="E939" s="13">
        <f t="shared" si="140"/>
        <v>0</v>
      </c>
      <c r="F939" s="13"/>
      <c r="G939" s="13"/>
      <c r="H939" s="88"/>
      <c r="I939" s="88"/>
      <c r="J939" s="9"/>
      <c r="K939" s="8"/>
      <c r="L939" s="19"/>
      <c r="M939" s="8"/>
      <c r="N939" s="19"/>
      <c r="O939" s="19"/>
      <c r="P939" s="19"/>
      <c r="Q939" s="8"/>
      <c r="R939" s="8"/>
      <c r="S939" s="88"/>
      <c r="T939" s="8"/>
      <c r="U939" s="8"/>
      <c r="V939" s="11"/>
      <c r="W939" s="19"/>
      <c r="X939" s="8"/>
      <c r="Y939" s="90"/>
      <c r="Z939" s="88"/>
      <c r="AA939" s="88"/>
      <c r="AB939" s="88"/>
      <c r="AC939" s="88"/>
      <c r="AD939" s="10"/>
      <c r="AE939" s="8"/>
      <c r="AF939" s="12"/>
      <c r="AG939" s="8"/>
      <c r="AH939" s="88"/>
    </row>
    <row r="940" spans="1:34" x14ac:dyDescent="0.25">
      <c r="A940" s="62">
        <f>COUNTA(H940:K940,L940:AH940)</f>
        <v>0</v>
      </c>
      <c r="B940" s="13"/>
      <c r="C940" s="13"/>
      <c r="D940" s="13"/>
      <c r="E940" s="13">
        <f t="shared" si="140"/>
        <v>0</v>
      </c>
      <c r="F940" s="13"/>
      <c r="G940" s="13"/>
      <c r="H940" s="88"/>
      <c r="I940" s="88"/>
      <c r="J940" s="9"/>
      <c r="K940" s="8"/>
      <c r="L940" s="19"/>
      <c r="M940" s="8"/>
      <c r="N940" s="19"/>
      <c r="O940" s="19"/>
      <c r="P940" s="19"/>
      <c r="Q940" s="8"/>
      <c r="R940" s="8"/>
      <c r="S940" s="88"/>
      <c r="T940" s="8"/>
      <c r="U940" s="8"/>
      <c r="V940" s="11"/>
      <c r="W940" s="19"/>
      <c r="X940" s="8"/>
      <c r="Y940" s="90"/>
      <c r="Z940" s="88"/>
      <c r="AA940" s="88"/>
      <c r="AB940" s="88"/>
      <c r="AC940" s="88"/>
      <c r="AD940" s="10"/>
      <c r="AE940" s="8"/>
      <c r="AF940" s="12"/>
      <c r="AG940" s="8"/>
      <c r="AH940" s="88"/>
    </row>
    <row r="941" spans="1:34" x14ac:dyDescent="0.25">
      <c r="A941" s="62">
        <f>COUNTA(H941:K941,L941:AH941,J942)-4</f>
        <v>0</v>
      </c>
      <c r="B941" s="13"/>
      <c r="C941" s="13"/>
      <c r="D941" s="13"/>
      <c r="E941" s="13">
        <f t="shared" si="140"/>
        <v>0</v>
      </c>
      <c r="F941" s="13"/>
      <c r="G941" s="13"/>
      <c r="H941" s="88"/>
      <c r="I941" s="88"/>
      <c r="J941" s="7" t="s">
        <v>79</v>
      </c>
      <c r="K941" s="8"/>
      <c r="L941" s="19"/>
      <c r="M941" s="8"/>
      <c r="N941" s="19"/>
      <c r="O941" s="19"/>
      <c r="P941" s="19"/>
      <c r="Q941" s="8"/>
      <c r="R941" s="8"/>
      <c r="S941" s="88"/>
      <c r="T941" s="17" t="s">
        <v>80</v>
      </c>
      <c r="U941" s="17" t="s">
        <v>80</v>
      </c>
      <c r="V941" s="18" t="s">
        <v>80</v>
      </c>
      <c r="W941" s="19"/>
      <c r="X941" s="8"/>
      <c r="Y941" s="90"/>
      <c r="Z941" s="88"/>
      <c r="AA941" s="88"/>
      <c r="AB941" s="88"/>
      <c r="AC941" s="88"/>
      <c r="AD941" s="10"/>
      <c r="AE941" s="8"/>
      <c r="AF941" s="12"/>
      <c r="AG941" s="8"/>
      <c r="AH941" s="88"/>
    </row>
    <row r="942" spans="1:34" x14ac:dyDescent="0.25">
      <c r="A942" s="62">
        <f>COUNTA(H942:K942,L942:AH942)</f>
        <v>0</v>
      </c>
      <c r="B942" s="13"/>
      <c r="C942" s="13"/>
      <c r="D942" s="13" t="str">
        <f>IF(J942&gt;0,"совместительство","-")</f>
        <v>-</v>
      </c>
      <c r="E942" s="13">
        <f t="shared" si="140"/>
        <v>0</v>
      </c>
      <c r="F942" s="13"/>
      <c r="G942" s="13"/>
      <c r="H942" s="88"/>
      <c r="I942" s="88"/>
      <c r="J942" s="9"/>
      <c r="K942" s="8"/>
      <c r="L942" s="19"/>
      <c r="M942" s="8"/>
      <c r="N942" s="19"/>
      <c r="O942" s="19"/>
      <c r="P942" s="19"/>
      <c r="Q942" s="8"/>
      <c r="R942" s="8"/>
      <c r="S942" s="88"/>
      <c r="T942" s="8"/>
      <c r="U942" s="8"/>
      <c r="V942" s="11"/>
      <c r="W942" s="19"/>
      <c r="X942" s="8"/>
      <c r="Y942" s="90"/>
      <c r="Z942" s="88"/>
      <c r="AA942" s="88"/>
      <c r="AB942" s="88"/>
      <c r="AC942" s="88"/>
      <c r="AD942" s="10"/>
      <c r="AE942" s="8"/>
      <c r="AF942" s="12"/>
      <c r="AG942" s="8"/>
      <c r="AH942" s="88"/>
    </row>
    <row r="943" spans="1:34" x14ac:dyDescent="0.25">
      <c r="A943" s="62">
        <f>COUNTA(H943:K943,L943:AH943)</f>
        <v>0</v>
      </c>
      <c r="B943" s="13"/>
      <c r="C943" s="13"/>
      <c r="D943" s="13"/>
      <c r="E943" s="13">
        <f t="shared" si="140"/>
        <v>0</v>
      </c>
      <c r="F943" s="13"/>
      <c r="G943" s="13"/>
      <c r="H943" s="88"/>
      <c r="I943" s="88"/>
      <c r="J943" s="9"/>
      <c r="K943" s="8"/>
      <c r="L943" s="19"/>
      <c r="M943" s="8"/>
      <c r="N943" s="19"/>
      <c r="O943" s="19"/>
      <c r="P943" s="19"/>
      <c r="Q943" s="8"/>
      <c r="R943" s="8"/>
      <c r="S943" s="88"/>
      <c r="T943" s="8"/>
      <c r="U943" s="8"/>
      <c r="V943" s="11"/>
      <c r="W943" s="19"/>
      <c r="X943" s="8"/>
      <c r="Y943" s="90"/>
      <c r="Z943" s="88"/>
      <c r="AA943" s="88"/>
      <c r="AB943" s="88"/>
      <c r="AC943" s="88"/>
      <c r="AD943" s="10"/>
      <c r="AE943" s="8"/>
      <c r="AF943" s="12"/>
      <c r="AG943" s="8"/>
      <c r="AH943" s="88"/>
    </row>
    <row r="944" spans="1:34" x14ac:dyDescent="0.25">
      <c r="A944" s="62">
        <f>COUNTA(H944:K944,L944:AH944)</f>
        <v>0</v>
      </c>
      <c r="B944" s="13"/>
      <c r="C944" s="13"/>
      <c r="D944" s="13"/>
      <c r="E944" s="13">
        <f t="shared" si="140"/>
        <v>0</v>
      </c>
      <c r="F944" s="13"/>
      <c r="G944" s="13"/>
      <c r="H944" s="88"/>
      <c r="I944" s="88"/>
      <c r="J944" s="9"/>
      <c r="K944" s="8"/>
      <c r="L944" s="19"/>
      <c r="M944" s="8"/>
      <c r="N944" s="19"/>
      <c r="O944" s="19"/>
      <c r="P944" s="19"/>
      <c r="Q944" s="8"/>
      <c r="R944" s="8"/>
      <c r="S944" s="88"/>
      <c r="T944" s="8"/>
      <c r="U944" s="8"/>
      <c r="V944" s="11"/>
      <c r="W944" s="19"/>
      <c r="X944" s="8"/>
      <c r="Y944" s="90"/>
      <c r="Z944" s="88"/>
      <c r="AA944" s="88"/>
      <c r="AB944" s="88"/>
      <c r="AC944" s="88"/>
      <c r="AD944" s="10"/>
      <c r="AE944" s="8"/>
      <c r="AF944" s="12"/>
      <c r="AG944" s="8"/>
      <c r="AH944" s="88"/>
    </row>
    <row r="945" spans="1:34" x14ac:dyDescent="0.25">
      <c r="A945" s="62">
        <f>COUNTA(H945:K945,L945:AH945)</f>
        <v>0</v>
      </c>
      <c r="B945" s="13"/>
      <c r="C945" s="13"/>
      <c r="D945" s="13"/>
      <c r="E945" s="13">
        <f t="shared" si="140"/>
        <v>0</v>
      </c>
      <c r="F945" s="13"/>
      <c r="G945" s="13"/>
      <c r="H945" s="88"/>
      <c r="I945" s="88"/>
      <c r="J945" s="9"/>
      <c r="K945" s="8"/>
      <c r="L945" s="19"/>
      <c r="M945" s="8"/>
      <c r="N945" s="19"/>
      <c r="O945" s="19"/>
      <c r="P945" s="19"/>
      <c r="Q945" s="8"/>
      <c r="R945" s="8"/>
      <c r="S945" s="88"/>
      <c r="T945" s="8"/>
      <c r="U945" s="8"/>
      <c r="V945" s="11"/>
      <c r="W945" s="19"/>
      <c r="X945" s="8"/>
      <c r="Y945" s="90"/>
      <c r="Z945" s="88"/>
      <c r="AA945" s="88"/>
      <c r="AB945" s="88"/>
      <c r="AC945" s="88"/>
      <c r="AD945" s="10"/>
      <c r="AE945" s="8"/>
      <c r="AF945" s="12"/>
      <c r="AG945" s="8"/>
      <c r="AH945" s="88"/>
    </row>
    <row r="946" spans="1:34" x14ac:dyDescent="0.25">
      <c r="A946" s="62">
        <f>COUNTA(H946:K946,L946:AH946)</f>
        <v>0</v>
      </c>
      <c r="B946" s="13"/>
      <c r="C946" s="13"/>
      <c r="D946" s="13"/>
      <c r="E946" s="13">
        <f t="shared" si="140"/>
        <v>0</v>
      </c>
      <c r="F946" s="13"/>
      <c r="G946" s="13"/>
      <c r="H946" s="88"/>
      <c r="I946" s="88"/>
      <c r="J946" s="9"/>
      <c r="K946" s="8"/>
      <c r="L946" s="19"/>
      <c r="M946" s="8"/>
      <c r="N946" s="19"/>
      <c r="O946" s="19"/>
      <c r="P946" s="19"/>
      <c r="Q946" s="8"/>
      <c r="R946" s="8"/>
      <c r="S946" s="88"/>
      <c r="T946" s="8"/>
      <c r="U946" s="8"/>
      <c r="V946" s="11"/>
      <c r="W946" s="19"/>
      <c r="X946" s="8"/>
      <c r="Y946" s="90"/>
      <c r="Z946" s="88"/>
      <c r="AA946" s="88"/>
      <c r="AB946" s="88"/>
      <c r="AC946" s="88"/>
      <c r="AD946" s="10"/>
      <c r="AE946" s="8"/>
      <c r="AF946" s="12"/>
      <c r="AG946" s="8"/>
      <c r="AH946" s="88"/>
    </row>
    <row r="947" spans="1:34" x14ac:dyDescent="0.25">
      <c r="A947" s="62">
        <f>COUNTA(H947:K947,L947:AH947)</f>
        <v>0</v>
      </c>
      <c r="B947" s="13"/>
      <c r="C947" s="13"/>
      <c r="D947" s="13"/>
      <c r="E947" s="13">
        <f t="shared" si="140"/>
        <v>0</v>
      </c>
      <c r="F947" s="13"/>
      <c r="G947" s="13"/>
      <c r="H947" s="88"/>
      <c r="I947" s="88"/>
      <c r="J947" s="9"/>
      <c r="K947" s="8"/>
      <c r="L947" s="19"/>
      <c r="M947" s="8"/>
      <c r="N947" s="19"/>
      <c r="O947" s="19"/>
      <c r="P947" s="19"/>
      <c r="Q947" s="8"/>
      <c r="R947" s="8"/>
      <c r="S947" s="88"/>
      <c r="T947" s="8"/>
      <c r="U947" s="8"/>
      <c r="V947" s="11"/>
      <c r="W947" s="19"/>
      <c r="X947" s="8"/>
      <c r="Y947" s="90"/>
      <c r="Z947" s="88"/>
      <c r="AA947" s="88"/>
      <c r="AB947" s="88"/>
      <c r="AC947" s="88"/>
      <c r="AD947" s="10"/>
      <c r="AE947" s="8"/>
      <c r="AF947" s="12"/>
      <c r="AG947" s="8"/>
      <c r="AH947" s="88"/>
    </row>
    <row r="948" spans="1:34" s="26" customFormat="1" ht="11.25" customHeight="1" x14ac:dyDescent="0.25">
      <c r="A948" s="21">
        <v>0</v>
      </c>
      <c r="B948" s="22"/>
      <c r="C948" s="22"/>
      <c r="D948" s="21"/>
      <c r="E948" s="23">
        <f>MAX(E932:E947)</f>
        <v>0</v>
      </c>
      <c r="F948" s="21" t="str">
        <f>RIGHT(R948,4)</f>
        <v xml:space="preserve"> - 0</v>
      </c>
      <c r="G948" s="21" t="str">
        <f>RIGHT(X948,4)</f>
        <v xml:space="preserve"> - 0</v>
      </c>
      <c r="H948" s="88"/>
      <c r="I948" s="88"/>
      <c r="J948" s="23" t="s">
        <v>85</v>
      </c>
      <c r="K948" s="23" t="str">
        <f>IF(E948=4,"ВО",IF(E948=3,"СПО",IF(E948=2,"ВО (с)",IF(E948=1,"СПО (с)","-"))))</f>
        <v>-</v>
      </c>
      <c r="L948" s="23">
        <f>COUNTA(L932:L947)</f>
        <v>0</v>
      </c>
      <c r="M948" s="23" t="s">
        <v>80</v>
      </c>
      <c r="N948" s="23" t="s">
        <v>80</v>
      </c>
      <c r="O948" s="23">
        <f>COUNTA(O932:O947)</f>
        <v>0</v>
      </c>
      <c r="P948" s="23" t="s">
        <v>80</v>
      </c>
      <c r="Q948" s="23">
        <f>SUM(Q932:Q947)</f>
        <v>0</v>
      </c>
      <c r="R948" s="23" t="str">
        <f>CONCATENATE("П.Г.П. - ",MAX(R932:R947))</f>
        <v>П.Г.П. - 0</v>
      </c>
      <c r="S948" s="23">
        <f>COUNTA(S932)</f>
        <v>0</v>
      </c>
      <c r="T948" s="23">
        <f>T933</f>
        <v>0</v>
      </c>
      <c r="U948" s="23" t="s">
        <v>80</v>
      </c>
      <c r="V948" s="23" t="s">
        <v>80</v>
      </c>
      <c r="W948" s="23">
        <f>COUNTA(W932:W947)</f>
        <v>0</v>
      </c>
      <c r="X948" s="23" t="str">
        <f>CONCATENATE("П.Г.П. - ",MAX(X932:X947))</f>
        <v>П.Г.П. - 0</v>
      </c>
      <c r="Y948" s="24">
        <f>Y932</f>
        <v>0</v>
      </c>
      <c r="Z948" s="23" t="str">
        <f>IF(Z932="","-",Z932)</f>
        <v>-</v>
      </c>
      <c r="AA948" s="23" t="str">
        <f t="shared" ref="AA948:AC948" si="141">IF(AA932="","-",AA932)</f>
        <v>-</v>
      </c>
      <c r="AB948" s="23" t="str">
        <f t="shared" si="141"/>
        <v>-</v>
      </c>
      <c r="AC948" s="23" t="str">
        <f t="shared" si="141"/>
        <v>-</v>
      </c>
      <c r="AD948" s="23" t="s">
        <v>80</v>
      </c>
      <c r="AE948" s="23">
        <f>SUM(AE932:AE947)</f>
        <v>0</v>
      </c>
      <c r="AF948" s="25">
        <f>SUM(AF932:AF947)</f>
        <v>0</v>
      </c>
      <c r="AG948" s="23" t="s">
        <v>80</v>
      </c>
      <c r="AH948" s="23" t="s">
        <v>80</v>
      </c>
    </row>
    <row r="949" spans="1:34" x14ac:dyDescent="0.25">
      <c r="A949" s="62">
        <f>COUNTA(H949:K949,L949:AH949)-7</f>
        <v>-1</v>
      </c>
      <c r="B949" s="13"/>
      <c r="C949" s="13"/>
      <c r="D949" s="13"/>
      <c r="E949" s="13">
        <f t="shared" ref="E949:E964" si="142">IF(K949="ВО",4,IF(K949="СПО",3,IF(K949="ВО (студент)",2,IF(K949="СПО (студент)",1,0))))</f>
        <v>0</v>
      </c>
      <c r="F949" s="13"/>
      <c r="G949" s="13"/>
      <c r="H949" s="88">
        <v>76</v>
      </c>
      <c r="I949" s="88"/>
      <c r="J949" s="7" t="s">
        <v>77</v>
      </c>
      <c r="K949" s="8"/>
      <c r="L949" s="19"/>
      <c r="M949" s="8"/>
      <c r="N949" s="19"/>
      <c r="O949" s="19"/>
      <c r="P949" s="19"/>
      <c r="Q949" s="8"/>
      <c r="R949" s="8"/>
      <c r="S949" s="88"/>
      <c r="T949" s="17" t="s">
        <v>80</v>
      </c>
      <c r="U949" s="17" t="s">
        <v>80</v>
      </c>
      <c r="V949" s="18" t="s">
        <v>80</v>
      </c>
      <c r="W949" s="19"/>
      <c r="X949" s="8"/>
      <c r="Y949" s="90"/>
      <c r="Z949" s="88"/>
      <c r="AA949" s="88"/>
      <c r="AB949" s="88" t="str">
        <f>IF(Y949&lt;1,"-",ROUND(YEARFRAC(Y949,#REF!,1),2))</f>
        <v>-</v>
      </c>
      <c r="AC949" s="88"/>
      <c r="AD949" s="10"/>
      <c r="AE949" s="8"/>
      <c r="AF949" s="12"/>
      <c r="AG949" s="8"/>
      <c r="AH949" s="88"/>
    </row>
    <row r="950" spans="1:34" x14ac:dyDescent="0.25">
      <c r="A950" s="62">
        <f>COUNTA(H950:K950,L950:AH950)</f>
        <v>0</v>
      </c>
      <c r="B950" s="13"/>
      <c r="C950" s="13"/>
      <c r="D950" s="13"/>
      <c r="E950" s="13">
        <f t="shared" si="142"/>
        <v>0</v>
      </c>
      <c r="F950" s="13"/>
      <c r="G950" s="13"/>
      <c r="H950" s="88"/>
      <c r="I950" s="88"/>
      <c r="J950" s="9"/>
      <c r="K950" s="8"/>
      <c r="L950" s="19"/>
      <c r="M950" s="8"/>
      <c r="N950" s="19"/>
      <c r="O950" s="19"/>
      <c r="P950" s="19"/>
      <c r="Q950" s="8"/>
      <c r="R950" s="8"/>
      <c r="S950" s="88"/>
      <c r="T950" s="8"/>
      <c r="U950" s="8"/>
      <c r="V950" s="11"/>
      <c r="W950" s="19"/>
      <c r="X950" s="8"/>
      <c r="Y950" s="90"/>
      <c r="Z950" s="88"/>
      <c r="AA950" s="88"/>
      <c r="AB950" s="88"/>
      <c r="AC950" s="88"/>
      <c r="AD950" s="10"/>
      <c r="AE950" s="8"/>
      <c r="AF950" s="12"/>
      <c r="AG950" s="8"/>
      <c r="AH950" s="88"/>
    </row>
    <row r="951" spans="1:34" x14ac:dyDescent="0.25">
      <c r="A951" s="62">
        <f>COUNTA(H951:K951,L951:AH951,J952)-4</f>
        <v>0</v>
      </c>
      <c r="B951" s="13"/>
      <c r="C951" s="13"/>
      <c r="D951" s="13"/>
      <c r="E951" s="13">
        <f t="shared" si="142"/>
        <v>0</v>
      </c>
      <c r="F951" s="13"/>
      <c r="G951" s="13"/>
      <c r="H951" s="88"/>
      <c r="I951" s="88"/>
      <c r="J951" s="7" t="s">
        <v>78</v>
      </c>
      <c r="K951" s="8"/>
      <c r="L951" s="19"/>
      <c r="M951" s="8"/>
      <c r="N951" s="19"/>
      <c r="O951" s="19"/>
      <c r="P951" s="19"/>
      <c r="Q951" s="8"/>
      <c r="R951" s="8"/>
      <c r="S951" s="88"/>
      <c r="T951" s="17" t="s">
        <v>80</v>
      </c>
      <c r="U951" s="17" t="s">
        <v>80</v>
      </c>
      <c r="V951" s="18" t="s">
        <v>80</v>
      </c>
      <c r="W951" s="19"/>
      <c r="X951" s="8"/>
      <c r="Y951" s="90"/>
      <c r="Z951" s="88"/>
      <c r="AA951" s="88"/>
      <c r="AB951" s="88"/>
      <c r="AC951" s="88"/>
      <c r="AD951" s="10"/>
      <c r="AE951" s="8"/>
      <c r="AF951" s="12"/>
      <c r="AG951" s="8"/>
      <c r="AH951" s="88"/>
    </row>
    <row r="952" spans="1:34" x14ac:dyDescent="0.25">
      <c r="A952" s="62">
        <f>COUNTA(H952:K952,L952:AH952)</f>
        <v>0</v>
      </c>
      <c r="B952" s="13"/>
      <c r="C952" s="13"/>
      <c r="D952" s="13" t="str">
        <f>IF(J952&gt;0,"совмещение","-")</f>
        <v>-</v>
      </c>
      <c r="E952" s="13">
        <f t="shared" si="142"/>
        <v>0</v>
      </c>
      <c r="F952" s="13"/>
      <c r="G952" s="13"/>
      <c r="H952" s="88"/>
      <c r="I952" s="88"/>
      <c r="J952" s="9"/>
      <c r="K952" s="8"/>
      <c r="L952" s="19"/>
      <c r="M952" s="8"/>
      <c r="N952" s="19"/>
      <c r="O952" s="19"/>
      <c r="P952" s="19"/>
      <c r="Q952" s="8"/>
      <c r="R952" s="8"/>
      <c r="S952" s="88"/>
      <c r="T952" s="8"/>
      <c r="U952" s="8"/>
      <c r="V952" s="11"/>
      <c r="W952" s="19"/>
      <c r="X952" s="8"/>
      <c r="Y952" s="90"/>
      <c r="Z952" s="88"/>
      <c r="AA952" s="88"/>
      <c r="AB952" s="88"/>
      <c r="AC952" s="88"/>
      <c r="AD952" s="10"/>
      <c r="AE952" s="8"/>
      <c r="AF952" s="12"/>
      <c r="AG952" s="8"/>
      <c r="AH952" s="88"/>
    </row>
    <row r="953" spans="1:34" x14ac:dyDescent="0.25">
      <c r="A953" s="62">
        <f>COUNTA(H953:K953,L953:AH953)</f>
        <v>0</v>
      </c>
      <c r="B953" s="13"/>
      <c r="C953" s="13"/>
      <c r="D953" s="13"/>
      <c r="E953" s="13">
        <f t="shared" si="142"/>
        <v>0</v>
      </c>
      <c r="F953" s="13"/>
      <c r="G953" s="13"/>
      <c r="H953" s="88"/>
      <c r="I953" s="88"/>
      <c r="J953" s="9"/>
      <c r="K953" s="8"/>
      <c r="L953" s="19"/>
      <c r="M953" s="8"/>
      <c r="N953" s="19"/>
      <c r="O953" s="19"/>
      <c r="P953" s="19"/>
      <c r="Q953" s="8"/>
      <c r="R953" s="8"/>
      <c r="S953" s="88"/>
      <c r="T953" s="8"/>
      <c r="U953" s="8"/>
      <c r="V953" s="11"/>
      <c r="W953" s="19"/>
      <c r="X953" s="8"/>
      <c r="Y953" s="90"/>
      <c r="Z953" s="88"/>
      <c r="AA953" s="88"/>
      <c r="AB953" s="88"/>
      <c r="AC953" s="88"/>
      <c r="AD953" s="10"/>
      <c r="AE953" s="8"/>
      <c r="AF953" s="12"/>
      <c r="AG953" s="8"/>
      <c r="AH953" s="88"/>
    </row>
    <row r="954" spans="1:34" x14ac:dyDescent="0.25">
      <c r="A954" s="62">
        <f>COUNTA(H954:K954,L954:AH954)</f>
        <v>0</v>
      </c>
      <c r="B954" s="13"/>
      <c r="C954" s="13"/>
      <c r="D954" s="13"/>
      <c r="E954" s="13">
        <f t="shared" si="142"/>
        <v>0</v>
      </c>
      <c r="F954" s="13"/>
      <c r="G954" s="13"/>
      <c r="H954" s="88"/>
      <c r="I954" s="88"/>
      <c r="J954" s="9"/>
      <c r="K954" s="8"/>
      <c r="L954" s="19"/>
      <c r="M954" s="8"/>
      <c r="N954" s="19"/>
      <c r="O954" s="19"/>
      <c r="P954" s="19"/>
      <c r="Q954" s="8"/>
      <c r="R954" s="8"/>
      <c r="S954" s="88"/>
      <c r="T954" s="8"/>
      <c r="U954" s="8"/>
      <c r="V954" s="11"/>
      <c r="W954" s="19"/>
      <c r="X954" s="8"/>
      <c r="Y954" s="90"/>
      <c r="Z954" s="88"/>
      <c r="AA954" s="88"/>
      <c r="AB954" s="88"/>
      <c r="AC954" s="88"/>
      <c r="AD954" s="10"/>
      <c r="AE954" s="8"/>
      <c r="AF954" s="12"/>
      <c r="AG954" s="8"/>
      <c r="AH954" s="88"/>
    </row>
    <row r="955" spans="1:34" x14ac:dyDescent="0.25">
      <c r="A955" s="62">
        <f>COUNTA(H955:K955,L955:AH955)</f>
        <v>0</v>
      </c>
      <c r="B955" s="13"/>
      <c r="C955" s="13"/>
      <c r="D955" s="13"/>
      <c r="E955" s="13">
        <f t="shared" si="142"/>
        <v>0</v>
      </c>
      <c r="F955" s="13"/>
      <c r="G955" s="13"/>
      <c r="H955" s="88"/>
      <c r="I955" s="88"/>
      <c r="J955" s="9"/>
      <c r="K955" s="8"/>
      <c r="L955" s="19"/>
      <c r="M955" s="8"/>
      <c r="N955" s="19"/>
      <c r="O955" s="19"/>
      <c r="P955" s="19"/>
      <c r="Q955" s="8"/>
      <c r="R955" s="8"/>
      <c r="S955" s="88"/>
      <c r="T955" s="8"/>
      <c r="U955" s="8"/>
      <c r="V955" s="11"/>
      <c r="W955" s="19"/>
      <c r="X955" s="8"/>
      <c r="Y955" s="90"/>
      <c r="Z955" s="88"/>
      <c r="AA955" s="88"/>
      <c r="AB955" s="88"/>
      <c r="AC955" s="88"/>
      <c r="AD955" s="10"/>
      <c r="AE955" s="8"/>
      <c r="AF955" s="12"/>
      <c r="AG955" s="8"/>
      <c r="AH955" s="88"/>
    </row>
    <row r="956" spans="1:34" x14ac:dyDescent="0.25">
      <c r="A956" s="62">
        <f>COUNTA(H956:K956,L956:AH956)</f>
        <v>0</v>
      </c>
      <c r="B956" s="13"/>
      <c r="C956" s="13"/>
      <c r="D956" s="13"/>
      <c r="E956" s="13">
        <f t="shared" si="142"/>
        <v>0</v>
      </c>
      <c r="F956" s="13"/>
      <c r="G956" s="13"/>
      <c r="H956" s="88"/>
      <c r="I956" s="88"/>
      <c r="J956" s="9"/>
      <c r="K956" s="8"/>
      <c r="L956" s="19"/>
      <c r="M956" s="8"/>
      <c r="N956" s="19"/>
      <c r="O956" s="19"/>
      <c r="P956" s="19"/>
      <c r="Q956" s="8"/>
      <c r="R956" s="8"/>
      <c r="S956" s="88"/>
      <c r="T956" s="8"/>
      <c r="U956" s="8"/>
      <c r="V956" s="11"/>
      <c r="W956" s="19"/>
      <c r="X956" s="8"/>
      <c r="Y956" s="90"/>
      <c r="Z956" s="88"/>
      <c r="AA956" s="88"/>
      <c r="AB956" s="88"/>
      <c r="AC956" s="88"/>
      <c r="AD956" s="10"/>
      <c r="AE956" s="8"/>
      <c r="AF956" s="12"/>
      <c r="AG956" s="8"/>
      <c r="AH956" s="88"/>
    </row>
    <row r="957" spans="1:34" x14ac:dyDescent="0.25">
      <c r="A957" s="62">
        <f>COUNTA(H957:K957,L957:AH957)</f>
        <v>0</v>
      </c>
      <c r="B957" s="13"/>
      <c r="C957" s="13"/>
      <c r="D957" s="13"/>
      <c r="E957" s="13">
        <f t="shared" si="142"/>
        <v>0</v>
      </c>
      <c r="F957" s="13"/>
      <c r="G957" s="13"/>
      <c r="H957" s="88"/>
      <c r="I957" s="88"/>
      <c r="J957" s="9"/>
      <c r="K957" s="8"/>
      <c r="L957" s="19"/>
      <c r="M957" s="8"/>
      <c r="N957" s="19"/>
      <c r="O957" s="19"/>
      <c r="P957" s="19"/>
      <c r="Q957" s="8"/>
      <c r="R957" s="8"/>
      <c r="S957" s="88"/>
      <c r="T957" s="8"/>
      <c r="U957" s="8"/>
      <c r="V957" s="11"/>
      <c r="W957" s="19"/>
      <c r="X957" s="8"/>
      <c r="Y957" s="90"/>
      <c r="Z957" s="88"/>
      <c r="AA957" s="88"/>
      <c r="AB957" s="88"/>
      <c r="AC957" s="88"/>
      <c r="AD957" s="10"/>
      <c r="AE957" s="8"/>
      <c r="AF957" s="12"/>
      <c r="AG957" s="8"/>
      <c r="AH957" s="88"/>
    </row>
    <row r="958" spans="1:34" x14ac:dyDescent="0.25">
      <c r="A958" s="62">
        <f>COUNTA(H958:K958,L958:AH958,J959)-4</f>
        <v>0</v>
      </c>
      <c r="B958" s="13"/>
      <c r="C958" s="13"/>
      <c r="D958" s="13"/>
      <c r="E958" s="13">
        <f t="shared" si="142"/>
        <v>0</v>
      </c>
      <c r="F958" s="13"/>
      <c r="G958" s="13"/>
      <c r="H958" s="88"/>
      <c r="I958" s="88"/>
      <c r="J958" s="7" t="s">
        <v>79</v>
      </c>
      <c r="K958" s="8"/>
      <c r="L958" s="19"/>
      <c r="M958" s="8"/>
      <c r="N958" s="19"/>
      <c r="O958" s="19"/>
      <c r="P958" s="19"/>
      <c r="Q958" s="8"/>
      <c r="R958" s="8"/>
      <c r="S958" s="88"/>
      <c r="T958" s="17" t="s">
        <v>80</v>
      </c>
      <c r="U958" s="17" t="s">
        <v>80</v>
      </c>
      <c r="V958" s="18" t="s">
        <v>80</v>
      </c>
      <c r="W958" s="19"/>
      <c r="X958" s="8"/>
      <c r="Y958" s="90"/>
      <c r="Z958" s="88"/>
      <c r="AA958" s="88"/>
      <c r="AB958" s="88"/>
      <c r="AC958" s="88"/>
      <c r="AD958" s="10"/>
      <c r="AE958" s="8"/>
      <c r="AF958" s="12"/>
      <c r="AG958" s="8"/>
      <c r="AH958" s="88"/>
    </row>
    <row r="959" spans="1:34" x14ac:dyDescent="0.25">
      <c r="A959" s="62">
        <f>COUNTA(H959:K959,L959:AH959)</f>
        <v>0</v>
      </c>
      <c r="B959" s="13"/>
      <c r="C959" s="13"/>
      <c r="D959" s="13" t="str">
        <f>IF(J959&gt;0,"совместительство","-")</f>
        <v>-</v>
      </c>
      <c r="E959" s="13">
        <f t="shared" si="142"/>
        <v>0</v>
      </c>
      <c r="F959" s="13"/>
      <c r="G959" s="13"/>
      <c r="H959" s="88"/>
      <c r="I959" s="88"/>
      <c r="J959" s="9"/>
      <c r="K959" s="8"/>
      <c r="L959" s="19"/>
      <c r="M959" s="8"/>
      <c r="N959" s="19"/>
      <c r="O959" s="19"/>
      <c r="P959" s="19"/>
      <c r="Q959" s="8"/>
      <c r="R959" s="8"/>
      <c r="S959" s="88"/>
      <c r="T959" s="8"/>
      <c r="U959" s="8"/>
      <c r="V959" s="11"/>
      <c r="W959" s="19"/>
      <c r="X959" s="8"/>
      <c r="Y959" s="90"/>
      <c r="Z959" s="88"/>
      <c r="AA959" s="88"/>
      <c r="AB959" s="88"/>
      <c r="AC959" s="88"/>
      <c r="AD959" s="10"/>
      <c r="AE959" s="8"/>
      <c r="AF959" s="12"/>
      <c r="AG959" s="8"/>
      <c r="AH959" s="88"/>
    </row>
    <row r="960" spans="1:34" x14ac:dyDescent="0.25">
      <c r="A960" s="62">
        <f>COUNTA(H960:K960,L960:AH960)</f>
        <v>0</v>
      </c>
      <c r="B960" s="13"/>
      <c r="C960" s="13"/>
      <c r="D960" s="13"/>
      <c r="E960" s="13">
        <f t="shared" si="142"/>
        <v>0</v>
      </c>
      <c r="F960" s="13"/>
      <c r="G960" s="13"/>
      <c r="H960" s="88"/>
      <c r="I960" s="88"/>
      <c r="J960" s="9"/>
      <c r="K960" s="8"/>
      <c r="L960" s="19"/>
      <c r="M960" s="8"/>
      <c r="N960" s="19"/>
      <c r="O960" s="19"/>
      <c r="P960" s="19"/>
      <c r="Q960" s="8"/>
      <c r="R960" s="8"/>
      <c r="S960" s="88"/>
      <c r="T960" s="8"/>
      <c r="U960" s="8"/>
      <c r="V960" s="11"/>
      <c r="W960" s="19"/>
      <c r="X960" s="8"/>
      <c r="Y960" s="90"/>
      <c r="Z960" s="88"/>
      <c r="AA960" s="88"/>
      <c r="AB960" s="88"/>
      <c r="AC960" s="88"/>
      <c r="AD960" s="10"/>
      <c r="AE960" s="8"/>
      <c r="AF960" s="12"/>
      <c r="AG960" s="8"/>
      <c r="AH960" s="88"/>
    </row>
    <row r="961" spans="1:34" x14ac:dyDescent="0.25">
      <c r="A961" s="62">
        <f>COUNTA(H961:K961,L961:AH961)</f>
        <v>0</v>
      </c>
      <c r="B961" s="13"/>
      <c r="C961" s="13"/>
      <c r="D961" s="13"/>
      <c r="E961" s="13">
        <f t="shared" si="142"/>
        <v>0</v>
      </c>
      <c r="F961" s="13"/>
      <c r="G961" s="13"/>
      <c r="H961" s="88"/>
      <c r="I961" s="88"/>
      <c r="J961" s="9"/>
      <c r="K961" s="8"/>
      <c r="L961" s="19"/>
      <c r="M961" s="8"/>
      <c r="N961" s="19"/>
      <c r="O961" s="19"/>
      <c r="P961" s="19"/>
      <c r="Q961" s="8"/>
      <c r="R961" s="8"/>
      <c r="S961" s="88"/>
      <c r="T961" s="8"/>
      <c r="U961" s="8"/>
      <c r="V961" s="11"/>
      <c r="W961" s="19"/>
      <c r="X961" s="8"/>
      <c r="Y961" s="90"/>
      <c r="Z961" s="88"/>
      <c r="AA961" s="88"/>
      <c r="AB961" s="88"/>
      <c r="AC961" s="88"/>
      <c r="AD961" s="10"/>
      <c r="AE961" s="8"/>
      <c r="AF961" s="12"/>
      <c r="AG961" s="8"/>
      <c r="AH961" s="88"/>
    </row>
    <row r="962" spans="1:34" x14ac:dyDescent="0.25">
      <c r="A962" s="62">
        <f>COUNTA(H962:K962,L962:AH962)</f>
        <v>0</v>
      </c>
      <c r="B962" s="13"/>
      <c r="C962" s="13"/>
      <c r="D962" s="13"/>
      <c r="E962" s="13">
        <f t="shared" si="142"/>
        <v>0</v>
      </c>
      <c r="F962" s="13"/>
      <c r="G962" s="13"/>
      <c r="H962" s="88"/>
      <c r="I962" s="88"/>
      <c r="J962" s="9"/>
      <c r="K962" s="8"/>
      <c r="L962" s="19"/>
      <c r="M962" s="8"/>
      <c r="N962" s="19"/>
      <c r="O962" s="19"/>
      <c r="P962" s="19"/>
      <c r="Q962" s="8"/>
      <c r="R962" s="8"/>
      <c r="S962" s="88"/>
      <c r="T962" s="8"/>
      <c r="U962" s="8"/>
      <c r="V962" s="11"/>
      <c r="W962" s="19"/>
      <c r="X962" s="8"/>
      <c r="Y962" s="90"/>
      <c r="Z962" s="88"/>
      <c r="AA962" s="88"/>
      <c r="AB962" s="88"/>
      <c r="AC962" s="88"/>
      <c r="AD962" s="10"/>
      <c r="AE962" s="8"/>
      <c r="AF962" s="12"/>
      <c r="AG962" s="8"/>
      <c r="AH962" s="88"/>
    </row>
    <row r="963" spans="1:34" x14ac:dyDescent="0.25">
      <c r="A963" s="62">
        <f>COUNTA(H963:K963,L963:AH963)</f>
        <v>0</v>
      </c>
      <c r="B963" s="13"/>
      <c r="C963" s="13"/>
      <c r="D963" s="13"/>
      <c r="E963" s="13">
        <f t="shared" si="142"/>
        <v>0</v>
      </c>
      <c r="F963" s="13"/>
      <c r="G963" s="13"/>
      <c r="H963" s="88"/>
      <c r="I963" s="88"/>
      <c r="J963" s="9"/>
      <c r="K963" s="8"/>
      <c r="L963" s="19"/>
      <c r="M963" s="8"/>
      <c r="N963" s="19"/>
      <c r="O963" s="19"/>
      <c r="P963" s="19"/>
      <c r="Q963" s="8"/>
      <c r="R963" s="8"/>
      <c r="S963" s="88"/>
      <c r="T963" s="8"/>
      <c r="U963" s="8"/>
      <c r="V963" s="11"/>
      <c r="W963" s="19"/>
      <c r="X963" s="8"/>
      <c r="Y963" s="90"/>
      <c r="Z963" s="88"/>
      <c r="AA963" s="88"/>
      <c r="AB963" s="88"/>
      <c r="AC963" s="88"/>
      <c r="AD963" s="10"/>
      <c r="AE963" s="8"/>
      <c r="AF963" s="12"/>
      <c r="AG963" s="8"/>
      <c r="AH963" s="88"/>
    </row>
    <row r="964" spans="1:34" x14ac:dyDescent="0.25">
      <c r="A964" s="62">
        <f>COUNTA(H964:K964,L964:AH964)</f>
        <v>0</v>
      </c>
      <c r="B964" s="13"/>
      <c r="C964" s="13"/>
      <c r="D964" s="13"/>
      <c r="E964" s="13">
        <f t="shared" si="142"/>
        <v>0</v>
      </c>
      <c r="F964" s="13"/>
      <c r="G964" s="13"/>
      <c r="H964" s="88"/>
      <c r="I964" s="88"/>
      <c r="J964" s="9"/>
      <c r="K964" s="8"/>
      <c r="L964" s="19"/>
      <c r="M964" s="8"/>
      <c r="N964" s="19"/>
      <c r="O964" s="19"/>
      <c r="P964" s="19"/>
      <c r="Q964" s="8"/>
      <c r="R964" s="8"/>
      <c r="S964" s="88"/>
      <c r="T964" s="8"/>
      <c r="U964" s="8"/>
      <c r="V964" s="11"/>
      <c r="W964" s="19"/>
      <c r="X964" s="8"/>
      <c r="Y964" s="90"/>
      <c r="Z964" s="88"/>
      <c r="AA964" s="88"/>
      <c r="AB964" s="88"/>
      <c r="AC964" s="88"/>
      <c r="AD964" s="10"/>
      <c r="AE964" s="8"/>
      <c r="AF964" s="12"/>
      <c r="AG964" s="8"/>
      <c r="AH964" s="88"/>
    </row>
    <row r="965" spans="1:34" s="26" customFormat="1" ht="11.25" customHeight="1" x14ac:dyDescent="0.25">
      <c r="A965" s="21">
        <v>0</v>
      </c>
      <c r="B965" s="22"/>
      <c r="C965" s="22"/>
      <c r="D965" s="21"/>
      <c r="E965" s="23">
        <f>MAX(E949:E964)</f>
        <v>0</v>
      </c>
      <c r="F965" s="21" t="str">
        <f>RIGHT(R965,4)</f>
        <v xml:space="preserve"> - 0</v>
      </c>
      <c r="G965" s="21" t="str">
        <f>RIGHT(X965,4)</f>
        <v xml:space="preserve"> - 0</v>
      </c>
      <c r="H965" s="88"/>
      <c r="I965" s="88"/>
      <c r="J965" s="23" t="s">
        <v>85</v>
      </c>
      <c r="K965" s="23" t="str">
        <f>IF(E965=4,"ВО",IF(E965=3,"СПО",IF(E965=2,"ВО (с)",IF(E965=1,"СПО (с)","-"))))</f>
        <v>-</v>
      </c>
      <c r="L965" s="23">
        <f>COUNTA(L949:L964)</f>
        <v>0</v>
      </c>
      <c r="M965" s="23" t="s">
        <v>80</v>
      </c>
      <c r="N965" s="23" t="s">
        <v>80</v>
      </c>
      <c r="O965" s="23">
        <f>COUNTA(O949:O964)</f>
        <v>0</v>
      </c>
      <c r="P965" s="23" t="s">
        <v>80</v>
      </c>
      <c r="Q965" s="23">
        <f>SUM(Q949:Q964)</f>
        <v>0</v>
      </c>
      <c r="R965" s="23" t="str">
        <f>CONCATENATE("П.Г.П. - ",MAX(R949:R964))</f>
        <v>П.Г.П. - 0</v>
      </c>
      <c r="S965" s="23">
        <f>COUNTA(S949)</f>
        <v>0</v>
      </c>
      <c r="T965" s="23">
        <f>T950</f>
        <v>0</v>
      </c>
      <c r="U965" s="23" t="s">
        <v>80</v>
      </c>
      <c r="V965" s="23" t="s">
        <v>80</v>
      </c>
      <c r="W965" s="23">
        <f>COUNTA(W949:W964)</f>
        <v>0</v>
      </c>
      <c r="X965" s="23" t="str">
        <f>CONCATENATE("П.Г.П. - ",MAX(X949:X964))</f>
        <v>П.Г.П. - 0</v>
      </c>
      <c r="Y965" s="24">
        <f>Y949</f>
        <v>0</v>
      </c>
      <c r="Z965" s="23" t="str">
        <f>IF(Z949="","-",Z949)</f>
        <v>-</v>
      </c>
      <c r="AA965" s="23" t="str">
        <f t="shared" ref="AA965:AC965" si="143">IF(AA949="","-",AA949)</f>
        <v>-</v>
      </c>
      <c r="AB965" s="23" t="str">
        <f t="shared" si="143"/>
        <v>-</v>
      </c>
      <c r="AC965" s="23" t="str">
        <f t="shared" si="143"/>
        <v>-</v>
      </c>
      <c r="AD965" s="23" t="s">
        <v>80</v>
      </c>
      <c r="AE965" s="23">
        <f>SUM(AE949:AE964)</f>
        <v>0</v>
      </c>
      <c r="AF965" s="25">
        <f>SUM(AF949:AF964)</f>
        <v>0</v>
      </c>
      <c r="AG965" s="23" t="s">
        <v>80</v>
      </c>
      <c r="AH965" s="23" t="s">
        <v>80</v>
      </c>
    </row>
    <row r="966" spans="1:34" x14ac:dyDescent="0.25">
      <c r="A966" s="62">
        <f>COUNTA(H966:K966,L966:AH966)-7</f>
        <v>-1</v>
      </c>
      <c r="B966" s="13"/>
      <c r="C966" s="13"/>
      <c r="D966" s="13"/>
      <c r="E966" s="13">
        <f t="shared" ref="E966:E981" si="144">IF(K966="ВО",4,IF(K966="СПО",3,IF(K966="ВО (студент)",2,IF(K966="СПО (студент)",1,0))))</f>
        <v>0</v>
      </c>
      <c r="F966" s="13"/>
      <c r="G966" s="13"/>
      <c r="H966" s="88">
        <v>77</v>
      </c>
      <c r="I966" s="88"/>
      <c r="J966" s="7" t="s">
        <v>77</v>
      </c>
      <c r="K966" s="8"/>
      <c r="L966" s="19"/>
      <c r="M966" s="8"/>
      <c r="N966" s="19"/>
      <c r="O966" s="19"/>
      <c r="P966" s="19"/>
      <c r="Q966" s="8"/>
      <c r="R966" s="8"/>
      <c r="S966" s="88"/>
      <c r="T966" s="17" t="s">
        <v>80</v>
      </c>
      <c r="U966" s="17" t="s">
        <v>80</v>
      </c>
      <c r="V966" s="18" t="s">
        <v>80</v>
      </c>
      <c r="W966" s="19"/>
      <c r="X966" s="8"/>
      <c r="Y966" s="90"/>
      <c r="Z966" s="88"/>
      <c r="AA966" s="88"/>
      <c r="AB966" s="88" t="str">
        <f>IF(Y966&lt;1,"-",ROUND(YEARFRAC(Y966,#REF!,1),2))</f>
        <v>-</v>
      </c>
      <c r="AC966" s="88"/>
      <c r="AD966" s="10"/>
      <c r="AE966" s="8"/>
      <c r="AF966" s="12"/>
      <c r="AG966" s="8"/>
      <c r="AH966" s="88"/>
    </row>
    <row r="967" spans="1:34" x14ac:dyDescent="0.25">
      <c r="A967" s="62">
        <f>COUNTA(H967:K967,L967:AH967)</f>
        <v>0</v>
      </c>
      <c r="B967" s="13"/>
      <c r="C967" s="13"/>
      <c r="D967" s="13"/>
      <c r="E967" s="13">
        <f t="shared" si="144"/>
        <v>0</v>
      </c>
      <c r="F967" s="13"/>
      <c r="G967" s="13"/>
      <c r="H967" s="88"/>
      <c r="I967" s="88"/>
      <c r="J967" s="9"/>
      <c r="K967" s="8"/>
      <c r="L967" s="19"/>
      <c r="M967" s="8"/>
      <c r="N967" s="19"/>
      <c r="O967" s="19"/>
      <c r="P967" s="19"/>
      <c r="Q967" s="8"/>
      <c r="R967" s="8"/>
      <c r="S967" s="88"/>
      <c r="T967" s="8"/>
      <c r="U967" s="8"/>
      <c r="V967" s="11"/>
      <c r="W967" s="19"/>
      <c r="X967" s="8"/>
      <c r="Y967" s="90"/>
      <c r="Z967" s="88"/>
      <c r="AA967" s="88"/>
      <c r="AB967" s="88"/>
      <c r="AC967" s="88"/>
      <c r="AD967" s="10"/>
      <c r="AE967" s="8"/>
      <c r="AF967" s="12"/>
      <c r="AG967" s="8"/>
      <c r="AH967" s="88"/>
    </row>
    <row r="968" spans="1:34" x14ac:dyDescent="0.25">
      <c r="A968" s="62">
        <f>COUNTA(H968:K968,L968:AH968,J969)-4</f>
        <v>0</v>
      </c>
      <c r="B968" s="13"/>
      <c r="C968" s="13"/>
      <c r="D968" s="13"/>
      <c r="E968" s="13">
        <f t="shared" si="144"/>
        <v>0</v>
      </c>
      <c r="F968" s="13"/>
      <c r="G968" s="13"/>
      <c r="H968" s="88"/>
      <c r="I968" s="88"/>
      <c r="J968" s="7" t="s">
        <v>78</v>
      </c>
      <c r="K968" s="8"/>
      <c r="L968" s="19"/>
      <c r="M968" s="8"/>
      <c r="N968" s="19"/>
      <c r="O968" s="19"/>
      <c r="P968" s="19"/>
      <c r="Q968" s="8"/>
      <c r="R968" s="8"/>
      <c r="S968" s="88"/>
      <c r="T968" s="17" t="s">
        <v>80</v>
      </c>
      <c r="U968" s="17" t="s">
        <v>80</v>
      </c>
      <c r="V968" s="18" t="s">
        <v>80</v>
      </c>
      <c r="W968" s="19"/>
      <c r="X968" s="8"/>
      <c r="Y968" s="90"/>
      <c r="Z968" s="88"/>
      <c r="AA968" s="88"/>
      <c r="AB968" s="88"/>
      <c r="AC968" s="88"/>
      <c r="AD968" s="10"/>
      <c r="AE968" s="8"/>
      <c r="AF968" s="12"/>
      <c r="AG968" s="8"/>
      <c r="AH968" s="88"/>
    </row>
    <row r="969" spans="1:34" x14ac:dyDescent="0.25">
      <c r="A969" s="62">
        <f>COUNTA(H969:K969,L969:AH969)</f>
        <v>0</v>
      </c>
      <c r="B969" s="13"/>
      <c r="C969" s="13"/>
      <c r="D969" s="13" t="str">
        <f>IF(J969&gt;0,"совмещение","-")</f>
        <v>-</v>
      </c>
      <c r="E969" s="13">
        <f t="shared" si="144"/>
        <v>0</v>
      </c>
      <c r="F969" s="13"/>
      <c r="G969" s="13"/>
      <c r="H969" s="88"/>
      <c r="I969" s="88"/>
      <c r="J969" s="9"/>
      <c r="K969" s="8"/>
      <c r="L969" s="19"/>
      <c r="M969" s="8"/>
      <c r="N969" s="19"/>
      <c r="O969" s="19"/>
      <c r="P969" s="19"/>
      <c r="Q969" s="8"/>
      <c r="R969" s="8"/>
      <c r="S969" s="88"/>
      <c r="T969" s="8"/>
      <c r="U969" s="8"/>
      <c r="V969" s="11"/>
      <c r="W969" s="19"/>
      <c r="X969" s="8"/>
      <c r="Y969" s="90"/>
      <c r="Z969" s="88"/>
      <c r="AA969" s="88"/>
      <c r="AB969" s="88"/>
      <c r="AC969" s="88"/>
      <c r="AD969" s="10"/>
      <c r="AE969" s="8"/>
      <c r="AF969" s="12"/>
      <c r="AG969" s="8"/>
      <c r="AH969" s="88"/>
    </row>
    <row r="970" spans="1:34" x14ac:dyDescent="0.25">
      <c r="A970" s="62">
        <f>COUNTA(H970:K970,L970:AH970)</f>
        <v>0</v>
      </c>
      <c r="B970" s="13"/>
      <c r="C970" s="13"/>
      <c r="D970" s="13"/>
      <c r="E970" s="13">
        <f t="shared" si="144"/>
        <v>0</v>
      </c>
      <c r="F970" s="13"/>
      <c r="G970" s="13"/>
      <c r="H970" s="88"/>
      <c r="I970" s="88"/>
      <c r="J970" s="9"/>
      <c r="K970" s="8"/>
      <c r="L970" s="19"/>
      <c r="M970" s="8"/>
      <c r="N970" s="19"/>
      <c r="O970" s="19"/>
      <c r="P970" s="19"/>
      <c r="Q970" s="8"/>
      <c r="R970" s="8"/>
      <c r="S970" s="88"/>
      <c r="T970" s="8"/>
      <c r="U970" s="8"/>
      <c r="V970" s="11"/>
      <c r="W970" s="19"/>
      <c r="X970" s="8"/>
      <c r="Y970" s="90"/>
      <c r="Z970" s="88"/>
      <c r="AA970" s="88"/>
      <c r="AB970" s="88"/>
      <c r="AC970" s="88"/>
      <c r="AD970" s="10"/>
      <c r="AE970" s="8"/>
      <c r="AF970" s="12"/>
      <c r="AG970" s="8"/>
      <c r="AH970" s="88"/>
    </row>
    <row r="971" spans="1:34" x14ac:dyDescent="0.25">
      <c r="A971" s="62">
        <f>COUNTA(H971:K971,L971:AH971)</f>
        <v>0</v>
      </c>
      <c r="B971" s="13"/>
      <c r="C971" s="13"/>
      <c r="D971" s="13"/>
      <c r="E971" s="13">
        <f t="shared" si="144"/>
        <v>0</v>
      </c>
      <c r="F971" s="13"/>
      <c r="G971" s="13"/>
      <c r="H971" s="88"/>
      <c r="I971" s="88"/>
      <c r="J971" s="9"/>
      <c r="K971" s="8"/>
      <c r="L971" s="19"/>
      <c r="M971" s="8"/>
      <c r="N971" s="19"/>
      <c r="O971" s="19"/>
      <c r="P971" s="19"/>
      <c r="Q971" s="8"/>
      <c r="R971" s="8"/>
      <c r="S971" s="88"/>
      <c r="T971" s="8"/>
      <c r="U971" s="8"/>
      <c r="V971" s="11"/>
      <c r="W971" s="19"/>
      <c r="X971" s="8"/>
      <c r="Y971" s="90"/>
      <c r="Z971" s="88"/>
      <c r="AA971" s="88"/>
      <c r="AB971" s="88"/>
      <c r="AC971" s="88"/>
      <c r="AD971" s="10"/>
      <c r="AE971" s="8"/>
      <c r="AF971" s="12"/>
      <c r="AG971" s="8"/>
      <c r="AH971" s="88"/>
    </row>
    <row r="972" spans="1:34" x14ac:dyDescent="0.25">
      <c r="A972" s="62">
        <f>COUNTA(H972:K972,L972:AH972)</f>
        <v>0</v>
      </c>
      <c r="B972" s="13"/>
      <c r="C972" s="13"/>
      <c r="D972" s="13"/>
      <c r="E972" s="13">
        <f t="shared" si="144"/>
        <v>0</v>
      </c>
      <c r="F972" s="13"/>
      <c r="G972" s="13"/>
      <c r="H972" s="88"/>
      <c r="I972" s="88"/>
      <c r="J972" s="9"/>
      <c r="K972" s="8"/>
      <c r="L972" s="19"/>
      <c r="M972" s="8"/>
      <c r="N972" s="19"/>
      <c r="O972" s="19"/>
      <c r="P972" s="19"/>
      <c r="Q972" s="8"/>
      <c r="R972" s="8"/>
      <c r="S972" s="88"/>
      <c r="T972" s="8"/>
      <c r="U972" s="8"/>
      <c r="V972" s="11"/>
      <c r="W972" s="19"/>
      <c r="X972" s="8"/>
      <c r="Y972" s="90"/>
      <c r="Z972" s="88"/>
      <c r="AA972" s="88"/>
      <c r="AB972" s="88"/>
      <c r="AC972" s="88"/>
      <c r="AD972" s="10"/>
      <c r="AE972" s="8"/>
      <c r="AF972" s="12"/>
      <c r="AG972" s="8"/>
      <c r="AH972" s="88"/>
    </row>
    <row r="973" spans="1:34" x14ac:dyDescent="0.25">
      <c r="A973" s="62">
        <f>COUNTA(H973:K973,L973:AH973)</f>
        <v>0</v>
      </c>
      <c r="B973" s="13"/>
      <c r="C973" s="13"/>
      <c r="D973" s="13"/>
      <c r="E973" s="13">
        <f t="shared" si="144"/>
        <v>0</v>
      </c>
      <c r="F973" s="13"/>
      <c r="G973" s="13"/>
      <c r="H973" s="88"/>
      <c r="I973" s="88"/>
      <c r="J973" s="9"/>
      <c r="K973" s="8"/>
      <c r="L973" s="19"/>
      <c r="M973" s="8"/>
      <c r="N973" s="19"/>
      <c r="O973" s="19"/>
      <c r="P973" s="19"/>
      <c r="Q973" s="8"/>
      <c r="R973" s="8"/>
      <c r="S973" s="88"/>
      <c r="T973" s="8"/>
      <c r="U973" s="8"/>
      <c r="V973" s="11"/>
      <c r="W973" s="19"/>
      <c r="X973" s="8"/>
      <c r="Y973" s="90"/>
      <c r="Z973" s="88"/>
      <c r="AA973" s="88"/>
      <c r="AB973" s="88"/>
      <c r="AC973" s="88"/>
      <c r="AD973" s="10"/>
      <c r="AE973" s="8"/>
      <c r="AF973" s="12"/>
      <c r="AG973" s="8"/>
      <c r="AH973" s="88"/>
    </row>
    <row r="974" spans="1:34" x14ac:dyDescent="0.25">
      <c r="A974" s="62">
        <f>COUNTA(H974:K974,L974:AH974)</f>
        <v>0</v>
      </c>
      <c r="B974" s="13"/>
      <c r="C974" s="13"/>
      <c r="D974" s="13"/>
      <c r="E974" s="13">
        <f t="shared" si="144"/>
        <v>0</v>
      </c>
      <c r="F974" s="13"/>
      <c r="G974" s="13"/>
      <c r="H974" s="88"/>
      <c r="I974" s="88"/>
      <c r="J974" s="9"/>
      <c r="K974" s="8"/>
      <c r="L974" s="19"/>
      <c r="M974" s="8"/>
      <c r="N974" s="19"/>
      <c r="O974" s="19"/>
      <c r="P974" s="19"/>
      <c r="Q974" s="8"/>
      <c r="R974" s="8"/>
      <c r="S974" s="88"/>
      <c r="T974" s="8"/>
      <c r="U974" s="8"/>
      <c r="V974" s="11"/>
      <c r="W974" s="19"/>
      <c r="X974" s="8"/>
      <c r="Y974" s="90"/>
      <c r="Z974" s="88"/>
      <c r="AA974" s="88"/>
      <c r="AB974" s="88"/>
      <c r="AC974" s="88"/>
      <c r="AD974" s="10"/>
      <c r="AE974" s="8"/>
      <c r="AF974" s="12"/>
      <c r="AG974" s="8"/>
      <c r="AH974" s="88"/>
    </row>
    <row r="975" spans="1:34" x14ac:dyDescent="0.25">
      <c r="A975" s="62">
        <f>COUNTA(H975:K975,L975:AH975,J976)-4</f>
        <v>0</v>
      </c>
      <c r="B975" s="13"/>
      <c r="C975" s="13"/>
      <c r="D975" s="13"/>
      <c r="E975" s="13">
        <f t="shared" si="144"/>
        <v>0</v>
      </c>
      <c r="F975" s="13"/>
      <c r="G975" s="13"/>
      <c r="H975" s="88"/>
      <c r="I975" s="88"/>
      <c r="J975" s="7" t="s">
        <v>79</v>
      </c>
      <c r="K975" s="8"/>
      <c r="L975" s="19"/>
      <c r="M975" s="8"/>
      <c r="N975" s="19"/>
      <c r="O975" s="19"/>
      <c r="P975" s="19"/>
      <c r="Q975" s="8"/>
      <c r="R975" s="8"/>
      <c r="S975" s="88"/>
      <c r="T975" s="17" t="s">
        <v>80</v>
      </c>
      <c r="U975" s="17" t="s">
        <v>80</v>
      </c>
      <c r="V975" s="18" t="s">
        <v>80</v>
      </c>
      <c r="W975" s="19"/>
      <c r="X975" s="8"/>
      <c r="Y975" s="90"/>
      <c r="Z975" s="88"/>
      <c r="AA975" s="88"/>
      <c r="AB975" s="88"/>
      <c r="AC975" s="88"/>
      <c r="AD975" s="10"/>
      <c r="AE975" s="8"/>
      <c r="AF975" s="12"/>
      <c r="AG975" s="8"/>
      <c r="AH975" s="88"/>
    </row>
    <row r="976" spans="1:34" x14ac:dyDescent="0.25">
      <c r="A976" s="62">
        <f>COUNTA(H976:K976,L976:AH976)</f>
        <v>0</v>
      </c>
      <c r="B976" s="13"/>
      <c r="C976" s="13"/>
      <c r="D976" s="13" t="str">
        <f>IF(J976&gt;0,"совместительство","-")</f>
        <v>-</v>
      </c>
      <c r="E976" s="13">
        <f t="shared" si="144"/>
        <v>0</v>
      </c>
      <c r="F976" s="13"/>
      <c r="G976" s="13"/>
      <c r="H976" s="88"/>
      <c r="I976" s="88"/>
      <c r="J976" s="9"/>
      <c r="K976" s="8"/>
      <c r="L976" s="19"/>
      <c r="M976" s="8"/>
      <c r="N976" s="19"/>
      <c r="O976" s="19"/>
      <c r="P976" s="19"/>
      <c r="Q976" s="8"/>
      <c r="R976" s="8"/>
      <c r="S976" s="88"/>
      <c r="T976" s="8"/>
      <c r="U976" s="8"/>
      <c r="V976" s="11"/>
      <c r="W976" s="19"/>
      <c r="X976" s="8"/>
      <c r="Y976" s="90"/>
      <c r="Z976" s="88"/>
      <c r="AA976" s="88"/>
      <c r="AB976" s="88"/>
      <c r="AC976" s="88"/>
      <c r="AD976" s="10"/>
      <c r="AE976" s="8"/>
      <c r="AF976" s="12"/>
      <c r="AG976" s="8"/>
      <c r="AH976" s="88"/>
    </row>
    <row r="977" spans="1:34" x14ac:dyDescent="0.25">
      <c r="A977" s="62">
        <f>COUNTA(H977:K977,L977:AH977)</f>
        <v>0</v>
      </c>
      <c r="B977" s="13"/>
      <c r="C977" s="13"/>
      <c r="D977" s="13"/>
      <c r="E977" s="13">
        <f t="shared" si="144"/>
        <v>0</v>
      </c>
      <c r="F977" s="13"/>
      <c r="G977" s="13"/>
      <c r="H977" s="88"/>
      <c r="I977" s="88"/>
      <c r="J977" s="9"/>
      <c r="K977" s="8"/>
      <c r="L977" s="19"/>
      <c r="M977" s="8"/>
      <c r="N977" s="19"/>
      <c r="O977" s="19"/>
      <c r="P977" s="19"/>
      <c r="Q977" s="8"/>
      <c r="R977" s="8"/>
      <c r="S977" s="88"/>
      <c r="T977" s="8"/>
      <c r="U977" s="8"/>
      <c r="V977" s="11"/>
      <c r="W977" s="19"/>
      <c r="X977" s="8"/>
      <c r="Y977" s="90"/>
      <c r="Z977" s="88"/>
      <c r="AA977" s="88"/>
      <c r="AB977" s="88"/>
      <c r="AC977" s="88"/>
      <c r="AD977" s="10"/>
      <c r="AE977" s="8"/>
      <c r="AF977" s="12"/>
      <c r="AG977" s="8"/>
      <c r="AH977" s="88"/>
    </row>
    <row r="978" spans="1:34" x14ac:dyDescent="0.25">
      <c r="A978" s="62">
        <f>COUNTA(H978:K978,L978:AH978)</f>
        <v>0</v>
      </c>
      <c r="B978" s="13"/>
      <c r="C978" s="13"/>
      <c r="D978" s="13"/>
      <c r="E978" s="13">
        <f t="shared" si="144"/>
        <v>0</v>
      </c>
      <c r="F978" s="13"/>
      <c r="G978" s="13"/>
      <c r="H978" s="88"/>
      <c r="I978" s="88"/>
      <c r="J978" s="9"/>
      <c r="K978" s="8"/>
      <c r="L978" s="19"/>
      <c r="M978" s="8"/>
      <c r="N978" s="19"/>
      <c r="O978" s="19"/>
      <c r="P978" s="19"/>
      <c r="Q978" s="8"/>
      <c r="R978" s="8"/>
      <c r="S978" s="88"/>
      <c r="T978" s="8"/>
      <c r="U978" s="8"/>
      <c r="V978" s="11"/>
      <c r="W978" s="19"/>
      <c r="X978" s="8"/>
      <c r="Y978" s="90"/>
      <c r="Z978" s="88"/>
      <c r="AA978" s="88"/>
      <c r="AB978" s="88"/>
      <c r="AC978" s="88"/>
      <c r="AD978" s="10"/>
      <c r="AE978" s="8"/>
      <c r="AF978" s="12"/>
      <c r="AG978" s="8"/>
      <c r="AH978" s="88"/>
    </row>
    <row r="979" spans="1:34" x14ac:dyDescent="0.25">
      <c r="A979" s="62">
        <f>COUNTA(H979:K979,L979:AH979)</f>
        <v>0</v>
      </c>
      <c r="B979" s="13"/>
      <c r="C979" s="13"/>
      <c r="D979" s="13"/>
      <c r="E979" s="13">
        <f t="shared" si="144"/>
        <v>0</v>
      </c>
      <c r="F979" s="13"/>
      <c r="G979" s="13"/>
      <c r="H979" s="88"/>
      <c r="I979" s="88"/>
      <c r="J979" s="9"/>
      <c r="K979" s="8"/>
      <c r="L979" s="19"/>
      <c r="M979" s="8"/>
      <c r="N979" s="19"/>
      <c r="O979" s="19"/>
      <c r="P979" s="19"/>
      <c r="Q979" s="8"/>
      <c r="R979" s="8"/>
      <c r="S979" s="88"/>
      <c r="T979" s="8"/>
      <c r="U979" s="8"/>
      <c r="V979" s="11"/>
      <c r="W979" s="19"/>
      <c r="X979" s="8"/>
      <c r="Y979" s="90"/>
      <c r="Z979" s="88"/>
      <c r="AA979" s="88"/>
      <c r="AB979" s="88"/>
      <c r="AC979" s="88"/>
      <c r="AD979" s="10"/>
      <c r="AE979" s="8"/>
      <c r="AF979" s="12"/>
      <c r="AG979" s="8"/>
      <c r="AH979" s="88"/>
    </row>
    <row r="980" spans="1:34" x14ac:dyDescent="0.25">
      <c r="A980" s="62">
        <f>COUNTA(H980:K980,L980:AH980)</f>
        <v>0</v>
      </c>
      <c r="B980" s="13"/>
      <c r="C980" s="13"/>
      <c r="D980" s="13"/>
      <c r="E980" s="13">
        <f t="shared" si="144"/>
        <v>0</v>
      </c>
      <c r="F980" s="13"/>
      <c r="G980" s="13"/>
      <c r="H980" s="88"/>
      <c r="I980" s="88"/>
      <c r="J980" s="9"/>
      <c r="K980" s="8"/>
      <c r="L980" s="19"/>
      <c r="M980" s="8"/>
      <c r="N980" s="19"/>
      <c r="O980" s="19"/>
      <c r="P980" s="19"/>
      <c r="Q980" s="8"/>
      <c r="R980" s="8"/>
      <c r="S980" s="88"/>
      <c r="T980" s="8"/>
      <c r="U980" s="8"/>
      <c r="V980" s="11"/>
      <c r="W980" s="19"/>
      <c r="X980" s="8"/>
      <c r="Y980" s="90"/>
      <c r="Z980" s="88"/>
      <c r="AA980" s="88"/>
      <c r="AB980" s="88"/>
      <c r="AC980" s="88"/>
      <c r="AD980" s="10"/>
      <c r="AE980" s="8"/>
      <c r="AF980" s="12"/>
      <c r="AG980" s="8"/>
      <c r="AH980" s="88"/>
    </row>
    <row r="981" spans="1:34" x14ac:dyDescent="0.25">
      <c r="A981" s="62">
        <f>COUNTA(H981:K981,L981:AH981)</f>
        <v>0</v>
      </c>
      <c r="B981" s="13"/>
      <c r="C981" s="13"/>
      <c r="D981" s="13"/>
      <c r="E981" s="13">
        <f t="shared" si="144"/>
        <v>0</v>
      </c>
      <c r="F981" s="13"/>
      <c r="G981" s="13"/>
      <c r="H981" s="88"/>
      <c r="I981" s="88"/>
      <c r="J981" s="9"/>
      <c r="K981" s="8"/>
      <c r="L981" s="19"/>
      <c r="M981" s="8"/>
      <c r="N981" s="19"/>
      <c r="O981" s="19"/>
      <c r="P981" s="19"/>
      <c r="Q981" s="8"/>
      <c r="R981" s="8"/>
      <c r="S981" s="88"/>
      <c r="T981" s="8"/>
      <c r="U981" s="8"/>
      <c r="V981" s="11"/>
      <c r="W981" s="19"/>
      <c r="X981" s="8"/>
      <c r="Y981" s="90"/>
      <c r="Z981" s="88"/>
      <c r="AA981" s="88"/>
      <c r="AB981" s="88"/>
      <c r="AC981" s="88"/>
      <c r="AD981" s="10"/>
      <c r="AE981" s="8"/>
      <c r="AF981" s="12"/>
      <c r="AG981" s="8"/>
      <c r="AH981" s="88"/>
    </row>
    <row r="982" spans="1:34" s="26" customFormat="1" ht="11.25" customHeight="1" x14ac:dyDescent="0.25">
      <c r="A982" s="21">
        <v>0</v>
      </c>
      <c r="B982" s="22"/>
      <c r="C982" s="22"/>
      <c r="D982" s="21"/>
      <c r="E982" s="23">
        <f>MAX(E966:E981)</f>
        <v>0</v>
      </c>
      <c r="F982" s="21" t="str">
        <f>RIGHT(R982,4)</f>
        <v xml:space="preserve"> - 0</v>
      </c>
      <c r="G982" s="21" t="str">
        <f>RIGHT(X982,4)</f>
        <v xml:space="preserve"> - 0</v>
      </c>
      <c r="H982" s="88"/>
      <c r="I982" s="88"/>
      <c r="J982" s="23" t="s">
        <v>85</v>
      </c>
      <c r="K982" s="23" t="str">
        <f>IF(E982=4,"ВО",IF(E982=3,"СПО",IF(E982=2,"ВО (с)",IF(E982=1,"СПО (с)","-"))))</f>
        <v>-</v>
      </c>
      <c r="L982" s="23">
        <f>COUNTA(L966:L981)</f>
        <v>0</v>
      </c>
      <c r="M982" s="23" t="s">
        <v>80</v>
      </c>
      <c r="N982" s="23" t="s">
        <v>80</v>
      </c>
      <c r="O982" s="23">
        <f>COUNTA(O966:O981)</f>
        <v>0</v>
      </c>
      <c r="P982" s="23" t="s">
        <v>80</v>
      </c>
      <c r="Q982" s="23">
        <f>SUM(Q966:Q981)</f>
        <v>0</v>
      </c>
      <c r="R982" s="23" t="str">
        <f>CONCATENATE("П.Г.П. - ",MAX(R966:R981))</f>
        <v>П.Г.П. - 0</v>
      </c>
      <c r="S982" s="23">
        <f>COUNTA(S966)</f>
        <v>0</v>
      </c>
      <c r="T982" s="23">
        <f>T967</f>
        <v>0</v>
      </c>
      <c r="U982" s="23" t="s">
        <v>80</v>
      </c>
      <c r="V982" s="23" t="s">
        <v>80</v>
      </c>
      <c r="W982" s="23">
        <f>COUNTA(W966:W981)</f>
        <v>0</v>
      </c>
      <c r="X982" s="23" t="str">
        <f>CONCATENATE("П.Г.П. - ",MAX(X966:X981))</f>
        <v>П.Г.П. - 0</v>
      </c>
      <c r="Y982" s="24">
        <f>Y966</f>
        <v>0</v>
      </c>
      <c r="Z982" s="23" t="str">
        <f>IF(Z966="","-",Z966)</f>
        <v>-</v>
      </c>
      <c r="AA982" s="23" t="str">
        <f t="shared" ref="AA982:AC982" si="145">IF(AA966="","-",AA966)</f>
        <v>-</v>
      </c>
      <c r="AB982" s="23" t="str">
        <f t="shared" si="145"/>
        <v>-</v>
      </c>
      <c r="AC982" s="23" t="str">
        <f t="shared" si="145"/>
        <v>-</v>
      </c>
      <c r="AD982" s="23" t="s">
        <v>80</v>
      </c>
      <c r="AE982" s="23">
        <f>SUM(AE966:AE981)</f>
        <v>0</v>
      </c>
      <c r="AF982" s="25">
        <f>SUM(AF966:AF981)</f>
        <v>0</v>
      </c>
      <c r="AG982" s="23" t="s">
        <v>80</v>
      </c>
      <c r="AH982" s="23" t="s">
        <v>80</v>
      </c>
    </row>
    <row r="983" spans="1:34" x14ac:dyDescent="0.25">
      <c r="A983" s="62">
        <f>COUNTA(H983:K983,L983:AH983)-7</f>
        <v>-1</v>
      </c>
      <c r="B983" s="13"/>
      <c r="C983" s="13"/>
      <c r="D983" s="13"/>
      <c r="E983" s="13">
        <f t="shared" ref="E983:E998" si="146">IF(K983="ВО",4,IF(K983="СПО",3,IF(K983="ВО (студент)",2,IF(K983="СПО (студент)",1,0))))</f>
        <v>0</v>
      </c>
      <c r="F983" s="13"/>
      <c r="G983" s="13"/>
      <c r="H983" s="88">
        <v>78</v>
      </c>
      <c r="I983" s="88"/>
      <c r="J983" s="7" t="s">
        <v>77</v>
      </c>
      <c r="K983" s="8"/>
      <c r="L983" s="19"/>
      <c r="M983" s="8"/>
      <c r="N983" s="19"/>
      <c r="O983" s="19"/>
      <c r="P983" s="19"/>
      <c r="Q983" s="8"/>
      <c r="R983" s="8"/>
      <c r="S983" s="88"/>
      <c r="T983" s="17" t="s">
        <v>80</v>
      </c>
      <c r="U983" s="17" t="s">
        <v>80</v>
      </c>
      <c r="V983" s="18" t="s">
        <v>80</v>
      </c>
      <c r="W983" s="19"/>
      <c r="X983" s="8"/>
      <c r="Y983" s="90"/>
      <c r="Z983" s="88"/>
      <c r="AA983" s="88"/>
      <c r="AB983" s="88" t="str">
        <f>IF(Y983&lt;1,"-",ROUND(YEARFRAC(Y983,#REF!,1),2))</f>
        <v>-</v>
      </c>
      <c r="AC983" s="88"/>
      <c r="AD983" s="10"/>
      <c r="AE983" s="8"/>
      <c r="AF983" s="12"/>
      <c r="AG983" s="8"/>
      <c r="AH983" s="88"/>
    </row>
    <row r="984" spans="1:34" x14ac:dyDescent="0.25">
      <c r="A984" s="62">
        <f>COUNTA(H984:K984,L984:AH984)</f>
        <v>0</v>
      </c>
      <c r="B984" s="13"/>
      <c r="C984" s="13"/>
      <c r="D984" s="13"/>
      <c r="E984" s="13">
        <f t="shared" si="146"/>
        <v>0</v>
      </c>
      <c r="F984" s="13"/>
      <c r="G984" s="13"/>
      <c r="H984" s="88"/>
      <c r="I984" s="88"/>
      <c r="J984" s="9"/>
      <c r="K984" s="8"/>
      <c r="L984" s="19"/>
      <c r="M984" s="8"/>
      <c r="N984" s="19"/>
      <c r="O984" s="19"/>
      <c r="P984" s="19"/>
      <c r="Q984" s="8"/>
      <c r="R984" s="8"/>
      <c r="S984" s="88"/>
      <c r="T984" s="8"/>
      <c r="U984" s="8"/>
      <c r="V984" s="11"/>
      <c r="W984" s="19"/>
      <c r="X984" s="8"/>
      <c r="Y984" s="90"/>
      <c r="Z984" s="88"/>
      <c r="AA984" s="88"/>
      <c r="AB984" s="88"/>
      <c r="AC984" s="88"/>
      <c r="AD984" s="10"/>
      <c r="AE984" s="8"/>
      <c r="AF984" s="12"/>
      <c r="AG984" s="8"/>
      <c r="AH984" s="88"/>
    </row>
    <row r="985" spans="1:34" x14ac:dyDescent="0.25">
      <c r="A985" s="62">
        <f>COUNTA(H985:K985,L985:AH985,J986)-4</f>
        <v>0</v>
      </c>
      <c r="B985" s="13"/>
      <c r="C985" s="13"/>
      <c r="D985" s="13"/>
      <c r="E985" s="13">
        <f t="shared" si="146"/>
        <v>0</v>
      </c>
      <c r="F985" s="13"/>
      <c r="G985" s="13"/>
      <c r="H985" s="88"/>
      <c r="I985" s="88"/>
      <c r="J985" s="7" t="s">
        <v>78</v>
      </c>
      <c r="K985" s="8"/>
      <c r="L985" s="19"/>
      <c r="M985" s="8"/>
      <c r="N985" s="19"/>
      <c r="O985" s="19"/>
      <c r="P985" s="19"/>
      <c r="Q985" s="8"/>
      <c r="R985" s="8"/>
      <c r="S985" s="88"/>
      <c r="T985" s="17" t="s">
        <v>80</v>
      </c>
      <c r="U985" s="17" t="s">
        <v>80</v>
      </c>
      <c r="V985" s="18" t="s">
        <v>80</v>
      </c>
      <c r="W985" s="19"/>
      <c r="X985" s="8"/>
      <c r="Y985" s="90"/>
      <c r="Z985" s="88"/>
      <c r="AA985" s="88"/>
      <c r="AB985" s="88"/>
      <c r="AC985" s="88"/>
      <c r="AD985" s="10"/>
      <c r="AE985" s="8"/>
      <c r="AF985" s="12"/>
      <c r="AG985" s="8"/>
      <c r="AH985" s="88"/>
    </row>
    <row r="986" spans="1:34" x14ac:dyDescent="0.25">
      <c r="A986" s="62">
        <f>COUNTA(H986:K986,L986:AH986)</f>
        <v>0</v>
      </c>
      <c r="B986" s="13"/>
      <c r="C986" s="13"/>
      <c r="D986" s="13" t="str">
        <f>IF(J986&gt;0,"совмещение","-")</f>
        <v>-</v>
      </c>
      <c r="E986" s="13">
        <f t="shared" si="146"/>
        <v>0</v>
      </c>
      <c r="F986" s="13"/>
      <c r="G986" s="13"/>
      <c r="H986" s="88"/>
      <c r="I986" s="88"/>
      <c r="J986" s="9"/>
      <c r="K986" s="8"/>
      <c r="L986" s="19"/>
      <c r="M986" s="8"/>
      <c r="N986" s="19"/>
      <c r="O986" s="19"/>
      <c r="P986" s="19"/>
      <c r="Q986" s="8"/>
      <c r="R986" s="8"/>
      <c r="S986" s="88"/>
      <c r="T986" s="8"/>
      <c r="U986" s="8"/>
      <c r="V986" s="11"/>
      <c r="W986" s="19"/>
      <c r="X986" s="8"/>
      <c r="Y986" s="90"/>
      <c r="Z986" s="88"/>
      <c r="AA986" s="88"/>
      <c r="AB986" s="88"/>
      <c r="AC986" s="88"/>
      <c r="AD986" s="10"/>
      <c r="AE986" s="8"/>
      <c r="AF986" s="12"/>
      <c r="AG986" s="8"/>
      <c r="AH986" s="88"/>
    </row>
    <row r="987" spans="1:34" x14ac:dyDescent="0.25">
      <c r="A987" s="62">
        <f>COUNTA(H987:K987,L987:AH987)</f>
        <v>0</v>
      </c>
      <c r="B987" s="13"/>
      <c r="C987" s="13"/>
      <c r="D987" s="13"/>
      <c r="E987" s="13">
        <f t="shared" si="146"/>
        <v>0</v>
      </c>
      <c r="F987" s="13"/>
      <c r="G987" s="13"/>
      <c r="H987" s="88"/>
      <c r="I987" s="88"/>
      <c r="J987" s="9"/>
      <c r="K987" s="8"/>
      <c r="L987" s="19"/>
      <c r="M987" s="8"/>
      <c r="N987" s="19"/>
      <c r="O987" s="19"/>
      <c r="P987" s="19"/>
      <c r="Q987" s="8"/>
      <c r="R987" s="8"/>
      <c r="S987" s="88"/>
      <c r="T987" s="8"/>
      <c r="U987" s="8"/>
      <c r="V987" s="11"/>
      <c r="W987" s="19"/>
      <c r="X987" s="8"/>
      <c r="Y987" s="90"/>
      <c r="Z987" s="88"/>
      <c r="AA987" s="88"/>
      <c r="AB987" s="88"/>
      <c r="AC987" s="88"/>
      <c r="AD987" s="10"/>
      <c r="AE987" s="8"/>
      <c r="AF987" s="12"/>
      <c r="AG987" s="8"/>
      <c r="AH987" s="88"/>
    </row>
    <row r="988" spans="1:34" x14ac:dyDescent="0.25">
      <c r="A988" s="62">
        <f>COUNTA(H988:K988,L988:AH988)</f>
        <v>0</v>
      </c>
      <c r="B988" s="13"/>
      <c r="C988" s="13"/>
      <c r="D988" s="13"/>
      <c r="E988" s="13">
        <f t="shared" si="146"/>
        <v>0</v>
      </c>
      <c r="F988" s="13"/>
      <c r="G988" s="13"/>
      <c r="H988" s="88"/>
      <c r="I988" s="88"/>
      <c r="J988" s="9"/>
      <c r="K988" s="8"/>
      <c r="L988" s="19"/>
      <c r="M988" s="8"/>
      <c r="N988" s="19"/>
      <c r="O988" s="19"/>
      <c r="P988" s="19"/>
      <c r="Q988" s="8"/>
      <c r="R988" s="8"/>
      <c r="S988" s="88"/>
      <c r="T988" s="8"/>
      <c r="U988" s="8"/>
      <c r="V988" s="11"/>
      <c r="W988" s="19"/>
      <c r="X988" s="8"/>
      <c r="Y988" s="90"/>
      <c r="Z988" s="88"/>
      <c r="AA988" s="88"/>
      <c r="AB988" s="88"/>
      <c r="AC988" s="88"/>
      <c r="AD988" s="10"/>
      <c r="AE988" s="8"/>
      <c r="AF988" s="12"/>
      <c r="AG988" s="8"/>
      <c r="AH988" s="88"/>
    </row>
    <row r="989" spans="1:34" x14ac:dyDescent="0.25">
      <c r="A989" s="62">
        <f>COUNTA(H989:K989,L989:AH989)</f>
        <v>0</v>
      </c>
      <c r="B989" s="13"/>
      <c r="C989" s="13"/>
      <c r="D989" s="13"/>
      <c r="E989" s="13">
        <f t="shared" si="146"/>
        <v>0</v>
      </c>
      <c r="F989" s="13"/>
      <c r="G989" s="13"/>
      <c r="H989" s="88"/>
      <c r="I989" s="88"/>
      <c r="J989" s="9"/>
      <c r="K989" s="8"/>
      <c r="L989" s="19"/>
      <c r="M989" s="8"/>
      <c r="N989" s="19"/>
      <c r="O989" s="19"/>
      <c r="P989" s="19"/>
      <c r="Q989" s="8"/>
      <c r="R989" s="8"/>
      <c r="S989" s="88"/>
      <c r="T989" s="8"/>
      <c r="U989" s="8"/>
      <c r="V989" s="11"/>
      <c r="W989" s="19"/>
      <c r="X989" s="8"/>
      <c r="Y989" s="90"/>
      <c r="Z989" s="88"/>
      <c r="AA989" s="88"/>
      <c r="AB989" s="88"/>
      <c r="AC989" s="88"/>
      <c r="AD989" s="10"/>
      <c r="AE989" s="8"/>
      <c r="AF989" s="12"/>
      <c r="AG989" s="8"/>
      <c r="AH989" s="88"/>
    </row>
    <row r="990" spans="1:34" x14ac:dyDescent="0.25">
      <c r="A990" s="62">
        <f>COUNTA(H990:K990,L990:AH990)</f>
        <v>0</v>
      </c>
      <c r="B990" s="13"/>
      <c r="C990" s="13"/>
      <c r="D990" s="13"/>
      <c r="E990" s="13">
        <f t="shared" si="146"/>
        <v>0</v>
      </c>
      <c r="F990" s="13"/>
      <c r="G990" s="13"/>
      <c r="H990" s="88"/>
      <c r="I990" s="88"/>
      <c r="J990" s="9"/>
      <c r="K990" s="8"/>
      <c r="L990" s="19"/>
      <c r="M990" s="8"/>
      <c r="N990" s="19"/>
      <c r="O990" s="19"/>
      <c r="P990" s="19"/>
      <c r="Q990" s="8"/>
      <c r="R990" s="8"/>
      <c r="S990" s="88"/>
      <c r="T990" s="8"/>
      <c r="U990" s="8"/>
      <c r="V990" s="11"/>
      <c r="W990" s="19"/>
      <c r="X990" s="8"/>
      <c r="Y990" s="90"/>
      <c r="Z990" s="88"/>
      <c r="AA990" s="88"/>
      <c r="AB990" s="88"/>
      <c r="AC990" s="88"/>
      <c r="AD990" s="10"/>
      <c r="AE990" s="8"/>
      <c r="AF990" s="12"/>
      <c r="AG990" s="8"/>
      <c r="AH990" s="88"/>
    </row>
    <row r="991" spans="1:34" x14ac:dyDescent="0.25">
      <c r="A991" s="62">
        <f>COUNTA(H991:K991,L991:AH991)</f>
        <v>0</v>
      </c>
      <c r="B991" s="13"/>
      <c r="C991" s="13"/>
      <c r="D991" s="13"/>
      <c r="E991" s="13">
        <f t="shared" si="146"/>
        <v>0</v>
      </c>
      <c r="F991" s="13"/>
      <c r="G991" s="13"/>
      <c r="H991" s="88"/>
      <c r="I991" s="88"/>
      <c r="J991" s="9"/>
      <c r="K991" s="8"/>
      <c r="L991" s="19"/>
      <c r="M991" s="8"/>
      <c r="N991" s="19"/>
      <c r="O991" s="19"/>
      <c r="P991" s="19"/>
      <c r="Q991" s="8"/>
      <c r="R991" s="8"/>
      <c r="S991" s="88"/>
      <c r="T991" s="8"/>
      <c r="U991" s="8"/>
      <c r="V991" s="11"/>
      <c r="W991" s="19"/>
      <c r="X991" s="8"/>
      <c r="Y991" s="90"/>
      <c r="Z991" s="88"/>
      <c r="AA991" s="88"/>
      <c r="AB991" s="88"/>
      <c r="AC991" s="88"/>
      <c r="AD991" s="10"/>
      <c r="AE991" s="8"/>
      <c r="AF991" s="12"/>
      <c r="AG991" s="8"/>
      <c r="AH991" s="88"/>
    </row>
    <row r="992" spans="1:34" x14ac:dyDescent="0.25">
      <c r="A992" s="62">
        <f>COUNTA(H992:K992,L992:AH992,J993)-4</f>
        <v>0</v>
      </c>
      <c r="B992" s="13"/>
      <c r="C992" s="13"/>
      <c r="D992" s="13"/>
      <c r="E992" s="13">
        <f t="shared" si="146"/>
        <v>0</v>
      </c>
      <c r="F992" s="13"/>
      <c r="G992" s="13"/>
      <c r="H992" s="88"/>
      <c r="I992" s="88"/>
      <c r="J992" s="7" t="s">
        <v>79</v>
      </c>
      <c r="K992" s="8"/>
      <c r="L992" s="19"/>
      <c r="M992" s="8"/>
      <c r="N992" s="19"/>
      <c r="O992" s="19"/>
      <c r="P992" s="19"/>
      <c r="Q992" s="8"/>
      <c r="R992" s="8"/>
      <c r="S992" s="88"/>
      <c r="T992" s="17" t="s">
        <v>80</v>
      </c>
      <c r="U992" s="17" t="s">
        <v>80</v>
      </c>
      <c r="V992" s="18" t="s">
        <v>80</v>
      </c>
      <c r="W992" s="19"/>
      <c r="X992" s="8"/>
      <c r="Y992" s="90"/>
      <c r="Z992" s="88"/>
      <c r="AA992" s="88"/>
      <c r="AB992" s="88"/>
      <c r="AC992" s="88"/>
      <c r="AD992" s="10"/>
      <c r="AE992" s="8"/>
      <c r="AF992" s="12"/>
      <c r="AG992" s="8"/>
      <c r="AH992" s="88"/>
    </row>
    <row r="993" spans="1:34" x14ac:dyDescent="0.25">
      <c r="A993" s="62">
        <f>COUNTA(H993:K993,L993:AH993)</f>
        <v>0</v>
      </c>
      <c r="B993" s="13"/>
      <c r="C993" s="13"/>
      <c r="D993" s="13" t="str">
        <f>IF(J993&gt;0,"совместительство","-")</f>
        <v>-</v>
      </c>
      <c r="E993" s="13">
        <f t="shared" si="146"/>
        <v>0</v>
      </c>
      <c r="F993" s="13"/>
      <c r="G993" s="13"/>
      <c r="H993" s="88"/>
      <c r="I993" s="88"/>
      <c r="J993" s="9"/>
      <c r="K993" s="8"/>
      <c r="L993" s="19"/>
      <c r="M993" s="8"/>
      <c r="N993" s="19"/>
      <c r="O993" s="19"/>
      <c r="P993" s="19"/>
      <c r="Q993" s="8"/>
      <c r="R993" s="8"/>
      <c r="S993" s="88"/>
      <c r="T993" s="8"/>
      <c r="U993" s="8"/>
      <c r="V993" s="11"/>
      <c r="W993" s="19"/>
      <c r="X993" s="8"/>
      <c r="Y993" s="90"/>
      <c r="Z993" s="88"/>
      <c r="AA993" s="88"/>
      <c r="AB993" s="88"/>
      <c r="AC993" s="88"/>
      <c r="AD993" s="10"/>
      <c r="AE993" s="8"/>
      <c r="AF993" s="12"/>
      <c r="AG993" s="8"/>
      <c r="AH993" s="88"/>
    </row>
    <row r="994" spans="1:34" x14ac:dyDescent="0.25">
      <c r="A994" s="62">
        <f>COUNTA(H994:K994,L994:AH994)</f>
        <v>0</v>
      </c>
      <c r="B994" s="13"/>
      <c r="C994" s="13"/>
      <c r="D994" s="13"/>
      <c r="E994" s="13">
        <f t="shared" si="146"/>
        <v>0</v>
      </c>
      <c r="F994" s="13"/>
      <c r="G994" s="13"/>
      <c r="H994" s="88"/>
      <c r="I994" s="88"/>
      <c r="J994" s="9"/>
      <c r="K994" s="8"/>
      <c r="L994" s="19"/>
      <c r="M994" s="8"/>
      <c r="N994" s="19"/>
      <c r="O994" s="19"/>
      <c r="P994" s="19"/>
      <c r="Q994" s="8"/>
      <c r="R994" s="8"/>
      <c r="S994" s="88"/>
      <c r="T994" s="8"/>
      <c r="U994" s="8"/>
      <c r="V994" s="11"/>
      <c r="W994" s="19"/>
      <c r="X994" s="8"/>
      <c r="Y994" s="90"/>
      <c r="Z994" s="88"/>
      <c r="AA994" s="88"/>
      <c r="AB994" s="88"/>
      <c r="AC994" s="88"/>
      <c r="AD994" s="10"/>
      <c r="AE994" s="8"/>
      <c r="AF994" s="12"/>
      <c r="AG994" s="8"/>
      <c r="AH994" s="88"/>
    </row>
    <row r="995" spans="1:34" x14ac:dyDescent="0.25">
      <c r="A995" s="62">
        <f>COUNTA(H995:K995,L995:AH995)</f>
        <v>0</v>
      </c>
      <c r="B995" s="13"/>
      <c r="C995" s="13"/>
      <c r="D995" s="13"/>
      <c r="E995" s="13">
        <f t="shared" si="146"/>
        <v>0</v>
      </c>
      <c r="F995" s="13"/>
      <c r="G995" s="13"/>
      <c r="H995" s="88"/>
      <c r="I995" s="88"/>
      <c r="J995" s="9"/>
      <c r="K995" s="8"/>
      <c r="L995" s="19"/>
      <c r="M995" s="8"/>
      <c r="N995" s="19"/>
      <c r="O995" s="19"/>
      <c r="P995" s="19"/>
      <c r="Q995" s="8"/>
      <c r="R995" s="8"/>
      <c r="S995" s="88"/>
      <c r="T995" s="8"/>
      <c r="U995" s="8"/>
      <c r="V995" s="11"/>
      <c r="W995" s="19"/>
      <c r="X995" s="8"/>
      <c r="Y995" s="90"/>
      <c r="Z995" s="88"/>
      <c r="AA995" s="88"/>
      <c r="AB995" s="88"/>
      <c r="AC995" s="88"/>
      <c r="AD995" s="10"/>
      <c r="AE995" s="8"/>
      <c r="AF995" s="12"/>
      <c r="AG995" s="8"/>
      <c r="AH995" s="88"/>
    </row>
    <row r="996" spans="1:34" x14ac:dyDescent="0.25">
      <c r="A996" s="62">
        <f>COUNTA(H996:K996,L996:AH996)</f>
        <v>0</v>
      </c>
      <c r="B996" s="13"/>
      <c r="C996" s="13"/>
      <c r="D996" s="13"/>
      <c r="E996" s="13">
        <f t="shared" si="146"/>
        <v>0</v>
      </c>
      <c r="F996" s="13"/>
      <c r="G996" s="13"/>
      <c r="H996" s="88"/>
      <c r="I996" s="88"/>
      <c r="J996" s="9"/>
      <c r="K996" s="8"/>
      <c r="L996" s="19"/>
      <c r="M996" s="8"/>
      <c r="N996" s="19"/>
      <c r="O996" s="19"/>
      <c r="P996" s="19"/>
      <c r="Q996" s="8"/>
      <c r="R996" s="8"/>
      <c r="S996" s="88"/>
      <c r="T996" s="8"/>
      <c r="U996" s="8"/>
      <c r="V996" s="11"/>
      <c r="W996" s="19"/>
      <c r="X996" s="8"/>
      <c r="Y996" s="90"/>
      <c r="Z996" s="88"/>
      <c r="AA996" s="88"/>
      <c r="AB996" s="88"/>
      <c r="AC996" s="88"/>
      <c r="AD996" s="10"/>
      <c r="AE996" s="8"/>
      <c r="AF996" s="12"/>
      <c r="AG996" s="8"/>
      <c r="AH996" s="88"/>
    </row>
    <row r="997" spans="1:34" x14ac:dyDescent="0.25">
      <c r="A997" s="62">
        <f>COUNTA(H997:K997,L997:AH997)</f>
        <v>0</v>
      </c>
      <c r="B997" s="13"/>
      <c r="C997" s="13"/>
      <c r="D997" s="13"/>
      <c r="E997" s="13">
        <f t="shared" si="146"/>
        <v>0</v>
      </c>
      <c r="F997" s="13"/>
      <c r="G997" s="13"/>
      <c r="H997" s="88"/>
      <c r="I997" s="88"/>
      <c r="J997" s="9"/>
      <c r="K997" s="8"/>
      <c r="L997" s="19"/>
      <c r="M997" s="8"/>
      <c r="N997" s="19"/>
      <c r="O997" s="19"/>
      <c r="P997" s="19"/>
      <c r="Q997" s="8"/>
      <c r="R997" s="8"/>
      <c r="S997" s="88"/>
      <c r="T997" s="8"/>
      <c r="U997" s="8"/>
      <c r="V997" s="11"/>
      <c r="W997" s="19"/>
      <c r="X997" s="8"/>
      <c r="Y997" s="90"/>
      <c r="Z997" s="88"/>
      <c r="AA997" s="88"/>
      <c r="AB997" s="88"/>
      <c r="AC997" s="88"/>
      <c r="AD997" s="10"/>
      <c r="AE997" s="8"/>
      <c r="AF997" s="12"/>
      <c r="AG997" s="8"/>
      <c r="AH997" s="88"/>
    </row>
    <row r="998" spans="1:34" x14ac:dyDescent="0.25">
      <c r="A998" s="62">
        <f>COUNTA(H998:K998,L998:AH998)</f>
        <v>0</v>
      </c>
      <c r="B998" s="13"/>
      <c r="C998" s="13"/>
      <c r="D998" s="13"/>
      <c r="E998" s="13">
        <f t="shared" si="146"/>
        <v>0</v>
      </c>
      <c r="F998" s="13"/>
      <c r="G998" s="13"/>
      <c r="H998" s="88"/>
      <c r="I998" s="88"/>
      <c r="J998" s="9"/>
      <c r="K998" s="8"/>
      <c r="L998" s="19"/>
      <c r="M998" s="8"/>
      <c r="N998" s="19"/>
      <c r="O998" s="19"/>
      <c r="P998" s="19"/>
      <c r="Q998" s="8"/>
      <c r="R998" s="8"/>
      <c r="S998" s="88"/>
      <c r="T998" s="8"/>
      <c r="U998" s="8"/>
      <c r="V998" s="11"/>
      <c r="W998" s="19"/>
      <c r="X998" s="8"/>
      <c r="Y998" s="90"/>
      <c r="Z998" s="88"/>
      <c r="AA998" s="88"/>
      <c r="AB998" s="88"/>
      <c r="AC998" s="88"/>
      <c r="AD998" s="10"/>
      <c r="AE998" s="8"/>
      <c r="AF998" s="12"/>
      <c r="AG998" s="8"/>
      <c r="AH998" s="88"/>
    </row>
    <row r="999" spans="1:34" s="26" customFormat="1" ht="11.25" customHeight="1" x14ac:dyDescent="0.25">
      <c r="A999" s="21">
        <v>0</v>
      </c>
      <c r="B999" s="22"/>
      <c r="C999" s="22"/>
      <c r="D999" s="21"/>
      <c r="E999" s="23">
        <f>MAX(E983:E998)</f>
        <v>0</v>
      </c>
      <c r="F999" s="21" t="str">
        <f>RIGHT(R999,4)</f>
        <v xml:space="preserve"> - 0</v>
      </c>
      <c r="G999" s="21" t="str">
        <f>RIGHT(X999,4)</f>
        <v xml:space="preserve"> - 0</v>
      </c>
      <c r="H999" s="88"/>
      <c r="I999" s="88"/>
      <c r="J999" s="23" t="s">
        <v>85</v>
      </c>
      <c r="K999" s="23" t="str">
        <f>IF(E999=4,"ВО",IF(E999=3,"СПО",IF(E999=2,"ВО (с)",IF(E999=1,"СПО (с)","-"))))</f>
        <v>-</v>
      </c>
      <c r="L999" s="23">
        <f>COUNTA(L983:L998)</f>
        <v>0</v>
      </c>
      <c r="M999" s="23" t="s">
        <v>80</v>
      </c>
      <c r="N999" s="23" t="s">
        <v>80</v>
      </c>
      <c r="O999" s="23">
        <f>COUNTA(O983:O998)</f>
        <v>0</v>
      </c>
      <c r="P999" s="23" t="s">
        <v>80</v>
      </c>
      <c r="Q999" s="23">
        <f>SUM(Q983:Q998)</f>
        <v>0</v>
      </c>
      <c r="R999" s="23" t="str">
        <f>CONCATENATE("П.Г.П. - ",MAX(R983:R998))</f>
        <v>П.Г.П. - 0</v>
      </c>
      <c r="S999" s="23">
        <f>COUNTA(S983)</f>
        <v>0</v>
      </c>
      <c r="T999" s="23">
        <f>T984</f>
        <v>0</v>
      </c>
      <c r="U999" s="23" t="s">
        <v>80</v>
      </c>
      <c r="V999" s="23" t="s">
        <v>80</v>
      </c>
      <c r="W999" s="23">
        <f>COUNTA(W983:W998)</f>
        <v>0</v>
      </c>
      <c r="X999" s="23" t="str">
        <f>CONCATENATE("П.Г.П. - ",MAX(X983:X998))</f>
        <v>П.Г.П. - 0</v>
      </c>
      <c r="Y999" s="24">
        <f>Y983</f>
        <v>0</v>
      </c>
      <c r="Z999" s="23" t="str">
        <f>IF(Z983="","-",Z983)</f>
        <v>-</v>
      </c>
      <c r="AA999" s="23" t="str">
        <f t="shared" ref="AA999:AC999" si="147">IF(AA983="","-",AA983)</f>
        <v>-</v>
      </c>
      <c r="AB999" s="23" t="str">
        <f t="shared" si="147"/>
        <v>-</v>
      </c>
      <c r="AC999" s="23" t="str">
        <f t="shared" si="147"/>
        <v>-</v>
      </c>
      <c r="AD999" s="23" t="s">
        <v>80</v>
      </c>
      <c r="AE999" s="23">
        <f>SUM(AE983:AE998)</f>
        <v>0</v>
      </c>
      <c r="AF999" s="25">
        <f>SUM(AF983:AF998)</f>
        <v>0</v>
      </c>
      <c r="AG999" s="23" t="s">
        <v>80</v>
      </c>
      <c r="AH999" s="23" t="s">
        <v>80</v>
      </c>
    </row>
    <row r="1000" spans="1:34" x14ac:dyDescent="0.25">
      <c r="A1000" s="62">
        <f>COUNTA(H1000:K1000,L1000:AH1000)-7</f>
        <v>-1</v>
      </c>
      <c r="B1000" s="13"/>
      <c r="C1000" s="13"/>
      <c r="D1000" s="13"/>
      <c r="E1000" s="13">
        <f t="shared" ref="E1000:E1015" si="148">IF(K1000="ВО",4,IF(K1000="СПО",3,IF(K1000="ВО (студент)",2,IF(K1000="СПО (студент)",1,0))))</f>
        <v>0</v>
      </c>
      <c r="F1000" s="13"/>
      <c r="G1000" s="13"/>
      <c r="H1000" s="88">
        <v>79</v>
      </c>
      <c r="I1000" s="88"/>
      <c r="J1000" s="7" t="s">
        <v>77</v>
      </c>
      <c r="K1000" s="8"/>
      <c r="L1000" s="19"/>
      <c r="M1000" s="8"/>
      <c r="N1000" s="19"/>
      <c r="O1000" s="19"/>
      <c r="P1000" s="19"/>
      <c r="Q1000" s="8"/>
      <c r="R1000" s="8"/>
      <c r="S1000" s="88"/>
      <c r="T1000" s="17" t="s">
        <v>80</v>
      </c>
      <c r="U1000" s="17" t="s">
        <v>80</v>
      </c>
      <c r="V1000" s="18" t="s">
        <v>80</v>
      </c>
      <c r="W1000" s="19"/>
      <c r="X1000" s="8"/>
      <c r="Y1000" s="90"/>
      <c r="Z1000" s="88"/>
      <c r="AA1000" s="88"/>
      <c r="AB1000" s="88" t="str">
        <f>IF(Y1000&lt;1,"-",ROUND(YEARFRAC(Y1000,#REF!,1),2))</f>
        <v>-</v>
      </c>
      <c r="AC1000" s="88"/>
      <c r="AD1000" s="10"/>
      <c r="AE1000" s="8"/>
      <c r="AF1000" s="12"/>
      <c r="AG1000" s="8"/>
      <c r="AH1000" s="88"/>
    </row>
    <row r="1001" spans="1:34" x14ac:dyDescent="0.25">
      <c r="A1001" s="62">
        <f>COUNTA(H1001:K1001,L1001:AH1001)</f>
        <v>0</v>
      </c>
      <c r="B1001" s="13"/>
      <c r="C1001" s="13"/>
      <c r="D1001" s="13"/>
      <c r="E1001" s="13">
        <f t="shared" si="148"/>
        <v>0</v>
      </c>
      <c r="F1001" s="13"/>
      <c r="G1001" s="13"/>
      <c r="H1001" s="88"/>
      <c r="I1001" s="88"/>
      <c r="J1001" s="9"/>
      <c r="K1001" s="8"/>
      <c r="L1001" s="19"/>
      <c r="M1001" s="8"/>
      <c r="N1001" s="19"/>
      <c r="O1001" s="19"/>
      <c r="P1001" s="19"/>
      <c r="Q1001" s="8"/>
      <c r="R1001" s="8"/>
      <c r="S1001" s="88"/>
      <c r="T1001" s="8"/>
      <c r="U1001" s="8"/>
      <c r="V1001" s="11"/>
      <c r="W1001" s="19"/>
      <c r="X1001" s="8"/>
      <c r="Y1001" s="90"/>
      <c r="Z1001" s="88"/>
      <c r="AA1001" s="88"/>
      <c r="AB1001" s="88"/>
      <c r="AC1001" s="88"/>
      <c r="AD1001" s="10"/>
      <c r="AE1001" s="8"/>
      <c r="AF1001" s="12"/>
      <c r="AG1001" s="8"/>
      <c r="AH1001" s="88"/>
    </row>
    <row r="1002" spans="1:34" x14ac:dyDescent="0.25">
      <c r="A1002" s="62">
        <f>COUNTA(H1002:K1002,L1002:AH1002,J1003)-4</f>
        <v>0</v>
      </c>
      <c r="B1002" s="13"/>
      <c r="C1002" s="13"/>
      <c r="D1002" s="13"/>
      <c r="E1002" s="13">
        <f t="shared" si="148"/>
        <v>0</v>
      </c>
      <c r="F1002" s="13"/>
      <c r="G1002" s="13"/>
      <c r="H1002" s="88"/>
      <c r="I1002" s="88"/>
      <c r="J1002" s="7" t="s">
        <v>78</v>
      </c>
      <c r="K1002" s="8"/>
      <c r="L1002" s="19"/>
      <c r="M1002" s="8"/>
      <c r="N1002" s="19"/>
      <c r="O1002" s="19"/>
      <c r="P1002" s="19"/>
      <c r="Q1002" s="8"/>
      <c r="R1002" s="8"/>
      <c r="S1002" s="88"/>
      <c r="T1002" s="17" t="s">
        <v>80</v>
      </c>
      <c r="U1002" s="17" t="s">
        <v>80</v>
      </c>
      <c r="V1002" s="18" t="s">
        <v>80</v>
      </c>
      <c r="W1002" s="19"/>
      <c r="X1002" s="8"/>
      <c r="Y1002" s="90"/>
      <c r="Z1002" s="88"/>
      <c r="AA1002" s="88"/>
      <c r="AB1002" s="88"/>
      <c r="AC1002" s="88"/>
      <c r="AD1002" s="10"/>
      <c r="AE1002" s="8"/>
      <c r="AF1002" s="12"/>
      <c r="AG1002" s="8"/>
      <c r="AH1002" s="88"/>
    </row>
    <row r="1003" spans="1:34" x14ac:dyDescent="0.25">
      <c r="A1003" s="62">
        <f>COUNTA(H1003:K1003,L1003:AH1003)</f>
        <v>0</v>
      </c>
      <c r="B1003" s="13"/>
      <c r="C1003" s="13"/>
      <c r="D1003" s="13" t="str">
        <f>IF(J1003&gt;0,"совмещение","-")</f>
        <v>-</v>
      </c>
      <c r="E1003" s="13">
        <f t="shared" si="148"/>
        <v>0</v>
      </c>
      <c r="F1003" s="13"/>
      <c r="G1003" s="13"/>
      <c r="H1003" s="88"/>
      <c r="I1003" s="88"/>
      <c r="J1003" s="9"/>
      <c r="K1003" s="8"/>
      <c r="L1003" s="19"/>
      <c r="M1003" s="8"/>
      <c r="N1003" s="19"/>
      <c r="O1003" s="19"/>
      <c r="P1003" s="19"/>
      <c r="Q1003" s="8"/>
      <c r="R1003" s="8"/>
      <c r="S1003" s="88"/>
      <c r="T1003" s="8"/>
      <c r="U1003" s="8"/>
      <c r="V1003" s="11"/>
      <c r="W1003" s="19"/>
      <c r="X1003" s="8"/>
      <c r="Y1003" s="90"/>
      <c r="Z1003" s="88"/>
      <c r="AA1003" s="88"/>
      <c r="AB1003" s="88"/>
      <c r="AC1003" s="88"/>
      <c r="AD1003" s="10"/>
      <c r="AE1003" s="8"/>
      <c r="AF1003" s="12"/>
      <c r="AG1003" s="8"/>
      <c r="AH1003" s="88"/>
    </row>
    <row r="1004" spans="1:34" x14ac:dyDescent="0.25">
      <c r="A1004" s="62">
        <f>COUNTA(H1004:K1004,L1004:AH1004)</f>
        <v>0</v>
      </c>
      <c r="B1004" s="13"/>
      <c r="C1004" s="13"/>
      <c r="D1004" s="13"/>
      <c r="E1004" s="13">
        <f t="shared" si="148"/>
        <v>0</v>
      </c>
      <c r="F1004" s="13"/>
      <c r="G1004" s="13"/>
      <c r="H1004" s="88"/>
      <c r="I1004" s="88"/>
      <c r="J1004" s="9"/>
      <c r="K1004" s="8"/>
      <c r="L1004" s="19"/>
      <c r="M1004" s="8"/>
      <c r="N1004" s="19"/>
      <c r="O1004" s="19"/>
      <c r="P1004" s="19"/>
      <c r="Q1004" s="8"/>
      <c r="R1004" s="8"/>
      <c r="S1004" s="88"/>
      <c r="T1004" s="8"/>
      <c r="U1004" s="8"/>
      <c r="V1004" s="11"/>
      <c r="W1004" s="19"/>
      <c r="X1004" s="8"/>
      <c r="Y1004" s="90"/>
      <c r="Z1004" s="88"/>
      <c r="AA1004" s="88"/>
      <c r="AB1004" s="88"/>
      <c r="AC1004" s="88"/>
      <c r="AD1004" s="10"/>
      <c r="AE1004" s="8"/>
      <c r="AF1004" s="12"/>
      <c r="AG1004" s="8"/>
      <c r="AH1004" s="88"/>
    </row>
    <row r="1005" spans="1:34" x14ac:dyDescent="0.25">
      <c r="A1005" s="62">
        <f>COUNTA(H1005:K1005,L1005:AH1005)</f>
        <v>0</v>
      </c>
      <c r="B1005" s="13"/>
      <c r="C1005" s="13"/>
      <c r="D1005" s="13"/>
      <c r="E1005" s="13">
        <f t="shared" si="148"/>
        <v>0</v>
      </c>
      <c r="F1005" s="13"/>
      <c r="G1005" s="13"/>
      <c r="H1005" s="88"/>
      <c r="I1005" s="88"/>
      <c r="J1005" s="9"/>
      <c r="K1005" s="8"/>
      <c r="L1005" s="19"/>
      <c r="M1005" s="8"/>
      <c r="N1005" s="19"/>
      <c r="O1005" s="19"/>
      <c r="P1005" s="19"/>
      <c r="Q1005" s="8"/>
      <c r="R1005" s="8"/>
      <c r="S1005" s="88"/>
      <c r="T1005" s="8"/>
      <c r="U1005" s="8"/>
      <c r="V1005" s="11"/>
      <c r="W1005" s="19"/>
      <c r="X1005" s="8"/>
      <c r="Y1005" s="90"/>
      <c r="Z1005" s="88"/>
      <c r="AA1005" s="88"/>
      <c r="AB1005" s="88"/>
      <c r="AC1005" s="88"/>
      <c r="AD1005" s="10"/>
      <c r="AE1005" s="8"/>
      <c r="AF1005" s="12"/>
      <c r="AG1005" s="8"/>
      <c r="AH1005" s="88"/>
    </row>
    <row r="1006" spans="1:34" x14ac:dyDescent="0.25">
      <c r="A1006" s="62">
        <f>COUNTA(H1006:K1006,L1006:AH1006)</f>
        <v>0</v>
      </c>
      <c r="B1006" s="13"/>
      <c r="C1006" s="13"/>
      <c r="D1006" s="13"/>
      <c r="E1006" s="13">
        <f t="shared" si="148"/>
        <v>0</v>
      </c>
      <c r="F1006" s="13"/>
      <c r="G1006" s="13"/>
      <c r="H1006" s="88"/>
      <c r="I1006" s="88"/>
      <c r="J1006" s="9"/>
      <c r="K1006" s="8"/>
      <c r="L1006" s="19"/>
      <c r="M1006" s="8"/>
      <c r="N1006" s="19"/>
      <c r="O1006" s="19"/>
      <c r="P1006" s="19"/>
      <c r="Q1006" s="8"/>
      <c r="R1006" s="8"/>
      <c r="S1006" s="88"/>
      <c r="T1006" s="8"/>
      <c r="U1006" s="8"/>
      <c r="V1006" s="11"/>
      <c r="W1006" s="19"/>
      <c r="X1006" s="8"/>
      <c r="Y1006" s="90"/>
      <c r="Z1006" s="88"/>
      <c r="AA1006" s="88"/>
      <c r="AB1006" s="88"/>
      <c r="AC1006" s="88"/>
      <c r="AD1006" s="10"/>
      <c r="AE1006" s="8"/>
      <c r="AF1006" s="12"/>
      <c r="AG1006" s="8"/>
      <c r="AH1006" s="88"/>
    </row>
    <row r="1007" spans="1:34" x14ac:dyDescent="0.25">
      <c r="A1007" s="62">
        <f>COUNTA(H1007:K1007,L1007:AH1007)</f>
        <v>0</v>
      </c>
      <c r="B1007" s="13"/>
      <c r="C1007" s="13"/>
      <c r="D1007" s="13"/>
      <c r="E1007" s="13">
        <f t="shared" si="148"/>
        <v>0</v>
      </c>
      <c r="F1007" s="13"/>
      <c r="G1007" s="13"/>
      <c r="H1007" s="88"/>
      <c r="I1007" s="88"/>
      <c r="J1007" s="9"/>
      <c r="K1007" s="8"/>
      <c r="L1007" s="19"/>
      <c r="M1007" s="8"/>
      <c r="N1007" s="19"/>
      <c r="O1007" s="19"/>
      <c r="P1007" s="19"/>
      <c r="Q1007" s="8"/>
      <c r="R1007" s="8"/>
      <c r="S1007" s="88"/>
      <c r="T1007" s="8"/>
      <c r="U1007" s="8"/>
      <c r="V1007" s="11"/>
      <c r="W1007" s="19"/>
      <c r="X1007" s="8"/>
      <c r="Y1007" s="90"/>
      <c r="Z1007" s="88"/>
      <c r="AA1007" s="88"/>
      <c r="AB1007" s="88"/>
      <c r="AC1007" s="88"/>
      <c r="AD1007" s="10"/>
      <c r="AE1007" s="8"/>
      <c r="AF1007" s="12"/>
      <c r="AG1007" s="8"/>
      <c r="AH1007" s="88"/>
    </row>
    <row r="1008" spans="1:34" x14ac:dyDescent="0.25">
      <c r="A1008" s="62">
        <f>COUNTA(H1008:K1008,L1008:AH1008)</f>
        <v>0</v>
      </c>
      <c r="B1008" s="13"/>
      <c r="C1008" s="13"/>
      <c r="D1008" s="13"/>
      <c r="E1008" s="13">
        <f t="shared" si="148"/>
        <v>0</v>
      </c>
      <c r="F1008" s="13"/>
      <c r="G1008" s="13"/>
      <c r="H1008" s="88"/>
      <c r="I1008" s="88"/>
      <c r="J1008" s="9"/>
      <c r="K1008" s="8"/>
      <c r="L1008" s="19"/>
      <c r="M1008" s="8"/>
      <c r="N1008" s="19"/>
      <c r="O1008" s="19"/>
      <c r="P1008" s="19"/>
      <c r="Q1008" s="8"/>
      <c r="R1008" s="8"/>
      <c r="S1008" s="88"/>
      <c r="T1008" s="8"/>
      <c r="U1008" s="8"/>
      <c r="V1008" s="11"/>
      <c r="W1008" s="19"/>
      <c r="X1008" s="8"/>
      <c r="Y1008" s="90"/>
      <c r="Z1008" s="88"/>
      <c r="AA1008" s="88"/>
      <c r="AB1008" s="88"/>
      <c r="AC1008" s="88"/>
      <c r="AD1008" s="10"/>
      <c r="AE1008" s="8"/>
      <c r="AF1008" s="12"/>
      <c r="AG1008" s="8"/>
      <c r="AH1008" s="88"/>
    </row>
    <row r="1009" spans="1:34" x14ac:dyDescent="0.25">
      <c r="A1009" s="62">
        <f>COUNTA(H1009:K1009,L1009:AH1009,J1010)-4</f>
        <v>0</v>
      </c>
      <c r="B1009" s="13"/>
      <c r="C1009" s="13"/>
      <c r="D1009" s="13"/>
      <c r="E1009" s="13">
        <f t="shared" si="148"/>
        <v>0</v>
      </c>
      <c r="F1009" s="13"/>
      <c r="G1009" s="13"/>
      <c r="H1009" s="88"/>
      <c r="I1009" s="88"/>
      <c r="J1009" s="7" t="s">
        <v>79</v>
      </c>
      <c r="K1009" s="8"/>
      <c r="L1009" s="19"/>
      <c r="M1009" s="8"/>
      <c r="N1009" s="19"/>
      <c r="O1009" s="19"/>
      <c r="P1009" s="19"/>
      <c r="Q1009" s="8"/>
      <c r="R1009" s="8"/>
      <c r="S1009" s="88"/>
      <c r="T1009" s="17" t="s">
        <v>80</v>
      </c>
      <c r="U1009" s="17" t="s">
        <v>80</v>
      </c>
      <c r="V1009" s="18" t="s">
        <v>80</v>
      </c>
      <c r="W1009" s="19"/>
      <c r="X1009" s="8"/>
      <c r="Y1009" s="90"/>
      <c r="Z1009" s="88"/>
      <c r="AA1009" s="88"/>
      <c r="AB1009" s="88"/>
      <c r="AC1009" s="88"/>
      <c r="AD1009" s="10"/>
      <c r="AE1009" s="8"/>
      <c r="AF1009" s="12"/>
      <c r="AG1009" s="8"/>
      <c r="AH1009" s="88"/>
    </row>
    <row r="1010" spans="1:34" x14ac:dyDescent="0.25">
      <c r="A1010" s="62">
        <f>COUNTA(H1010:K1010,L1010:AH1010)</f>
        <v>0</v>
      </c>
      <c r="B1010" s="13"/>
      <c r="C1010" s="13"/>
      <c r="D1010" s="13" t="str">
        <f>IF(J1010&gt;0,"совместительство","-")</f>
        <v>-</v>
      </c>
      <c r="E1010" s="13">
        <f t="shared" si="148"/>
        <v>0</v>
      </c>
      <c r="F1010" s="13"/>
      <c r="G1010" s="13"/>
      <c r="H1010" s="88"/>
      <c r="I1010" s="88"/>
      <c r="J1010" s="9"/>
      <c r="K1010" s="8"/>
      <c r="L1010" s="19"/>
      <c r="M1010" s="8"/>
      <c r="N1010" s="19"/>
      <c r="O1010" s="19"/>
      <c r="P1010" s="19"/>
      <c r="Q1010" s="8"/>
      <c r="R1010" s="8"/>
      <c r="S1010" s="88"/>
      <c r="T1010" s="8"/>
      <c r="U1010" s="8"/>
      <c r="V1010" s="11"/>
      <c r="W1010" s="19"/>
      <c r="X1010" s="8"/>
      <c r="Y1010" s="90"/>
      <c r="Z1010" s="88"/>
      <c r="AA1010" s="88"/>
      <c r="AB1010" s="88"/>
      <c r="AC1010" s="88"/>
      <c r="AD1010" s="10"/>
      <c r="AE1010" s="8"/>
      <c r="AF1010" s="12"/>
      <c r="AG1010" s="8"/>
      <c r="AH1010" s="88"/>
    </row>
    <row r="1011" spans="1:34" x14ac:dyDescent="0.25">
      <c r="A1011" s="62">
        <f>COUNTA(H1011:K1011,L1011:AH1011)</f>
        <v>0</v>
      </c>
      <c r="B1011" s="13"/>
      <c r="C1011" s="13"/>
      <c r="D1011" s="13"/>
      <c r="E1011" s="13">
        <f t="shared" si="148"/>
        <v>0</v>
      </c>
      <c r="F1011" s="13"/>
      <c r="G1011" s="13"/>
      <c r="H1011" s="88"/>
      <c r="I1011" s="88"/>
      <c r="J1011" s="9"/>
      <c r="K1011" s="8"/>
      <c r="L1011" s="19"/>
      <c r="M1011" s="8"/>
      <c r="N1011" s="19"/>
      <c r="O1011" s="19"/>
      <c r="P1011" s="19"/>
      <c r="Q1011" s="8"/>
      <c r="R1011" s="8"/>
      <c r="S1011" s="88"/>
      <c r="T1011" s="8"/>
      <c r="U1011" s="8"/>
      <c r="V1011" s="11"/>
      <c r="W1011" s="19"/>
      <c r="X1011" s="8"/>
      <c r="Y1011" s="90"/>
      <c r="Z1011" s="88"/>
      <c r="AA1011" s="88"/>
      <c r="AB1011" s="88"/>
      <c r="AC1011" s="88"/>
      <c r="AD1011" s="10"/>
      <c r="AE1011" s="8"/>
      <c r="AF1011" s="12"/>
      <c r="AG1011" s="8"/>
      <c r="AH1011" s="88"/>
    </row>
    <row r="1012" spans="1:34" x14ac:dyDescent="0.25">
      <c r="A1012" s="62">
        <f>COUNTA(H1012:K1012,L1012:AH1012)</f>
        <v>0</v>
      </c>
      <c r="B1012" s="13"/>
      <c r="C1012" s="13"/>
      <c r="D1012" s="13"/>
      <c r="E1012" s="13">
        <f t="shared" si="148"/>
        <v>0</v>
      </c>
      <c r="F1012" s="13"/>
      <c r="G1012" s="13"/>
      <c r="H1012" s="88"/>
      <c r="I1012" s="88"/>
      <c r="J1012" s="9"/>
      <c r="K1012" s="8"/>
      <c r="L1012" s="19"/>
      <c r="M1012" s="8"/>
      <c r="N1012" s="19"/>
      <c r="O1012" s="19"/>
      <c r="P1012" s="19"/>
      <c r="Q1012" s="8"/>
      <c r="R1012" s="8"/>
      <c r="S1012" s="88"/>
      <c r="T1012" s="8"/>
      <c r="U1012" s="8"/>
      <c r="V1012" s="11"/>
      <c r="W1012" s="19"/>
      <c r="X1012" s="8"/>
      <c r="Y1012" s="90"/>
      <c r="Z1012" s="88"/>
      <c r="AA1012" s="88"/>
      <c r="AB1012" s="88"/>
      <c r="AC1012" s="88"/>
      <c r="AD1012" s="10"/>
      <c r="AE1012" s="8"/>
      <c r="AF1012" s="12"/>
      <c r="AG1012" s="8"/>
      <c r="AH1012" s="88"/>
    </row>
    <row r="1013" spans="1:34" x14ac:dyDescent="0.25">
      <c r="A1013" s="62">
        <f>COUNTA(H1013:K1013,L1013:AH1013)</f>
        <v>0</v>
      </c>
      <c r="B1013" s="13"/>
      <c r="C1013" s="13"/>
      <c r="D1013" s="13"/>
      <c r="E1013" s="13">
        <f t="shared" si="148"/>
        <v>0</v>
      </c>
      <c r="F1013" s="13"/>
      <c r="G1013" s="13"/>
      <c r="H1013" s="88"/>
      <c r="I1013" s="88"/>
      <c r="J1013" s="9"/>
      <c r="K1013" s="8"/>
      <c r="L1013" s="19"/>
      <c r="M1013" s="8"/>
      <c r="N1013" s="19"/>
      <c r="O1013" s="19"/>
      <c r="P1013" s="19"/>
      <c r="Q1013" s="8"/>
      <c r="R1013" s="8"/>
      <c r="S1013" s="88"/>
      <c r="T1013" s="8"/>
      <c r="U1013" s="8"/>
      <c r="V1013" s="11"/>
      <c r="W1013" s="19"/>
      <c r="X1013" s="8"/>
      <c r="Y1013" s="90"/>
      <c r="Z1013" s="88"/>
      <c r="AA1013" s="88"/>
      <c r="AB1013" s="88"/>
      <c r="AC1013" s="88"/>
      <c r="AD1013" s="10"/>
      <c r="AE1013" s="8"/>
      <c r="AF1013" s="12"/>
      <c r="AG1013" s="8"/>
      <c r="AH1013" s="88"/>
    </row>
    <row r="1014" spans="1:34" x14ac:dyDescent="0.25">
      <c r="A1014" s="62">
        <f>COUNTA(H1014:K1014,L1014:AH1014)</f>
        <v>0</v>
      </c>
      <c r="B1014" s="13"/>
      <c r="C1014" s="13"/>
      <c r="D1014" s="13"/>
      <c r="E1014" s="13">
        <f t="shared" si="148"/>
        <v>0</v>
      </c>
      <c r="F1014" s="13"/>
      <c r="G1014" s="13"/>
      <c r="H1014" s="88"/>
      <c r="I1014" s="88"/>
      <c r="J1014" s="9"/>
      <c r="K1014" s="8"/>
      <c r="L1014" s="19"/>
      <c r="M1014" s="8"/>
      <c r="N1014" s="19"/>
      <c r="O1014" s="19"/>
      <c r="P1014" s="19"/>
      <c r="Q1014" s="8"/>
      <c r="R1014" s="8"/>
      <c r="S1014" s="88"/>
      <c r="T1014" s="8"/>
      <c r="U1014" s="8"/>
      <c r="V1014" s="11"/>
      <c r="W1014" s="19"/>
      <c r="X1014" s="8"/>
      <c r="Y1014" s="90"/>
      <c r="Z1014" s="88"/>
      <c r="AA1014" s="88"/>
      <c r="AB1014" s="88"/>
      <c r="AC1014" s="88"/>
      <c r="AD1014" s="10"/>
      <c r="AE1014" s="8"/>
      <c r="AF1014" s="12"/>
      <c r="AG1014" s="8"/>
      <c r="AH1014" s="88"/>
    </row>
    <row r="1015" spans="1:34" x14ac:dyDescent="0.25">
      <c r="A1015" s="62">
        <f>COUNTA(H1015:K1015,L1015:AH1015)</f>
        <v>0</v>
      </c>
      <c r="B1015" s="13"/>
      <c r="C1015" s="13"/>
      <c r="D1015" s="13"/>
      <c r="E1015" s="13">
        <f t="shared" si="148"/>
        <v>0</v>
      </c>
      <c r="F1015" s="13"/>
      <c r="G1015" s="13"/>
      <c r="H1015" s="88"/>
      <c r="I1015" s="88"/>
      <c r="J1015" s="9"/>
      <c r="K1015" s="8"/>
      <c r="L1015" s="19"/>
      <c r="M1015" s="8"/>
      <c r="N1015" s="19"/>
      <c r="O1015" s="19"/>
      <c r="P1015" s="19"/>
      <c r="Q1015" s="8"/>
      <c r="R1015" s="8"/>
      <c r="S1015" s="88"/>
      <c r="T1015" s="8"/>
      <c r="U1015" s="8"/>
      <c r="V1015" s="11"/>
      <c r="W1015" s="19"/>
      <c r="X1015" s="8"/>
      <c r="Y1015" s="90"/>
      <c r="Z1015" s="88"/>
      <c r="AA1015" s="88"/>
      <c r="AB1015" s="88"/>
      <c r="AC1015" s="88"/>
      <c r="AD1015" s="10"/>
      <c r="AE1015" s="8"/>
      <c r="AF1015" s="12"/>
      <c r="AG1015" s="8"/>
      <c r="AH1015" s="88"/>
    </row>
    <row r="1016" spans="1:34" s="26" customFormat="1" ht="11.25" customHeight="1" x14ac:dyDescent="0.25">
      <c r="A1016" s="21">
        <v>0</v>
      </c>
      <c r="B1016" s="22"/>
      <c r="C1016" s="22"/>
      <c r="D1016" s="21"/>
      <c r="E1016" s="23">
        <f>MAX(E1000:E1015)</f>
        <v>0</v>
      </c>
      <c r="F1016" s="21" t="str">
        <f>RIGHT(R1016,4)</f>
        <v xml:space="preserve"> - 0</v>
      </c>
      <c r="G1016" s="21" t="str">
        <f>RIGHT(X1016,4)</f>
        <v xml:space="preserve"> - 0</v>
      </c>
      <c r="H1016" s="88"/>
      <c r="I1016" s="88"/>
      <c r="J1016" s="23" t="s">
        <v>85</v>
      </c>
      <c r="K1016" s="23" t="str">
        <f>IF(E1016=4,"ВО",IF(E1016=3,"СПО",IF(E1016=2,"ВО (с)",IF(E1016=1,"СПО (с)","-"))))</f>
        <v>-</v>
      </c>
      <c r="L1016" s="23">
        <f>COUNTA(L1000:L1015)</f>
        <v>0</v>
      </c>
      <c r="M1016" s="23" t="s">
        <v>80</v>
      </c>
      <c r="N1016" s="23" t="s">
        <v>80</v>
      </c>
      <c r="O1016" s="23">
        <f>COUNTA(O1000:O1015)</f>
        <v>0</v>
      </c>
      <c r="P1016" s="23" t="s">
        <v>80</v>
      </c>
      <c r="Q1016" s="23">
        <f>SUM(Q1000:Q1015)</f>
        <v>0</v>
      </c>
      <c r="R1016" s="23" t="str">
        <f>CONCATENATE("П.Г.П. - ",MAX(R1000:R1015))</f>
        <v>П.Г.П. - 0</v>
      </c>
      <c r="S1016" s="23">
        <f>COUNTA(S1000)</f>
        <v>0</v>
      </c>
      <c r="T1016" s="23">
        <f>T1001</f>
        <v>0</v>
      </c>
      <c r="U1016" s="23" t="s">
        <v>80</v>
      </c>
      <c r="V1016" s="23" t="s">
        <v>80</v>
      </c>
      <c r="W1016" s="23">
        <f>COUNTA(W1000:W1015)</f>
        <v>0</v>
      </c>
      <c r="X1016" s="23" t="str">
        <f>CONCATENATE("П.Г.П. - ",MAX(X1000:X1015))</f>
        <v>П.Г.П. - 0</v>
      </c>
      <c r="Y1016" s="24">
        <f>Y1000</f>
        <v>0</v>
      </c>
      <c r="Z1016" s="23" t="str">
        <f>IF(Z1000="","-",Z1000)</f>
        <v>-</v>
      </c>
      <c r="AA1016" s="23" t="str">
        <f t="shared" ref="AA1016:AC1016" si="149">IF(AA1000="","-",AA1000)</f>
        <v>-</v>
      </c>
      <c r="AB1016" s="23" t="str">
        <f t="shared" si="149"/>
        <v>-</v>
      </c>
      <c r="AC1016" s="23" t="str">
        <f t="shared" si="149"/>
        <v>-</v>
      </c>
      <c r="AD1016" s="23" t="s">
        <v>80</v>
      </c>
      <c r="AE1016" s="23">
        <f>SUM(AE1000:AE1015)</f>
        <v>0</v>
      </c>
      <c r="AF1016" s="25">
        <f>SUM(AF1000:AF1015)</f>
        <v>0</v>
      </c>
      <c r="AG1016" s="23" t="s">
        <v>80</v>
      </c>
      <c r="AH1016" s="23" t="s">
        <v>80</v>
      </c>
    </row>
    <row r="1017" spans="1:34" x14ac:dyDescent="0.25">
      <c r="A1017" s="62">
        <f>COUNTA(H1017:K1017,L1017:AH1017)-7</f>
        <v>-1</v>
      </c>
      <c r="B1017" s="13"/>
      <c r="C1017" s="13"/>
      <c r="D1017" s="13"/>
      <c r="E1017" s="13">
        <f t="shared" ref="E1017:E1032" si="150">IF(K1017="ВО",4,IF(K1017="СПО",3,IF(K1017="ВО (студент)",2,IF(K1017="СПО (студент)",1,0))))</f>
        <v>0</v>
      </c>
      <c r="F1017" s="13"/>
      <c r="G1017" s="13"/>
      <c r="H1017" s="88">
        <v>80</v>
      </c>
      <c r="I1017" s="88"/>
      <c r="J1017" s="7" t="s">
        <v>77</v>
      </c>
      <c r="K1017" s="8"/>
      <c r="L1017" s="19"/>
      <c r="M1017" s="8"/>
      <c r="N1017" s="19"/>
      <c r="O1017" s="19"/>
      <c r="P1017" s="19"/>
      <c r="Q1017" s="8"/>
      <c r="R1017" s="8"/>
      <c r="S1017" s="88"/>
      <c r="T1017" s="17" t="s">
        <v>80</v>
      </c>
      <c r="U1017" s="17" t="s">
        <v>80</v>
      </c>
      <c r="V1017" s="18" t="s">
        <v>80</v>
      </c>
      <c r="W1017" s="19"/>
      <c r="X1017" s="8"/>
      <c r="Y1017" s="90"/>
      <c r="Z1017" s="88"/>
      <c r="AA1017" s="88"/>
      <c r="AB1017" s="88" t="str">
        <f>IF(Y1017&lt;1,"-",ROUND(YEARFRAC(Y1017,#REF!,1),2))</f>
        <v>-</v>
      </c>
      <c r="AC1017" s="88"/>
      <c r="AD1017" s="10"/>
      <c r="AE1017" s="8"/>
      <c r="AF1017" s="12"/>
      <c r="AG1017" s="8"/>
      <c r="AH1017" s="88"/>
    </row>
    <row r="1018" spans="1:34" x14ac:dyDescent="0.25">
      <c r="A1018" s="62">
        <f>COUNTA(H1018:K1018,L1018:AH1018)</f>
        <v>0</v>
      </c>
      <c r="B1018" s="13"/>
      <c r="C1018" s="13"/>
      <c r="D1018" s="13"/>
      <c r="E1018" s="13">
        <f t="shared" si="150"/>
        <v>0</v>
      </c>
      <c r="F1018" s="13"/>
      <c r="G1018" s="13"/>
      <c r="H1018" s="88"/>
      <c r="I1018" s="88"/>
      <c r="J1018" s="9"/>
      <c r="K1018" s="8"/>
      <c r="L1018" s="19"/>
      <c r="M1018" s="8"/>
      <c r="N1018" s="19"/>
      <c r="O1018" s="19"/>
      <c r="P1018" s="19"/>
      <c r="Q1018" s="8"/>
      <c r="R1018" s="8"/>
      <c r="S1018" s="88"/>
      <c r="T1018" s="8"/>
      <c r="U1018" s="8"/>
      <c r="V1018" s="11"/>
      <c r="W1018" s="19"/>
      <c r="X1018" s="8"/>
      <c r="Y1018" s="90"/>
      <c r="Z1018" s="88"/>
      <c r="AA1018" s="88"/>
      <c r="AB1018" s="88"/>
      <c r="AC1018" s="88"/>
      <c r="AD1018" s="10"/>
      <c r="AE1018" s="8"/>
      <c r="AF1018" s="12"/>
      <c r="AG1018" s="8"/>
      <c r="AH1018" s="88"/>
    </row>
    <row r="1019" spans="1:34" x14ac:dyDescent="0.25">
      <c r="A1019" s="62">
        <f>COUNTA(H1019:K1019,L1019:AH1019,J1020)-4</f>
        <v>0</v>
      </c>
      <c r="B1019" s="13"/>
      <c r="C1019" s="13"/>
      <c r="D1019" s="13"/>
      <c r="E1019" s="13">
        <f t="shared" si="150"/>
        <v>0</v>
      </c>
      <c r="F1019" s="13"/>
      <c r="G1019" s="13"/>
      <c r="H1019" s="88"/>
      <c r="I1019" s="88"/>
      <c r="J1019" s="7" t="s">
        <v>78</v>
      </c>
      <c r="K1019" s="8"/>
      <c r="L1019" s="19"/>
      <c r="M1019" s="8"/>
      <c r="N1019" s="19"/>
      <c r="O1019" s="19"/>
      <c r="P1019" s="19"/>
      <c r="Q1019" s="8"/>
      <c r="R1019" s="8"/>
      <c r="S1019" s="88"/>
      <c r="T1019" s="17" t="s">
        <v>80</v>
      </c>
      <c r="U1019" s="17" t="s">
        <v>80</v>
      </c>
      <c r="V1019" s="18" t="s">
        <v>80</v>
      </c>
      <c r="W1019" s="19"/>
      <c r="X1019" s="8"/>
      <c r="Y1019" s="90"/>
      <c r="Z1019" s="88"/>
      <c r="AA1019" s="88"/>
      <c r="AB1019" s="88"/>
      <c r="AC1019" s="88"/>
      <c r="AD1019" s="10"/>
      <c r="AE1019" s="8"/>
      <c r="AF1019" s="12"/>
      <c r="AG1019" s="8"/>
      <c r="AH1019" s="88"/>
    </row>
    <row r="1020" spans="1:34" x14ac:dyDescent="0.25">
      <c r="A1020" s="62">
        <f>COUNTA(H1020:K1020,L1020:AH1020)</f>
        <v>0</v>
      </c>
      <c r="B1020" s="13"/>
      <c r="C1020" s="13"/>
      <c r="D1020" s="13" t="str">
        <f>IF(J1020&gt;0,"совмещение","-")</f>
        <v>-</v>
      </c>
      <c r="E1020" s="13">
        <f t="shared" si="150"/>
        <v>0</v>
      </c>
      <c r="F1020" s="13"/>
      <c r="G1020" s="13"/>
      <c r="H1020" s="88"/>
      <c r="I1020" s="88"/>
      <c r="J1020" s="9"/>
      <c r="K1020" s="8"/>
      <c r="L1020" s="19"/>
      <c r="M1020" s="8"/>
      <c r="N1020" s="19"/>
      <c r="O1020" s="19"/>
      <c r="P1020" s="19"/>
      <c r="Q1020" s="8"/>
      <c r="R1020" s="8"/>
      <c r="S1020" s="88"/>
      <c r="T1020" s="8"/>
      <c r="U1020" s="8"/>
      <c r="V1020" s="11"/>
      <c r="W1020" s="19"/>
      <c r="X1020" s="8"/>
      <c r="Y1020" s="90"/>
      <c r="Z1020" s="88"/>
      <c r="AA1020" s="88"/>
      <c r="AB1020" s="88"/>
      <c r="AC1020" s="88"/>
      <c r="AD1020" s="10"/>
      <c r="AE1020" s="8"/>
      <c r="AF1020" s="12"/>
      <c r="AG1020" s="8"/>
      <c r="AH1020" s="88"/>
    </row>
    <row r="1021" spans="1:34" x14ac:dyDescent="0.25">
      <c r="A1021" s="62">
        <f>COUNTA(H1021:K1021,L1021:AH1021)</f>
        <v>0</v>
      </c>
      <c r="B1021" s="13"/>
      <c r="C1021" s="13"/>
      <c r="D1021" s="13"/>
      <c r="E1021" s="13">
        <f t="shared" si="150"/>
        <v>0</v>
      </c>
      <c r="F1021" s="13"/>
      <c r="G1021" s="13"/>
      <c r="H1021" s="88"/>
      <c r="I1021" s="88"/>
      <c r="J1021" s="9"/>
      <c r="K1021" s="8"/>
      <c r="L1021" s="19"/>
      <c r="M1021" s="8"/>
      <c r="N1021" s="19"/>
      <c r="O1021" s="19"/>
      <c r="P1021" s="19"/>
      <c r="Q1021" s="8"/>
      <c r="R1021" s="8"/>
      <c r="S1021" s="88"/>
      <c r="T1021" s="8"/>
      <c r="U1021" s="8"/>
      <c r="V1021" s="11"/>
      <c r="W1021" s="19"/>
      <c r="X1021" s="8"/>
      <c r="Y1021" s="90"/>
      <c r="Z1021" s="88"/>
      <c r="AA1021" s="88"/>
      <c r="AB1021" s="88"/>
      <c r="AC1021" s="88"/>
      <c r="AD1021" s="10"/>
      <c r="AE1021" s="8"/>
      <c r="AF1021" s="12"/>
      <c r="AG1021" s="8"/>
      <c r="AH1021" s="88"/>
    </row>
    <row r="1022" spans="1:34" x14ac:dyDescent="0.25">
      <c r="A1022" s="62">
        <f>COUNTA(H1022:K1022,L1022:AH1022)</f>
        <v>0</v>
      </c>
      <c r="B1022" s="13"/>
      <c r="C1022" s="13"/>
      <c r="D1022" s="13"/>
      <c r="E1022" s="13">
        <f t="shared" si="150"/>
        <v>0</v>
      </c>
      <c r="F1022" s="13"/>
      <c r="G1022" s="13"/>
      <c r="H1022" s="88"/>
      <c r="I1022" s="88"/>
      <c r="J1022" s="9"/>
      <c r="K1022" s="8"/>
      <c r="L1022" s="19"/>
      <c r="M1022" s="8"/>
      <c r="N1022" s="19"/>
      <c r="O1022" s="19"/>
      <c r="P1022" s="19"/>
      <c r="Q1022" s="8"/>
      <c r="R1022" s="8"/>
      <c r="S1022" s="88"/>
      <c r="T1022" s="8"/>
      <c r="U1022" s="8"/>
      <c r="V1022" s="11"/>
      <c r="W1022" s="19"/>
      <c r="X1022" s="8"/>
      <c r="Y1022" s="90"/>
      <c r="Z1022" s="88"/>
      <c r="AA1022" s="88"/>
      <c r="AB1022" s="88"/>
      <c r="AC1022" s="88"/>
      <c r="AD1022" s="10"/>
      <c r="AE1022" s="8"/>
      <c r="AF1022" s="12"/>
      <c r="AG1022" s="8"/>
      <c r="AH1022" s="88"/>
    </row>
    <row r="1023" spans="1:34" x14ac:dyDescent="0.25">
      <c r="A1023" s="62">
        <f>COUNTA(H1023:K1023,L1023:AH1023)</f>
        <v>0</v>
      </c>
      <c r="B1023" s="13"/>
      <c r="C1023" s="13"/>
      <c r="D1023" s="13"/>
      <c r="E1023" s="13">
        <f t="shared" si="150"/>
        <v>0</v>
      </c>
      <c r="F1023" s="13"/>
      <c r="G1023" s="13"/>
      <c r="H1023" s="88"/>
      <c r="I1023" s="88"/>
      <c r="J1023" s="9"/>
      <c r="K1023" s="8"/>
      <c r="L1023" s="19"/>
      <c r="M1023" s="8"/>
      <c r="N1023" s="19"/>
      <c r="O1023" s="19"/>
      <c r="P1023" s="19"/>
      <c r="Q1023" s="8"/>
      <c r="R1023" s="8"/>
      <c r="S1023" s="88"/>
      <c r="T1023" s="8"/>
      <c r="U1023" s="8"/>
      <c r="V1023" s="11"/>
      <c r="W1023" s="19"/>
      <c r="X1023" s="8"/>
      <c r="Y1023" s="90"/>
      <c r="Z1023" s="88"/>
      <c r="AA1023" s="88"/>
      <c r="AB1023" s="88"/>
      <c r="AC1023" s="88"/>
      <c r="AD1023" s="10"/>
      <c r="AE1023" s="8"/>
      <c r="AF1023" s="12"/>
      <c r="AG1023" s="8"/>
      <c r="AH1023" s="88"/>
    </row>
    <row r="1024" spans="1:34" x14ac:dyDescent="0.25">
      <c r="A1024" s="62">
        <f>COUNTA(H1024:K1024,L1024:AH1024)</f>
        <v>0</v>
      </c>
      <c r="B1024" s="13"/>
      <c r="C1024" s="13"/>
      <c r="D1024" s="13"/>
      <c r="E1024" s="13">
        <f t="shared" si="150"/>
        <v>0</v>
      </c>
      <c r="F1024" s="13"/>
      <c r="G1024" s="13"/>
      <c r="H1024" s="88"/>
      <c r="I1024" s="88"/>
      <c r="J1024" s="9"/>
      <c r="K1024" s="8"/>
      <c r="L1024" s="19"/>
      <c r="M1024" s="8"/>
      <c r="N1024" s="19"/>
      <c r="O1024" s="19"/>
      <c r="P1024" s="19"/>
      <c r="Q1024" s="8"/>
      <c r="R1024" s="8"/>
      <c r="S1024" s="88"/>
      <c r="T1024" s="8"/>
      <c r="U1024" s="8"/>
      <c r="V1024" s="11"/>
      <c r="W1024" s="19"/>
      <c r="X1024" s="8"/>
      <c r="Y1024" s="90"/>
      <c r="Z1024" s="88"/>
      <c r="AA1024" s="88"/>
      <c r="AB1024" s="88"/>
      <c r="AC1024" s="88"/>
      <c r="AD1024" s="10"/>
      <c r="AE1024" s="8"/>
      <c r="AF1024" s="12"/>
      <c r="AG1024" s="8"/>
      <c r="AH1024" s="88"/>
    </row>
    <row r="1025" spans="1:34" x14ac:dyDescent="0.25">
      <c r="A1025" s="62">
        <f>COUNTA(H1025:K1025,L1025:AH1025)</f>
        <v>0</v>
      </c>
      <c r="B1025" s="13"/>
      <c r="C1025" s="13"/>
      <c r="D1025" s="13"/>
      <c r="E1025" s="13">
        <f t="shared" si="150"/>
        <v>0</v>
      </c>
      <c r="F1025" s="13"/>
      <c r="G1025" s="13"/>
      <c r="H1025" s="88"/>
      <c r="I1025" s="88"/>
      <c r="J1025" s="9"/>
      <c r="K1025" s="8"/>
      <c r="L1025" s="19"/>
      <c r="M1025" s="8"/>
      <c r="N1025" s="19"/>
      <c r="O1025" s="19"/>
      <c r="P1025" s="19"/>
      <c r="Q1025" s="8"/>
      <c r="R1025" s="8"/>
      <c r="S1025" s="88"/>
      <c r="T1025" s="8"/>
      <c r="U1025" s="8"/>
      <c r="V1025" s="11"/>
      <c r="W1025" s="19"/>
      <c r="X1025" s="8"/>
      <c r="Y1025" s="90"/>
      <c r="Z1025" s="88"/>
      <c r="AA1025" s="88"/>
      <c r="AB1025" s="88"/>
      <c r="AC1025" s="88"/>
      <c r="AD1025" s="10"/>
      <c r="AE1025" s="8"/>
      <c r="AF1025" s="12"/>
      <c r="AG1025" s="8"/>
      <c r="AH1025" s="88"/>
    </row>
    <row r="1026" spans="1:34" x14ac:dyDescent="0.25">
      <c r="A1026" s="62">
        <f>COUNTA(H1026:K1026,L1026:AH1026,J1027)-4</f>
        <v>0</v>
      </c>
      <c r="B1026" s="13"/>
      <c r="C1026" s="13"/>
      <c r="D1026" s="13"/>
      <c r="E1026" s="13">
        <f t="shared" si="150"/>
        <v>0</v>
      </c>
      <c r="F1026" s="13"/>
      <c r="G1026" s="13"/>
      <c r="H1026" s="88"/>
      <c r="I1026" s="88"/>
      <c r="J1026" s="7" t="s">
        <v>79</v>
      </c>
      <c r="K1026" s="8"/>
      <c r="L1026" s="19"/>
      <c r="M1026" s="8"/>
      <c r="N1026" s="19"/>
      <c r="O1026" s="19"/>
      <c r="P1026" s="19"/>
      <c r="Q1026" s="8"/>
      <c r="R1026" s="8"/>
      <c r="S1026" s="88"/>
      <c r="T1026" s="17" t="s">
        <v>80</v>
      </c>
      <c r="U1026" s="17" t="s">
        <v>80</v>
      </c>
      <c r="V1026" s="18" t="s">
        <v>80</v>
      </c>
      <c r="W1026" s="19"/>
      <c r="X1026" s="8"/>
      <c r="Y1026" s="90"/>
      <c r="Z1026" s="88"/>
      <c r="AA1026" s="88"/>
      <c r="AB1026" s="88"/>
      <c r="AC1026" s="88"/>
      <c r="AD1026" s="10"/>
      <c r="AE1026" s="8"/>
      <c r="AF1026" s="12"/>
      <c r="AG1026" s="8"/>
      <c r="AH1026" s="88"/>
    </row>
    <row r="1027" spans="1:34" x14ac:dyDescent="0.25">
      <c r="A1027" s="62">
        <f>COUNTA(H1027:K1027,L1027:AH1027)</f>
        <v>0</v>
      </c>
      <c r="B1027" s="13"/>
      <c r="C1027" s="13"/>
      <c r="D1027" s="13" t="str">
        <f>IF(J1027&gt;0,"совместительство","-")</f>
        <v>-</v>
      </c>
      <c r="E1027" s="13">
        <f t="shared" si="150"/>
        <v>0</v>
      </c>
      <c r="F1027" s="13"/>
      <c r="G1027" s="13"/>
      <c r="H1027" s="88"/>
      <c r="I1027" s="88"/>
      <c r="J1027" s="9"/>
      <c r="K1027" s="8"/>
      <c r="L1027" s="19"/>
      <c r="M1027" s="8"/>
      <c r="N1027" s="19"/>
      <c r="O1027" s="19"/>
      <c r="P1027" s="19"/>
      <c r="Q1027" s="8"/>
      <c r="R1027" s="8"/>
      <c r="S1027" s="88"/>
      <c r="T1027" s="8"/>
      <c r="U1027" s="8"/>
      <c r="V1027" s="11"/>
      <c r="W1027" s="19"/>
      <c r="X1027" s="8"/>
      <c r="Y1027" s="90"/>
      <c r="Z1027" s="88"/>
      <c r="AA1027" s="88"/>
      <c r="AB1027" s="88"/>
      <c r="AC1027" s="88"/>
      <c r="AD1027" s="10"/>
      <c r="AE1027" s="8"/>
      <c r="AF1027" s="12"/>
      <c r="AG1027" s="8"/>
      <c r="AH1027" s="88"/>
    </row>
    <row r="1028" spans="1:34" x14ac:dyDescent="0.25">
      <c r="A1028" s="62">
        <f>COUNTA(H1028:K1028,L1028:AH1028)</f>
        <v>0</v>
      </c>
      <c r="B1028" s="13"/>
      <c r="C1028" s="13"/>
      <c r="D1028" s="13"/>
      <c r="E1028" s="13">
        <f t="shared" si="150"/>
        <v>0</v>
      </c>
      <c r="F1028" s="13"/>
      <c r="G1028" s="13"/>
      <c r="H1028" s="88"/>
      <c r="I1028" s="88"/>
      <c r="J1028" s="9"/>
      <c r="K1028" s="8"/>
      <c r="L1028" s="19"/>
      <c r="M1028" s="8"/>
      <c r="N1028" s="19"/>
      <c r="O1028" s="19"/>
      <c r="P1028" s="19"/>
      <c r="Q1028" s="8"/>
      <c r="R1028" s="8"/>
      <c r="S1028" s="88"/>
      <c r="T1028" s="8"/>
      <c r="U1028" s="8"/>
      <c r="V1028" s="11"/>
      <c r="W1028" s="19"/>
      <c r="X1028" s="8"/>
      <c r="Y1028" s="90"/>
      <c r="Z1028" s="88"/>
      <c r="AA1028" s="88"/>
      <c r="AB1028" s="88"/>
      <c r="AC1028" s="88"/>
      <c r="AD1028" s="10"/>
      <c r="AE1028" s="8"/>
      <c r="AF1028" s="12"/>
      <c r="AG1028" s="8"/>
      <c r="AH1028" s="88"/>
    </row>
    <row r="1029" spans="1:34" x14ac:dyDescent="0.25">
      <c r="A1029" s="62">
        <f>COUNTA(H1029:K1029,L1029:AH1029)</f>
        <v>0</v>
      </c>
      <c r="B1029" s="13"/>
      <c r="C1029" s="13"/>
      <c r="D1029" s="13"/>
      <c r="E1029" s="13">
        <f t="shared" si="150"/>
        <v>0</v>
      </c>
      <c r="F1029" s="13"/>
      <c r="G1029" s="13"/>
      <c r="H1029" s="88"/>
      <c r="I1029" s="88"/>
      <c r="J1029" s="9"/>
      <c r="K1029" s="8"/>
      <c r="L1029" s="19"/>
      <c r="M1029" s="8"/>
      <c r="N1029" s="19"/>
      <c r="O1029" s="19"/>
      <c r="P1029" s="19"/>
      <c r="Q1029" s="8"/>
      <c r="R1029" s="8"/>
      <c r="S1029" s="88"/>
      <c r="T1029" s="8"/>
      <c r="U1029" s="8"/>
      <c r="V1029" s="11"/>
      <c r="W1029" s="19"/>
      <c r="X1029" s="8"/>
      <c r="Y1029" s="90"/>
      <c r="Z1029" s="88"/>
      <c r="AA1029" s="88"/>
      <c r="AB1029" s="88"/>
      <c r="AC1029" s="88"/>
      <c r="AD1029" s="10"/>
      <c r="AE1029" s="8"/>
      <c r="AF1029" s="12"/>
      <c r="AG1029" s="8"/>
      <c r="AH1029" s="88"/>
    </row>
    <row r="1030" spans="1:34" x14ac:dyDescent="0.25">
      <c r="A1030" s="62">
        <f>COUNTA(H1030:K1030,L1030:AH1030)</f>
        <v>0</v>
      </c>
      <c r="B1030" s="13"/>
      <c r="C1030" s="13"/>
      <c r="D1030" s="13"/>
      <c r="E1030" s="13">
        <f t="shared" si="150"/>
        <v>0</v>
      </c>
      <c r="F1030" s="13"/>
      <c r="G1030" s="13"/>
      <c r="H1030" s="88"/>
      <c r="I1030" s="88"/>
      <c r="J1030" s="9"/>
      <c r="K1030" s="8"/>
      <c r="L1030" s="19"/>
      <c r="M1030" s="8"/>
      <c r="N1030" s="19"/>
      <c r="O1030" s="19"/>
      <c r="P1030" s="19"/>
      <c r="Q1030" s="8"/>
      <c r="R1030" s="8"/>
      <c r="S1030" s="88"/>
      <c r="T1030" s="8"/>
      <c r="U1030" s="8"/>
      <c r="V1030" s="11"/>
      <c r="W1030" s="19"/>
      <c r="X1030" s="8"/>
      <c r="Y1030" s="90"/>
      <c r="Z1030" s="88"/>
      <c r="AA1030" s="88"/>
      <c r="AB1030" s="88"/>
      <c r="AC1030" s="88"/>
      <c r="AD1030" s="10"/>
      <c r="AE1030" s="8"/>
      <c r="AF1030" s="12"/>
      <c r="AG1030" s="8"/>
      <c r="AH1030" s="88"/>
    </row>
    <row r="1031" spans="1:34" x14ac:dyDescent="0.25">
      <c r="A1031" s="62">
        <f>COUNTA(H1031:K1031,L1031:AH1031)</f>
        <v>0</v>
      </c>
      <c r="B1031" s="13"/>
      <c r="C1031" s="13"/>
      <c r="D1031" s="13"/>
      <c r="E1031" s="13">
        <f t="shared" si="150"/>
        <v>0</v>
      </c>
      <c r="F1031" s="13"/>
      <c r="G1031" s="13"/>
      <c r="H1031" s="88"/>
      <c r="I1031" s="88"/>
      <c r="J1031" s="9"/>
      <c r="K1031" s="8"/>
      <c r="L1031" s="19"/>
      <c r="M1031" s="8"/>
      <c r="N1031" s="19"/>
      <c r="O1031" s="19"/>
      <c r="P1031" s="19"/>
      <c r="Q1031" s="8"/>
      <c r="R1031" s="8"/>
      <c r="S1031" s="88"/>
      <c r="T1031" s="8"/>
      <c r="U1031" s="8"/>
      <c r="V1031" s="11"/>
      <c r="W1031" s="19"/>
      <c r="X1031" s="8"/>
      <c r="Y1031" s="90"/>
      <c r="Z1031" s="88"/>
      <c r="AA1031" s="88"/>
      <c r="AB1031" s="88"/>
      <c r="AC1031" s="88"/>
      <c r="AD1031" s="10"/>
      <c r="AE1031" s="8"/>
      <c r="AF1031" s="12"/>
      <c r="AG1031" s="8"/>
      <c r="AH1031" s="88"/>
    </row>
    <row r="1032" spans="1:34" x14ac:dyDescent="0.25">
      <c r="A1032" s="62">
        <f>COUNTA(H1032:K1032,L1032:AH1032)</f>
        <v>0</v>
      </c>
      <c r="B1032" s="13"/>
      <c r="C1032" s="13"/>
      <c r="D1032" s="13"/>
      <c r="E1032" s="13">
        <f t="shared" si="150"/>
        <v>0</v>
      </c>
      <c r="F1032" s="13"/>
      <c r="G1032" s="13"/>
      <c r="H1032" s="88"/>
      <c r="I1032" s="88"/>
      <c r="J1032" s="9"/>
      <c r="K1032" s="8"/>
      <c r="L1032" s="19"/>
      <c r="M1032" s="8"/>
      <c r="N1032" s="19"/>
      <c r="O1032" s="19"/>
      <c r="P1032" s="19"/>
      <c r="Q1032" s="8"/>
      <c r="R1032" s="8"/>
      <c r="S1032" s="88"/>
      <c r="T1032" s="8"/>
      <c r="U1032" s="8"/>
      <c r="V1032" s="11"/>
      <c r="W1032" s="19"/>
      <c r="X1032" s="8"/>
      <c r="Y1032" s="90"/>
      <c r="Z1032" s="88"/>
      <c r="AA1032" s="88"/>
      <c r="AB1032" s="88"/>
      <c r="AC1032" s="88"/>
      <c r="AD1032" s="10"/>
      <c r="AE1032" s="8"/>
      <c r="AF1032" s="12"/>
      <c r="AG1032" s="8"/>
      <c r="AH1032" s="88"/>
    </row>
    <row r="1033" spans="1:34" s="26" customFormat="1" ht="11.25" customHeight="1" x14ac:dyDescent="0.25">
      <c r="A1033" s="21">
        <v>0</v>
      </c>
      <c r="B1033" s="22"/>
      <c r="C1033" s="22"/>
      <c r="D1033" s="21"/>
      <c r="E1033" s="23">
        <f>MAX(E1017:E1032)</f>
        <v>0</v>
      </c>
      <c r="F1033" s="21" t="str">
        <f>RIGHT(R1033,4)</f>
        <v xml:space="preserve"> - 0</v>
      </c>
      <c r="G1033" s="21" t="str">
        <f>RIGHT(X1033,4)</f>
        <v xml:space="preserve"> - 0</v>
      </c>
      <c r="H1033" s="88"/>
      <c r="I1033" s="88"/>
      <c r="J1033" s="23" t="s">
        <v>85</v>
      </c>
      <c r="K1033" s="23" t="str">
        <f>IF(E1033=4,"ВО",IF(E1033=3,"СПО",IF(E1033=2,"ВО (с)",IF(E1033=1,"СПО (с)","-"))))</f>
        <v>-</v>
      </c>
      <c r="L1033" s="23">
        <f>COUNTA(L1017:L1032)</f>
        <v>0</v>
      </c>
      <c r="M1033" s="23" t="s">
        <v>80</v>
      </c>
      <c r="N1033" s="23" t="s">
        <v>80</v>
      </c>
      <c r="O1033" s="23">
        <f>COUNTA(O1017:O1032)</f>
        <v>0</v>
      </c>
      <c r="P1033" s="23" t="s">
        <v>80</v>
      </c>
      <c r="Q1033" s="23">
        <f>SUM(Q1017:Q1032)</f>
        <v>0</v>
      </c>
      <c r="R1033" s="23" t="str">
        <f>CONCATENATE("П.Г.П. - ",MAX(R1017:R1032))</f>
        <v>П.Г.П. - 0</v>
      </c>
      <c r="S1033" s="23">
        <f>COUNTA(S1017)</f>
        <v>0</v>
      </c>
      <c r="T1033" s="23">
        <f>T1018</f>
        <v>0</v>
      </c>
      <c r="U1033" s="23" t="s">
        <v>80</v>
      </c>
      <c r="V1033" s="23" t="s">
        <v>80</v>
      </c>
      <c r="W1033" s="23">
        <f>COUNTA(W1017:W1032)</f>
        <v>0</v>
      </c>
      <c r="X1033" s="23" t="str">
        <f>CONCATENATE("П.Г.П. - ",MAX(X1017:X1032))</f>
        <v>П.Г.П. - 0</v>
      </c>
      <c r="Y1033" s="24">
        <f>Y1017</f>
        <v>0</v>
      </c>
      <c r="Z1033" s="23" t="str">
        <f>IF(Z1017="","-",Z1017)</f>
        <v>-</v>
      </c>
      <c r="AA1033" s="23" t="str">
        <f t="shared" ref="AA1033:AC1033" si="151">IF(AA1017="","-",AA1017)</f>
        <v>-</v>
      </c>
      <c r="AB1033" s="23" t="str">
        <f t="shared" si="151"/>
        <v>-</v>
      </c>
      <c r="AC1033" s="23" t="str">
        <f t="shared" si="151"/>
        <v>-</v>
      </c>
      <c r="AD1033" s="23" t="s">
        <v>80</v>
      </c>
      <c r="AE1033" s="23">
        <f>SUM(AE1017:AE1032)</f>
        <v>0</v>
      </c>
      <c r="AF1033" s="25">
        <f>SUM(AF1017:AF1032)</f>
        <v>0</v>
      </c>
      <c r="AG1033" s="23" t="s">
        <v>80</v>
      </c>
      <c r="AH1033" s="23" t="s">
        <v>80</v>
      </c>
    </row>
    <row r="1034" spans="1:34" x14ac:dyDescent="0.25">
      <c r="A1034" s="62">
        <f>COUNTA(H1034:K1034,L1034:AH1034)-7</f>
        <v>-1</v>
      </c>
      <c r="B1034" s="13"/>
      <c r="C1034" s="13"/>
      <c r="D1034" s="13"/>
      <c r="E1034" s="13">
        <f t="shared" ref="E1034:E1049" si="152">IF(K1034="ВО",4,IF(K1034="СПО",3,IF(K1034="ВО (студент)",2,IF(K1034="СПО (студент)",1,0))))</f>
        <v>0</v>
      </c>
      <c r="F1034" s="13"/>
      <c r="G1034" s="13"/>
      <c r="H1034" s="88">
        <v>81</v>
      </c>
      <c r="I1034" s="88"/>
      <c r="J1034" s="7" t="s">
        <v>77</v>
      </c>
      <c r="K1034" s="8"/>
      <c r="L1034" s="19"/>
      <c r="M1034" s="8"/>
      <c r="N1034" s="19"/>
      <c r="O1034" s="19"/>
      <c r="P1034" s="19"/>
      <c r="Q1034" s="8"/>
      <c r="R1034" s="8"/>
      <c r="S1034" s="88"/>
      <c r="T1034" s="17" t="s">
        <v>80</v>
      </c>
      <c r="U1034" s="17" t="s">
        <v>80</v>
      </c>
      <c r="V1034" s="18" t="s">
        <v>80</v>
      </c>
      <c r="W1034" s="19"/>
      <c r="X1034" s="8"/>
      <c r="Y1034" s="90"/>
      <c r="Z1034" s="88"/>
      <c r="AA1034" s="88"/>
      <c r="AB1034" s="88" t="str">
        <f>IF(Y1034&lt;1,"-",ROUND(YEARFRAC(Y1034,#REF!,1),2))</f>
        <v>-</v>
      </c>
      <c r="AC1034" s="88"/>
      <c r="AD1034" s="10"/>
      <c r="AE1034" s="8"/>
      <c r="AF1034" s="12"/>
      <c r="AG1034" s="8"/>
      <c r="AH1034" s="88"/>
    </row>
    <row r="1035" spans="1:34" x14ac:dyDescent="0.25">
      <c r="A1035" s="62">
        <f>COUNTA(H1035:K1035,L1035:AH1035)</f>
        <v>0</v>
      </c>
      <c r="B1035" s="13"/>
      <c r="C1035" s="13"/>
      <c r="D1035" s="13"/>
      <c r="E1035" s="13">
        <f t="shared" si="152"/>
        <v>0</v>
      </c>
      <c r="F1035" s="13"/>
      <c r="G1035" s="13"/>
      <c r="H1035" s="88"/>
      <c r="I1035" s="88"/>
      <c r="J1035" s="9"/>
      <c r="K1035" s="8"/>
      <c r="L1035" s="19"/>
      <c r="M1035" s="8"/>
      <c r="N1035" s="19"/>
      <c r="O1035" s="19"/>
      <c r="P1035" s="19"/>
      <c r="Q1035" s="8"/>
      <c r="R1035" s="8"/>
      <c r="S1035" s="88"/>
      <c r="T1035" s="8"/>
      <c r="U1035" s="8"/>
      <c r="V1035" s="11"/>
      <c r="W1035" s="19"/>
      <c r="X1035" s="8"/>
      <c r="Y1035" s="90"/>
      <c r="Z1035" s="88"/>
      <c r="AA1035" s="88"/>
      <c r="AB1035" s="88"/>
      <c r="AC1035" s="88"/>
      <c r="AD1035" s="10"/>
      <c r="AE1035" s="8"/>
      <c r="AF1035" s="12"/>
      <c r="AG1035" s="8"/>
      <c r="AH1035" s="88"/>
    </row>
    <row r="1036" spans="1:34" x14ac:dyDescent="0.25">
      <c r="A1036" s="62">
        <f>COUNTA(H1036:K1036,L1036:AH1036,J1037)-4</f>
        <v>0</v>
      </c>
      <c r="B1036" s="13"/>
      <c r="C1036" s="13"/>
      <c r="D1036" s="13"/>
      <c r="E1036" s="13">
        <f t="shared" si="152"/>
        <v>0</v>
      </c>
      <c r="F1036" s="13"/>
      <c r="G1036" s="13"/>
      <c r="H1036" s="88"/>
      <c r="I1036" s="88"/>
      <c r="J1036" s="7" t="s">
        <v>78</v>
      </c>
      <c r="K1036" s="8"/>
      <c r="L1036" s="19"/>
      <c r="M1036" s="8"/>
      <c r="N1036" s="19"/>
      <c r="O1036" s="19"/>
      <c r="P1036" s="19"/>
      <c r="Q1036" s="8"/>
      <c r="R1036" s="8"/>
      <c r="S1036" s="88"/>
      <c r="T1036" s="17" t="s">
        <v>80</v>
      </c>
      <c r="U1036" s="17" t="s">
        <v>80</v>
      </c>
      <c r="V1036" s="18" t="s">
        <v>80</v>
      </c>
      <c r="W1036" s="19"/>
      <c r="X1036" s="8"/>
      <c r="Y1036" s="90"/>
      <c r="Z1036" s="88"/>
      <c r="AA1036" s="88"/>
      <c r="AB1036" s="88"/>
      <c r="AC1036" s="88"/>
      <c r="AD1036" s="10"/>
      <c r="AE1036" s="8"/>
      <c r="AF1036" s="12"/>
      <c r="AG1036" s="8"/>
      <c r="AH1036" s="88"/>
    </row>
    <row r="1037" spans="1:34" x14ac:dyDescent="0.25">
      <c r="A1037" s="62">
        <f>COUNTA(H1037:K1037,L1037:AH1037)</f>
        <v>0</v>
      </c>
      <c r="B1037" s="13"/>
      <c r="C1037" s="13"/>
      <c r="D1037" s="13" t="str">
        <f>IF(J1037&gt;0,"совмещение","-")</f>
        <v>-</v>
      </c>
      <c r="E1037" s="13">
        <f t="shared" si="152"/>
        <v>0</v>
      </c>
      <c r="F1037" s="13"/>
      <c r="G1037" s="13"/>
      <c r="H1037" s="88"/>
      <c r="I1037" s="88"/>
      <c r="J1037" s="9"/>
      <c r="K1037" s="8"/>
      <c r="L1037" s="19"/>
      <c r="M1037" s="8"/>
      <c r="N1037" s="19"/>
      <c r="O1037" s="19"/>
      <c r="P1037" s="19"/>
      <c r="Q1037" s="8"/>
      <c r="R1037" s="8"/>
      <c r="S1037" s="88"/>
      <c r="T1037" s="8"/>
      <c r="U1037" s="8"/>
      <c r="V1037" s="11"/>
      <c r="W1037" s="19"/>
      <c r="X1037" s="8"/>
      <c r="Y1037" s="90"/>
      <c r="Z1037" s="88"/>
      <c r="AA1037" s="88"/>
      <c r="AB1037" s="88"/>
      <c r="AC1037" s="88"/>
      <c r="AD1037" s="10"/>
      <c r="AE1037" s="8"/>
      <c r="AF1037" s="12"/>
      <c r="AG1037" s="8"/>
      <c r="AH1037" s="88"/>
    </row>
    <row r="1038" spans="1:34" x14ac:dyDescent="0.25">
      <c r="A1038" s="62">
        <f>COUNTA(H1038:K1038,L1038:AH1038)</f>
        <v>0</v>
      </c>
      <c r="B1038" s="13"/>
      <c r="C1038" s="13"/>
      <c r="D1038" s="13"/>
      <c r="E1038" s="13">
        <f t="shared" si="152"/>
        <v>0</v>
      </c>
      <c r="F1038" s="13"/>
      <c r="G1038" s="13"/>
      <c r="H1038" s="88"/>
      <c r="I1038" s="88"/>
      <c r="J1038" s="9"/>
      <c r="K1038" s="8"/>
      <c r="L1038" s="19"/>
      <c r="M1038" s="8"/>
      <c r="N1038" s="19"/>
      <c r="O1038" s="19"/>
      <c r="P1038" s="19"/>
      <c r="Q1038" s="8"/>
      <c r="R1038" s="8"/>
      <c r="S1038" s="88"/>
      <c r="T1038" s="8"/>
      <c r="U1038" s="8"/>
      <c r="V1038" s="11"/>
      <c r="W1038" s="19"/>
      <c r="X1038" s="8"/>
      <c r="Y1038" s="90"/>
      <c r="Z1038" s="88"/>
      <c r="AA1038" s="88"/>
      <c r="AB1038" s="88"/>
      <c r="AC1038" s="88"/>
      <c r="AD1038" s="10"/>
      <c r="AE1038" s="8"/>
      <c r="AF1038" s="12"/>
      <c r="AG1038" s="8"/>
      <c r="AH1038" s="88"/>
    </row>
    <row r="1039" spans="1:34" x14ac:dyDescent="0.25">
      <c r="A1039" s="62">
        <f>COUNTA(H1039:K1039,L1039:AH1039)</f>
        <v>0</v>
      </c>
      <c r="B1039" s="13"/>
      <c r="C1039" s="13"/>
      <c r="D1039" s="13"/>
      <c r="E1039" s="13">
        <f t="shared" si="152"/>
        <v>0</v>
      </c>
      <c r="F1039" s="13"/>
      <c r="G1039" s="13"/>
      <c r="H1039" s="88"/>
      <c r="I1039" s="88"/>
      <c r="J1039" s="9"/>
      <c r="K1039" s="8"/>
      <c r="L1039" s="19"/>
      <c r="M1039" s="8"/>
      <c r="N1039" s="19"/>
      <c r="O1039" s="19"/>
      <c r="P1039" s="19"/>
      <c r="Q1039" s="8"/>
      <c r="R1039" s="8"/>
      <c r="S1039" s="88"/>
      <c r="T1039" s="8"/>
      <c r="U1039" s="8"/>
      <c r="V1039" s="11"/>
      <c r="W1039" s="19"/>
      <c r="X1039" s="8"/>
      <c r="Y1039" s="90"/>
      <c r="Z1039" s="88"/>
      <c r="AA1039" s="88"/>
      <c r="AB1039" s="88"/>
      <c r="AC1039" s="88"/>
      <c r="AD1039" s="10"/>
      <c r="AE1039" s="8"/>
      <c r="AF1039" s="12"/>
      <c r="AG1039" s="8"/>
      <c r="AH1039" s="88"/>
    </row>
    <row r="1040" spans="1:34" x14ac:dyDescent="0.25">
      <c r="A1040" s="62">
        <f>COUNTA(H1040:K1040,L1040:AH1040)</f>
        <v>0</v>
      </c>
      <c r="B1040" s="13"/>
      <c r="C1040" s="13"/>
      <c r="D1040" s="13"/>
      <c r="E1040" s="13">
        <f t="shared" si="152"/>
        <v>0</v>
      </c>
      <c r="F1040" s="13"/>
      <c r="G1040" s="13"/>
      <c r="H1040" s="88"/>
      <c r="I1040" s="88"/>
      <c r="J1040" s="9"/>
      <c r="K1040" s="8"/>
      <c r="L1040" s="19"/>
      <c r="M1040" s="8"/>
      <c r="N1040" s="19"/>
      <c r="O1040" s="19"/>
      <c r="P1040" s="19"/>
      <c r="Q1040" s="8"/>
      <c r="R1040" s="8"/>
      <c r="S1040" s="88"/>
      <c r="T1040" s="8"/>
      <c r="U1040" s="8"/>
      <c r="V1040" s="11"/>
      <c r="W1040" s="19"/>
      <c r="X1040" s="8"/>
      <c r="Y1040" s="90"/>
      <c r="Z1040" s="88"/>
      <c r="AA1040" s="88"/>
      <c r="AB1040" s="88"/>
      <c r="AC1040" s="88"/>
      <c r="AD1040" s="10"/>
      <c r="AE1040" s="8"/>
      <c r="AF1040" s="12"/>
      <c r="AG1040" s="8"/>
      <c r="AH1040" s="88"/>
    </row>
    <row r="1041" spans="1:34" x14ac:dyDescent="0.25">
      <c r="A1041" s="62">
        <f>COUNTA(H1041:K1041,L1041:AH1041)</f>
        <v>0</v>
      </c>
      <c r="B1041" s="13"/>
      <c r="C1041" s="13"/>
      <c r="D1041" s="13"/>
      <c r="E1041" s="13">
        <f t="shared" si="152"/>
        <v>0</v>
      </c>
      <c r="F1041" s="13"/>
      <c r="G1041" s="13"/>
      <c r="H1041" s="88"/>
      <c r="I1041" s="88"/>
      <c r="J1041" s="9"/>
      <c r="K1041" s="8"/>
      <c r="L1041" s="19"/>
      <c r="M1041" s="8"/>
      <c r="N1041" s="19"/>
      <c r="O1041" s="19"/>
      <c r="P1041" s="19"/>
      <c r="Q1041" s="8"/>
      <c r="R1041" s="8"/>
      <c r="S1041" s="88"/>
      <c r="T1041" s="8"/>
      <c r="U1041" s="8"/>
      <c r="V1041" s="11"/>
      <c r="W1041" s="19"/>
      <c r="X1041" s="8"/>
      <c r="Y1041" s="90"/>
      <c r="Z1041" s="88"/>
      <c r="AA1041" s="88"/>
      <c r="AB1041" s="88"/>
      <c r="AC1041" s="88"/>
      <c r="AD1041" s="10"/>
      <c r="AE1041" s="8"/>
      <c r="AF1041" s="12"/>
      <c r="AG1041" s="8"/>
      <c r="AH1041" s="88"/>
    </row>
    <row r="1042" spans="1:34" x14ac:dyDescent="0.25">
      <c r="A1042" s="62">
        <f>COUNTA(H1042:K1042,L1042:AH1042)</f>
        <v>0</v>
      </c>
      <c r="B1042" s="13"/>
      <c r="C1042" s="13"/>
      <c r="D1042" s="13"/>
      <c r="E1042" s="13">
        <f t="shared" si="152"/>
        <v>0</v>
      </c>
      <c r="F1042" s="13"/>
      <c r="G1042" s="13"/>
      <c r="H1042" s="88"/>
      <c r="I1042" s="88"/>
      <c r="J1042" s="9"/>
      <c r="K1042" s="8"/>
      <c r="L1042" s="19"/>
      <c r="M1042" s="8"/>
      <c r="N1042" s="19"/>
      <c r="O1042" s="19"/>
      <c r="P1042" s="19"/>
      <c r="Q1042" s="8"/>
      <c r="R1042" s="8"/>
      <c r="S1042" s="88"/>
      <c r="T1042" s="8"/>
      <c r="U1042" s="8"/>
      <c r="V1042" s="11"/>
      <c r="W1042" s="19"/>
      <c r="X1042" s="8"/>
      <c r="Y1042" s="90"/>
      <c r="Z1042" s="88"/>
      <c r="AA1042" s="88"/>
      <c r="AB1042" s="88"/>
      <c r="AC1042" s="88"/>
      <c r="AD1042" s="10"/>
      <c r="AE1042" s="8"/>
      <c r="AF1042" s="12"/>
      <c r="AG1042" s="8"/>
      <c r="AH1042" s="88"/>
    </row>
    <row r="1043" spans="1:34" x14ac:dyDescent="0.25">
      <c r="A1043" s="62">
        <f>COUNTA(H1043:K1043,L1043:AH1043,J1044)-4</f>
        <v>0</v>
      </c>
      <c r="B1043" s="13"/>
      <c r="C1043" s="13"/>
      <c r="D1043" s="13"/>
      <c r="E1043" s="13">
        <f t="shared" si="152"/>
        <v>0</v>
      </c>
      <c r="F1043" s="13"/>
      <c r="G1043" s="13"/>
      <c r="H1043" s="88"/>
      <c r="I1043" s="88"/>
      <c r="J1043" s="7" t="s">
        <v>79</v>
      </c>
      <c r="K1043" s="8"/>
      <c r="L1043" s="19"/>
      <c r="M1043" s="8"/>
      <c r="N1043" s="19"/>
      <c r="O1043" s="19"/>
      <c r="P1043" s="19"/>
      <c r="Q1043" s="8"/>
      <c r="R1043" s="8"/>
      <c r="S1043" s="88"/>
      <c r="T1043" s="17" t="s">
        <v>80</v>
      </c>
      <c r="U1043" s="17" t="s">
        <v>80</v>
      </c>
      <c r="V1043" s="18" t="s">
        <v>80</v>
      </c>
      <c r="W1043" s="19"/>
      <c r="X1043" s="8"/>
      <c r="Y1043" s="90"/>
      <c r="Z1043" s="88"/>
      <c r="AA1043" s="88"/>
      <c r="AB1043" s="88"/>
      <c r="AC1043" s="88"/>
      <c r="AD1043" s="10"/>
      <c r="AE1043" s="8"/>
      <c r="AF1043" s="12"/>
      <c r="AG1043" s="8"/>
      <c r="AH1043" s="88"/>
    </row>
    <row r="1044" spans="1:34" x14ac:dyDescent="0.25">
      <c r="A1044" s="62">
        <f>COUNTA(H1044:K1044,L1044:AH1044)</f>
        <v>0</v>
      </c>
      <c r="B1044" s="13"/>
      <c r="C1044" s="13"/>
      <c r="D1044" s="13" t="str">
        <f>IF(J1044&gt;0,"совместительство","-")</f>
        <v>-</v>
      </c>
      <c r="E1044" s="13">
        <f t="shared" si="152"/>
        <v>0</v>
      </c>
      <c r="F1044" s="13"/>
      <c r="G1044" s="13"/>
      <c r="H1044" s="88"/>
      <c r="I1044" s="88"/>
      <c r="J1044" s="9"/>
      <c r="K1044" s="8"/>
      <c r="L1044" s="19"/>
      <c r="M1044" s="8"/>
      <c r="N1044" s="19"/>
      <c r="O1044" s="19"/>
      <c r="P1044" s="19"/>
      <c r="Q1044" s="8"/>
      <c r="R1044" s="8"/>
      <c r="S1044" s="88"/>
      <c r="T1044" s="8"/>
      <c r="U1044" s="8"/>
      <c r="V1044" s="11"/>
      <c r="W1044" s="19"/>
      <c r="X1044" s="8"/>
      <c r="Y1044" s="90"/>
      <c r="Z1044" s="88"/>
      <c r="AA1044" s="88"/>
      <c r="AB1044" s="88"/>
      <c r="AC1044" s="88"/>
      <c r="AD1044" s="10"/>
      <c r="AE1044" s="8"/>
      <c r="AF1044" s="12"/>
      <c r="AG1044" s="8"/>
      <c r="AH1044" s="88"/>
    </row>
    <row r="1045" spans="1:34" x14ac:dyDescent="0.25">
      <c r="A1045" s="62">
        <f>COUNTA(H1045:K1045,L1045:AH1045)</f>
        <v>0</v>
      </c>
      <c r="B1045" s="13"/>
      <c r="C1045" s="13"/>
      <c r="D1045" s="13"/>
      <c r="E1045" s="13">
        <f t="shared" si="152"/>
        <v>0</v>
      </c>
      <c r="F1045" s="13"/>
      <c r="G1045" s="13"/>
      <c r="H1045" s="88"/>
      <c r="I1045" s="88"/>
      <c r="J1045" s="9"/>
      <c r="K1045" s="8"/>
      <c r="L1045" s="19"/>
      <c r="M1045" s="8"/>
      <c r="N1045" s="19"/>
      <c r="O1045" s="19"/>
      <c r="P1045" s="19"/>
      <c r="Q1045" s="8"/>
      <c r="R1045" s="8"/>
      <c r="S1045" s="88"/>
      <c r="T1045" s="8"/>
      <c r="U1045" s="8"/>
      <c r="V1045" s="11"/>
      <c r="W1045" s="19"/>
      <c r="X1045" s="8"/>
      <c r="Y1045" s="90"/>
      <c r="Z1045" s="88"/>
      <c r="AA1045" s="88"/>
      <c r="AB1045" s="88"/>
      <c r="AC1045" s="88"/>
      <c r="AD1045" s="10"/>
      <c r="AE1045" s="8"/>
      <c r="AF1045" s="12"/>
      <c r="AG1045" s="8"/>
      <c r="AH1045" s="88"/>
    </row>
    <row r="1046" spans="1:34" x14ac:dyDescent="0.25">
      <c r="A1046" s="62">
        <f>COUNTA(H1046:K1046,L1046:AH1046)</f>
        <v>0</v>
      </c>
      <c r="B1046" s="13"/>
      <c r="C1046" s="13"/>
      <c r="D1046" s="13"/>
      <c r="E1046" s="13">
        <f t="shared" si="152"/>
        <v>0</v>
      </c>
      <c r="F1046" s="13"/>
      <c r="G1046" s="13"/>
      <c r="H1046" s="88"/>
      <c r="I1046" s="88"/>
      <c r="J1046" s="9"/>
      <c r="K1046" s="8"/>
      <c r="L1046" s="19"/>
      <c r="M1046" s="8"/>
      <c r="N1046" s="19"/>
      <c r="O1046" s="19"/>
      <c r="P1046" s="19"/>
      <c r="Q1046" s="8"/>
      <c r="R1046" s="8"/>
      <c r="S1046" s="88"/>
      <c r="T1046" s="8"/>
      <c r="U1046" s="8"/>
      <c r="V1046" s="11"/>
      <c r="W1046" s="19"/>
      <c r="X1046" s="8"/>
      <c r="Y1046" s="90"/>
      <c r="Z1046" s="88"/>
      <c r="AA1046" s="88"/>
      <c r="AB1046" s="88"/>
      <c r="AC1046" s="88"/>
      <c r="AD1046" s="10"/>
      <c r="AE1046" s="8"/>
      <c r="AF1046" s="12"/>
      <c r="AG1046" s="8"/>
      <c r="AH1046" s="88"/>
    </row>
    <row r="1047" spans="1:34" x14ac:dyDescent="0.25">
      <c r="A1047" s="62">
        <f>COUNTA(H1047:K1047,L1047:AH1047)</f>
        <v>0</v>
      </c>
      <c r="B1047" s="13"/>
      <c r="C1047" s="13"/>
      <c r="D1047" s="13"/>
      <c r="E1047" s="13">
        <f t="shared" si="152"/>
        <v>0</v>
      </c>
      <c r="F1047" s="13"/>
      <c r="G1047" s="13"/>
      <c r="H1047" s="88"/>
      <c r="I1047" s="88"/>
      <c r="J1047" s="9"/>
      <c r="K1047" s="8"/>
      <c r="L1047" s="19"/>
      <c r="M1047" s="8"/>
      <c r="N1047" s="19"/>
      <c r="O1047" s="19"/>
      <c r="P1047" s="19"/>
      <c r="Q1047" s="8"/>
      <c r="R1047" s="8"/>
      <c r="S1047" s="88"/>
      <c r="T1047" s="8"/>
      <c r="U1047" s="8"/>
      <c r="V1047" s="11"/>
      <c r="W1047" s="19"/>
      <c r="X1047" s="8"/>
      <c r="Y1047" s="90"/>
      <c r="Z1047" s="88"/>
      <c r="AA1047" s="88"/>
      <c r="AB1047" s="88"/>
      <c r="AC1047" s="88"/>
      <c r="AD1047" s="10"/>
      <c r="AE1047" s="8"/>
      <c r="AF1047" s="12"/>
      <c r="AG1047" s="8"/>
      <c r="AH1047" s="88"/>
    </row>
    <row r="1048" spans="1:34" x14ac:dyDescent="0.25">
      <c r="A1048" s="62">
        <f>COUNTA(H1048:K1048,L1048:AH1048)</f>
        <v>0</v>
      </c>
      <c r="B1048" s="13"/>
      <c r="C1048" s="13"/>
      <c r="D1048" s="13"/>
      <c r="E1048" s="13">
        <f t="shared" si="152"/>
        <v>0</v>
      </c>
      <c r="F1048" s="13"/>
      <c r="G1048" s="13"/>
      <c r="H1048" s="88"/>
      <c r="I1048" s="88"/>
      <c r="J1048" s="9"/>
      <c r="K1048" s="8"/>
      <c r="L1048" s="19"/>
      <c r="M1048" s="8"/>
      <c r="N1048" s="19"/>
      <c r="O1048" s="19"/>
      <c r="P1048" s="19"/>
      <c r="Q1048" s="8"/>
      <c r="R1048" s="8"/>
      <c r="S1048" s="88"/>
      <c r="T1048" s="8"/>
      <c r="U1048" s="8"/>
      <c r="V1048" s="11"/>
      <c r="W1048" s="19"/>
      <c r="X1048" s="8"/>
      <c r="Y1048" s="90"/>
      <c r="Z1048" s="88"/>
      <c r="AA1048" s="88"/>
      <c r="AB1048" s="88"/>
      <c r="AC1048" s="88"/>
      <c r="AD1048" s="10"/>
      <c r="AE1048" s="8"/>
      <c r="AF1048" s="12"/>
      <c r="AG1048" s="8"/>
      <c r="AH1048" s="88"/>
    </row>
    <row r="1049" spans="1:34" x14ac:dyDescent="0.25">
      <c r="A1049" s="62">
        <f>COUNTA(H1049:K1049,L1049:AH1049)</f>
        <v>0</v>
      </c>
      <c r="B1049" s="13"/>
      <c r="C1049" s="13"/>
      <c r="D1049" s="13"/>
      <c r="E1049" s="13">
        <f t="shared" si="152"/>
        <v>0</v>
      </c>
      <c r="F1049" s="13"/>
      <c r="G1049" s="13"/>
      <c r="H1049" s="88"/>
      <c r="I1049" s="88"/>
      <c r="J1049" s="9"/>
      <c r="K1049" s="8"/>
      <c r="L1049" s="19"/>
      <c r="M1049" s="8"/>
      <c r="N1049" s="19"/>
      <c r="O1049" s="19"/>
      <c r="P1049" s="19"/>
      <c r="Q1049" s="8"/>
      <c r="R1049" s="8"/>
      <c r="S1049" s="88"/>
      <c r="T1049" s="8"/>
      <c r="U1049" s="8"/>
      <c r="V1049" s="11"/>
      <c r="W1049" s="19"/>
      <c r="X1049" s="8"/>
      <c r="Y1049" s="90"/>
      <c r="Z1049" s="88"/>
      <c r="AA1049" s="88"/>
      <c r="AB1049" s="88"/>
      <c r="AC1049" s="88"/>
      <c r="AD1049" s="10"/>
      <c r="AE1049" s="8"/>
      <c r="AF1049" s="12"/>
      <c r="AG1049" s="8"/>
      <c r="AH1049" s="88"/>
    </row>
    <row r="1050" spans="1:34" s="26" customFormat="1" ht="11.25" customHeight="1" x14ac:dyDescent="0.25">
      <c r="A1050" s="21">
        <v>0</v>
      </c>
      <c r="B1050" s="22"/>
      <c r="C1050" s="22"/>
      <c r="D1050" s="21"/>
      <c r="E1050" s="23">
        <f>MAX(E1034:E1049)</f>
        <v>0</v>
      </c>
      <c r="F1050" s="21" t="str">
        <f>RIGHT(R1050,4)</f>
        <v xml:space="preserve"> - 0</v>
      </c>
      <c r="G1050" s="21" t="str">
        <f>RIGHT(X1050,4)</f>
        <v xml:space="preserve"> - 0</v>
      </c>
      <c r="H1050" s="88"/>
      <c r="I1050" s="88"/>
      <c r="J1050" s="23" t="s">
        <v>85</v>
      </c>
      <c r="K1050" s="23" t="str">
        <f>IF(E1050=4,"ВО",IF(E1050=3,"СПО",IF(E1050=2,"ВО (с)",IF(E1050=1,"СПО (с)","-"))))</f>
        <v>-</v>
      </c>
      <c r="L1050" s="23">
        <f>COUNTA(L1034:L1049)</f>
        <v>0</v>
      </c>
      <c r="M1050" s="23" t="s">
        <v>80</v>
      </c>
      <c r="N1050" s="23" t="s">
        <v>80</v>
      </c>
      <c r="O1050" s="23">
        <f>COUNTA(O1034:O1049)</f>
        <v>0</v>
      </c>
      <c r="P1050" s="23" t="s">
        <v>80</v>
      </c>
      <c r="Q1050" s="23">
        <f>SUM(Q1034:Q1049)</f>
        <v>0</v>
      </c>
      <c r="R1050" s="23" t="str">
        <f>CONCATENATE("П.Г.П. - ",MAX(R1034:R1049))</f>
        <v>П.Г.П. - 0</v>
      </c>
      <c r="S1050" s="23">
        <f>COUNTA(S1034)</f>
        <v>0</v>
      </c>
      <c r="T1050" s="23">
        <f>T1035</f>
        <v>0</v>
      </c>
      <c r="U1050" s="23" t="s">
        <v>80</v>
      </c>
      <c r="V1050" s="23" t="s">
        <v>80</v>
      </c>
      <c r="W1050" s="23">
        <f>COUNTA(W1034:W1049)</f>
        <v>0</v>
      </c>
      <c r="X1050" s="23" t="str">
        <f>CONCATENATE("П.Г.П. - ",MAX(X1034:X1049))</f>
        <v>П.Г.П. - 0</v>
      </c>
      <c r="Y1050" s="24">
        <f>Y1034</f>
        <v>0</v>
      </c>
      <c r="Z1050" s="23" t="str">
        <f>IF(Z1034="","-",Z1034)</f>
        <v>-</v>
      </c>
      <c r="AA1050" s="23" t="str">
        <f t="shared" ref="AA1050:AC1050" si="153">IF(AA1034="","-",AA1034)</f>
        <v>-</v>
      </c>
      <c r="AB1050" s="23" t="str">
        <f t="shared" si="153"/>
        <v>-</v>
      </c>
      <c r="AC1050" s="23" t="str">
        <f t="shared" si="153"/>
        <v>-</v>
      </c>
      <c r="AD1050" s="23" t="s">
        <v>80</v>
      </c>
      <c r="AE1050" s="23">
        <f>SUM(AE1034:AE1049)</f>
        <v>0</v>
      </c>
      <c r="AF1050" s="25">
        <f>SUM(AF1034:AF1049)</f>
        <v>0</v>
      </c>
      <c r="AG1050" s="23" t="s">
        <v>80</v>
      </c>
      <c r="AH1050" s="23" t="s">
        <v>80</v>
      </c>
    </row>
    <row r="1051" spans="1:34" x14ac:dyDescent="0.25">
      <c r="A1051" s="62">
        <f>COUNTA(H1051:K1051,L1051:AH1051)-7</f>
        <v>-1</v>
      </c>
      <c r="B1051" s="13"/>
      <c r="C1051" s="13"/>
      <c r="D1051" s="13"/>
      <c r="E1051" s="13">
        <f t="shared" ref="E1051:E1066" si="154">IF(K1051="ВО",4,IF(K1051="СПО",3,IF(K1051="ВО (студент)",2,IF(K1051="СПО (студент)",1,0))))</f>
        <v>0</v>
      </c>
      <c r="F1051" s="13"/>
      <c r="G1051" s="13"/>
      <c r="H1051" s="88">
        <v>82</v>
      </c>
      <c r="I1051" s="88"/>
      <c r="J1051" s="7" t="s">
        <v>77</v>
      </c>
      <c r="K1051" s="8"/>
      <c r="L1051" s="19"/>
      <c r="M1051" s="8"/>
      <c r="N1051" s="19"/>
      <c r="O1051" s="19"/>
      <c r="P1051" s="19"/>
      <c r="Q1051" s="8"/>
      <c r="R1051" s="8"/>
      <c r="S1051" s="88"/>
      <c r="T1051" s="17" t="s">
        <v>80</v>
      </c>
      <c r="U1051" s="17" t="s">
        <v>80</v>
      </c>
      <c r="V1051" s="18" t="s">
        <v>80</v>
      </c>
      <c r="W1051" s="19"/>
      <c r="X1051" s="8"/>
      <c r="Y1051" s="90"/>
      <c r="Z1051" s="88"/>
      <c r="AA1051" s="88"/>
      <c r="AB1051" s="88" t="str">
        <f>IF(Y1051&lt;1,"-",ROUND(YEARFRAC(Y1051,#REF!,1),2))</f>
        <v>-</v>
      </c>
      <c r="AC1051" s="88"/>
      <c r="AD1051" s="10"/>
      <c r="AE1051" s="8"/>
      <c r="AF1051" s="12"/>
      <c r="AG1051" s="8"/>
      <c r="AH1051" s="88"/>
    </row>
    <row r="1052" spans="1:34" x14ac:dyDescent="0.25">
      <c r="A1052" s="62">
        <f>COUNTA(H1052:K1052,L1052:AH1052)</f>
        <v>0</v>
      </c>
      <c r="B1052" s="13"/>
      <c r="C1052" s="13"/>
      <c r="D1052" s="13"/>
      <c r="E1052" s="13">
        <f t="shared" si="154"/>
        <v>0</v>
      </c>
      <c r="F1052" s="13"/>
      <c r="G1052" s="13"/>
      <c r="H1052" s="88"/>
      <c r="I1052" s="88"/>
      <c r="J1052" s="9"/>
      <c r="K1052" s="8"/>
      <c r="L1052" s="19"/>
      <c r="M1052" s="8"/>
      <c r="N1052" s="19"/>
      <c r="O1052" s="19"/>
      <c r="P1052" s="19"/>
      <c r="Q1052" s="8"/>
      <c r="R1052" s="8"/>
      <c r="S1052" s="88"/>
      <c r="T1052" s="8"/>
      <c r="U1052" s="8"/>
      <c r="V1052" s="11"/>
      <c r="W1052" s="19"/>
      <c r="X1052" s="8"/>
      <c r="Y1052" s="90"/>
      <c r="Z1052" s="88"/>
      <c r="AA1052" s="88"/>
      <c r="AB1052" s="88"/>
      <c r="AC1052" s="88"/>
      <c r="AD1052" s="10"/>
      <c r="AE1052" s="8"/>
      <c r="AF1052" s="12"/>
      <c r="AG1052" s="8"/>
      <c r="AH1052" s="88"/>
    </row>
    <row r="1053" spans="1:34" x14ac:dyDescent="0.25">
      <c r="A1053" s="62">
        <f>COUNTA(H1053:K1053,L1053:AH1053,J1054)-4</f>
        <v>0</v>
      </c>
      <c r="B1053" s="13"/>
      <c r="C1053" s="13"/>
      <c r="D1053" s="13"/>
      <c r="E1053" s="13">
        <f t="shared" si="154"/>
        <v>0</v>
      </c>
      <c r="F1053" s="13"/>
      <c r="G1053" s="13"/>
      <c r="H1053" s="88"/>
      <c r="I1053" s="88"/>
      <c r="J1053" s="7" t="s">
        <v>78</v>
      </c>
      <c r="K1053" s="8"/>
      <c r="L1053" s="19"/>
      <c r="M1053" s="8"/>
      <c r="N1053" s="19"/>
      <c r="O1053" s="19"/>
      <c r="P1053" s="19"/>
      <c r="Q1053" s="8"/>
      <c r="R1053" s="8"/>
      <c r="S1053" s="88"/>
      <c r="T1053" s="17" t="s">
        <v>80</v>
      </c>
      <c r="U1053" s="17" t="s">
        <v>80</v>
      </c>
      <c r="V1053" s="18" t="s">
        <v>80</v>
      </c>
      <c r="W1053" s="19"/>
      <c r="X1053" s="8"/>
      <c r="Y1053" s="90"/>
      <c r="Z1053" s="88"/>
      <c r="AA1053" s="88"/>
      <c r="AB1053" s="88"/>
      <c r="AC1053" s="88"/>
      <c r="AD1053" s="10"/>
      <c r="AE1053" s="8"/>
      <c r="AF1053" s="12"/>
      <c r="AG1053" s="8"/>
      <c r="AH1053" s="88"/>
    </row>
    <row r="1054" spans="1:34" x14ac:dyDescent="0.25">
      <c r="A1054" s="62">
        <f>COUNTA(H1054:K1054,L1054:AH1054)</f>
        <v>0</v>
      </c>
      <c r="B1054" s="13"/>
      <c r="C1054" s="13"/>
      <c r="D1054" s="13" t="str">
        <f>IF(J1054&gt;0,"совмещение","-")</f>
        <v>-</v>
      </c>
      <c r="E1054" s="13">
        <f t="shared" si="154"/>
        <v>0</v>
      </c>
      <c r="F1054" s="13"/>
      <c r="G1054" s="13"/>
      <c r="H1054" s="88"/>
      <c r="I1054" s="88"/>
      <c r="J1054" s="9"/>
      <c r="K1054" s="8"/>
      <c r="L1054" s="19"/>
      <c r="M1054" s="8"/>
      <c r="N1054" s="19"/>
      <c r="O1054" s="19"/>
      <c r="P1054" s="19"/>
      <c r="Q1054" s="8"/>
      <c r="R1054" s="8"/>
      <c r="S1054" s="88"/>
      <c r="T1054" s="8"/>
      <c r="U1054" s="8"/>
      <c r="V1054" s="11"/>
      <c r="W1054" s="19"/>
      <c r="X1054" s="8"/>
      <c r="Y1054" s="90"/>
      <c r="Z1054" s="88"/>
      <c r="AA1054" s="88"/>
      <c r="AB1054" s="88"/>
      <c r="AC1054" s="88"/>
      <c r="AD1054" s="10"/>
      <c r="AE1054" s="8"/>
      <c r="AF1054" s="12"/>
      <c r="AG1054" s="8"/>
      <c r="AH1054" s="88"/>
    </row>
    <row r="1055" spans="1:34" x14ac:dyDescent="0.25">
      <c r="A1055" s="62">
        <f>COUNTA(H1055:K1055,L1055:AH1055)</f>
        <v>0</v>
      </c>
      <c r="B1055" s="13"/>
      <c r="C1055" s="13"/>
      <c r="D1055" s="13"/>
      <c r="E1055" s="13">
        <f t="shared" si="154"/>
        <v>0</v>
      </c>
      <c r="F1055" s="13"/>
      <c r="G1055" s="13"/>
      <c r="H1055" s="88"/>
      <c r="I1055" s="88"/>
      <c r="J1055" s="9"/>
      <c r="K1055" s="8"/>
      <c r="L1055" s="19"/>
      <c r="M1055" s="8"/>
      <c r="N1055" s="19"/>
      <c r="O1055" s="19"/>
      <c r="P1055" s="19"/>
      <c r="Q1055" s="8"/>
      <c r="R1055" s="8"/>
      <c r="S1055" s="88"/>
      <c r="T1055" s="8"/>
      <c r="U1055" s="8"/>
      <c r="V1055" s="11"/>
      <c r="W1055" s="19"/>
      <c r="X1055" s="8"/>
      <c r="Y1055" s="90"/>
      <c r="Z1055" s="88"/>
      <c r="AA1055" s="88"/>
      <c r="AB1055" s="88"/>
      <c r="AC1055" s="88"/>
      <c r="AD1055" s="10"/>
      <c r="AE1055" s="8"/>
      <c r="AF1055" s="12"/>
      <c r="AG1055" s="8"/>
      <c r="AH1055" s="88"/>
    </row>
    <row r="1056" spans="1:34" x14ac:dyDescent="0.25">
      <c r="A1056" s="62">
        <f>COUNTA(H1056:K1056,L1056:AH1056)</f>
        <v>0</v>
      </c>
      <c r="B1056" s="13"/>
      <c r="C1056" s="13"/>
      <c r="D1056" s="13"/>
      <c r="E1056" s="13">
        <f t="shared" si="154"/>
        <v>0</v>
      </c>
      <c r="F1056" s="13"/>
      <c r="G1056" s="13"/>
      <c r="H1056" s="88"/>
      <c r="I1056" s="88"/>
      <c r="J1056" s="9"/>
      <c r="K1056" s="8"/>
      <c r="L1056" s="19"/>
      <c r="M1056" s="8"/>
      <c r="N1056" s="19"/>
      <c r="O1056" s="19"/>
      <c r="P1056" s="19"/>
      <c r="Q1056" s="8"/>
      <c r="R1056" s="8"/>
      <c r="S1056" s="88"/>
      <c r="T1056" s="8"/>
      <c r="U1056" s="8"/>
      <c r="V1056" s="11"/>
      <c r="W1056" s="19"/>
      <c r="X1056" s="8"/>
      <c r="Y1056" s="90"/>
      <c r="Z1056" s="88"/>
      <c r="AA1056" s="88"/>
      <c r="AB1056" s="88"/>
      <c r="AC1056" s="88"/>
      <c r="AD1056" s="10"/>
      <c r="AE1056" s="8"/>
      <c r="AF1056" s="12"/>
      <c r="AG1056" s="8"/>
      <c r="AH1056" s="88"/>
    </row>
    <row r="1057" spans="1:34" x14ac:dyDescent="0.25">
      <c r="A1057" s="62">
        <f>COUNTA(H1057:K1057,L1057:AH1057)</f>
        <v>0</v>
      </c>
      <c r="B1057" s="13"/>
      <c r="C1057" s="13"/>
      <c r="D1057" s="13"/>
      <c r="E1057" s="13">
        <f t="shared" si="154"/>
        <v>0</v>
      </c>
      <c r="F1057" s="13"/>
      <c r="G1057" s="13"/>
      <c r="H1057" s="88"/>
      <c r="I1057" s="88"/>
      <c r="J1057" s="9"/>
      <c r="K1057" s="8"/>
      <c r="L1057" s="19"/>
      <c r="M1057" s="8"/>
      <c r="N1057" s="19"/>
      <c r="O1057" s="19"/>
      <c r="P1057" s="19"/>
      <c r="Q1057" s="8"/>
      <c r="R1057" s="8"/>
      <c r="S1057" s="88"/>
      <c r="T1057" s="8"/>
      <c r="U1057" s="8"/>
      <c r="V1057" s="11"/>
      <c r="W1057" s="19"/>
      <c r="X1057" s="8"/>
      <c r="Y1057" s="90"/>
      <c r="Z1057" s="88"/>
      <c r="AA1057" s="88"/>
      <c r="AB1057" s="88"/>
      <c r="AC1057" s="88"/>
      <c r="AD1057" s="10"/>
      <c r="AE1057" s="8"/>
      <c r="AF1057" s="12"/>
      <c r="AG1057" s="8"/>
      <c r="AH1057" s="88"/>
    </row>
    <row r="1058" spans="1:34" x14ac:dyDescent="0.25">
      <c r="A1058" s="62">
        <f>COUNTA(H1058:K1058,L1058:AH1058)</f>
        <v>0</v>
      </c>
      <c r="B1058" s="13"/>
      <c r="C1058" s="13"/>
      <c r="D1058" s="13"/>
      <c r="E1058" s="13">
        <f t="shared" si="154"/>
        <v>0</v>
      </c>
      <c r="F1058" s="13"/>
      <c r="G1058" s="13"/>
      <c r="H1058" s="88"/>
      <c r="I1058" s="88"/>
      <c r="J1058" s="9"/>
      <c r="K1058" s="8"/>
      <c r="L1058" s="19"/>
      <c r="M1058" s="8"/>
      <c r="N1058" s="19"/>
      <c r="O1058" s="19"/>
      <c r="P1058" s="19"/>
      <c r="Q1058" s="8"/>
      <c r="R1058" s="8"/>
      <c r="S1058" s="88"/>
      <c r="T1058" s="8"/>
      <c r="U1058" s="8"/>
      <c r="V1058" s="11"/>
      <c r="W1058" s="19"/>
      <c r="X1058" s="8"/>
      <c r="Y1058" s="90"/>
      <c r="Z1058" s="88"/>
      <c r="AA1058" s="88"/>
      <c r="AB1058" s="88"/>
      <c r="AC1058" s="88"/>
      <c r="AD1058" s="10"/>
      <c r="AE1058" s="8"/>
      <c r="AF1058" s="12"/>
      <c r="AG1058" s="8"/>
      <c r="AH1058" s="88"/>
    </row>
    <row r="1059" spans="1:34" x14ac:dyDescent="0.25">
      <c r="A1059" s="62">
        <f>COUNTA(H1059:K1059,L1059:AH1059)</f>
        <v>0</v>
      </c>
      <c r="B1059" s="13"/>
      <c r="C1059" s="13"/>
      <c r="D1059" s="13"/>
      <c r="E1059" s="13">
        <f t="shared" si="154"/>
        <v>0</v>
      </c>
      <c r="F1059" s="13"/>
      <c r="G1059" s="13"/>
      <c r="H1059" s="88"/>
      <c r="I1059" s="88"/>
      <c r="J1059" s="9"/>
      <c r="K1059" s="8"/>
      <c r="L1059" s="19"/>
      <c r="M1059" s="8"/>
      <c r="N1059" s="19"/>
      <c r="O1059" s="19"/>
      <c r="P1059" s="19"/>
      <c r="Q1059" s="8"/>
      <c r="R1059" s="8"/>
      <c r="S1059" s="88"/>
      <c r="T1059" s="8"/>
      <c r="U1059" s="8"/>
      <c r="V1059" s="11"/>
      <c r="W1059" s="19"/>
      <c r="X1059" s="8"/>
      <c r="Y1059" s="90"/>
      <c r="Z1059" s="88"/>
      <c r="AA1059" s="88"/>
      <c r="AB1059" s="88"/>
      <c r="AC1059" s="88"/>
      <c r="AD1059" s="10"/>
      <c r="AE1059" s="8"/>
      <c r="AF1059" s="12"/>
      <c r="AG1059" s="8"/>
      <c r="AH1059" s="88"/>
    </row>
    <row r="1060" spans="1:34" x14ac:dyDescent="0.25">
      <c r="A1060" s="62">
        <f>COUNTA(H1060:K1060,L1060:AH1060,J1061)-4</f>
        <v>0</v>
      </c>
      <c r="B1060" s="13"/>
      <c r="C1060" s="13"/>
      <c r="D1060" s="13"/>
      <c r="E1060" s="13">
        <f t="shared" si="154"/>
        <v>0</v>
      </c>
      <c r="F1060" s="13"/>
      <c r="G1060" s="13"/>
      <c r="H1060" s="88"/>
      <c r="I1060" s="88"/>
      <c r="J1060" s="7" t="s">
        <v>79</v>
      </c>
      <c r="K1060" s="8"/>
      <c r="L1060" s="19"/>
      <c r="M1060" s="8"/>
      <c r="N1060" s="19"/>
      <c r="O1060" s="19"/>
      <c r="P1060" s="19"/>
      <c r="Q1060" s="8"/>
      <c r="R1060" s="8"/>
      <c r="S1060" s="88"/>
      <c r="T1060" s="17" t="s">
        <v>80</v>
      </c>
      <c r="U1060" s="17" t="s">
        <v>80</v>
      </c>
      <c r="V1060" s="18" t="s">
        <v>80</v>
      </c>
      <c r="W1060" s="19"/>
      <c r="X1060" s="8"/>
      <c r="Y1060" s="90"/>
      <c r="Z1060" s="88"/>
      <c r="AA1060" s="88"/>
      <c r="AB1060" s="88"/>
      <c r="AC1060" s="88"/>
      <c r="AD1060" s="10"/>
      <c r="AE1060" s="8"/>
      <c r="AF1060" s="12"/>
      <c r="AG1060" s="8"/>
      <c r="AH1060" s="88"/>
    </row>
    <row r="1061" spans="1:34" x14ac:dyDescent="0.25">
      <c r="A1061" s="62">
        <f>COUNTA(H1061:K1061,L1061:AH1061)</f>
        <v>0</v>
      </c>
      <c r="B1061" s="13"/>
      <c r="C1061" s="13"/>
      <c r="D1061" s="13" t="str">
        <f>IF(J1061&gt;0,"совместительство","-")</f>
        <v>-</v>
      </c>
      <c r="E1061" s="13">
        <f t="shared" si="154"/>
        <v>0</v>
      </c>
      <c r="F1061" s="13"/>
      <c r="G1061" s="13"/>
      <c r="H1061" s="88"/>
      <c r="I1061" s="88"/>
      <c r="J1061" s="9"/>
      <c r="K1061" s="8"/>
      <c r="L1061" s="19"/>
      <c r="M1061" s="8"/>
      <c r="N1061" s="19"/>
      <c r="O1061" s="19"/>
      <c r="P1061" s="19"/>
      <c r="Q1061" s="8"/>
      <c r="R1061" s="8"/>
      <c r="S1061" s="88"/>
      <c r="T1061" s="8"/>
      <c r="U1061" s="8"/>
      <c r="V1061" s="11"/>
      <c r="W1061" s="19"/>
      <c r="X1061" s="8"/>
      <c r="Y1061" s="90"/>
      <c r="Z1061" s="88"/>
      <c r="AA1061" s="88"/>
      <c r="AB1061" s="88"/>
      <c r="AC1061" s="88"/>
      <c r="AD1061" s="10"/>
      <c r="AE1061" s="8"/>
      <c r="AF1061" s="12"/>
      <c r="AG1061" s="8"/>
      <c r="AH1061" s="88"/>
    </row>
    <row r="1062" spans="1:34" x14ac:dyDescent="0.25">
      <c r="A1062" s="62">
        <f>COUNTA(H1062:K1062,L1062:AH1062)</f>
        <v>0</v>
      </c>
      <c r="B1062" s="13"/>
      <c r="C1062" s="13"/>
      <c r="D1062" s="13"/>
      <c r="E1062" s="13">
        <f t="shared" si="154"/>
        <v>0</v>
      </c>
      <c r="F1062" s="13"/>
      <c r="G1062" s="13"/>
      <c r="H1062" s="88"/>
      <c r="I1062" s="88"/>
      <c r="J1062" s="9"/>
      <c r="K1062" s="8"/>
      <c r="L1062" s="19"/>
      <c r="M1062" s="8"/>
      <c r="N1062" s="19"/>
      <c r="O1062" s="19"/>
      <c r="P1062" s="19"/>
      <c r="Q1062" s="8"/>
      <c r="R1062" s="8"/>
      <c r="S1062" s="88"/>
      <c r="T1062" s="8"/>
      <c r="U1062" s="8"/>
      <c r="V1062" s="11"/>
      <c r="W1062" s="19"/>
      <c r="X1062" s="8"/>
      <c r="Y1062" s="90"/>
      <c r="Z1062" s="88"/>
      <c r="AA1062" s="88"/>
      <c r="AB1062" s="88"/>
      <c r="AC1062" s="88"/>
      <c r="AD1062" s="10"/>
      <c r="AE1062" s="8"/>
      <c r="AF1062" s="12"/>
      <c r="AG1062" s="8"/>
      <c r="AH1062" s="88"/>
    </row>
    <row r="1063" spans="1:34" x14ac:dyDescent="0.25">
      <c r="A1063" s="62">
        <f>COUNTA(H1063:K1063,L1063:AH1063)</f>
        <v>0</v>
      </c>
      <c r="B1063" s="13"/>
      <c r="C1063" s="13"/>
      <c r="D1063" s="13"/>
      <c r="E1063" s="13">
        <f t="shared" si="154"/>
        <v>0</v>
      </c>
      <c r="F1063" s="13"/>
      <c r="G1063" s="13"/>
      <c r="H1063" s="88"/>
      <c r="I1063" s="88"/>
      <c r="J1063" s="9"/>
      <c r="K1063" s="8"/>
      <c r="L1063" s="19"/>
      <c r="M1063" s="8"/>
      <c r="N1063" s="19"/>
      <c r="O1063" s="19"/>
      <c r="P1063" s="19"/>
      <c r="Q1063" s="8"/>
      <c r="R1063" s="8"/>
      <c r="S1063" s="88"/>
      <c r="T1063" s="8"/>
      <c r="U1063" s="8"/>
      <c r="V1063" s="11"/>
      <c r="W1063" s="19"/>
      <c r="X1063" s="8"/>
      <c r="Y1063" s="90"/>
      <c r="Z1063" s="88"/>
      <c r="AA1063" s="88"/>
      <c r="AB1063" s="88"/>
      <c r="AC1063" s="88"/>
      <c r="AD1063" s="10"/>
      <c r="AE1063" s="8"/>
      <c r="AF1063" s="12"/>
      <c r="AG1063" s="8"/>
      <c r="AH1063" s="88"/>
    </row>
    <row r="1064" spans="1:34" x14ac:dyDescent="0.25">
      <c r="A1064" s="62">
        <f>COUNTA(H1064:K1064,L1064:AH1064)</f>
        <v>0</v>
      </c>
      <c r="B1064" s="13"/>
      <c r="C1064" s="13"/>
      <c r="D1064" s="13"/>
      <c r="E1064" s="13">
        <f t="shared" si="154"/>
        <v>0</v>
      </c>
      <c r="F1064" s="13"/>
      <c r="G1064" s="13"/>
      <c r="H1064" s="88"/>
      <c r="I1064" s="88"/>
      <c r="J1064" s="9"/>
      <c r="K1064" s="8"/>
      <c r="L1064" s="19"/>
      <c r="M1064" s="8"/>
      <c r="N1064" s="19"/>
      <c r="O1064" s="19"/>
      <c r="P1064" s="19"/>
      <c r="Q1064" s="8"/>
      <c r="R1064" s="8"/>
      <c r="S1064" s="88"/>
      <c r="T1064" s="8"/>
      <c r="U1064" s="8"/>
      <c r="V1064" s="11"/>
      <c r="W1064" s="19"/>
      <c r="X1064" s="8"/>
      <c r="Y1064" s="90"/>
      <c r="Z1064" s="88"/>
      <c r="AA1064" s="88"/>
      <c r="AB1064" s="88"/>
      <c r="AC1064" s="88"/>
      <c r="AD1064" s="10"/>
      <c r="AE1064" s="8"/>
      <c r="AF1064" s="12"/>
      <c r="AG1064" s="8"/>
      <c r="AH1064" s="88"/>
    </row>
    <row r="1065" spans="1:34" x14ac:dyDescent="0.25">
      <c r="A1065" s="62">
        <f>COUNTA(H1065:K1065,L1065:AH1065)</f>
        <v>0</v>
      </c>
      <c r="B1065" s="13"/>
      <c r="C1065" s="13"/>
      <c r="D1065" s="13"/>
      <c r="E1065" s="13">
        <f t="shared" si="154"/>
        <v>0</v>
      </c>
      <c r="F1065" s="13"/>
      <c r="G1065" s="13"/>
      <c r="H1065" s="88"/>
      <c r="I1065" s="88"/>
      <c r="J1065" s="9"/>
      <c r="K1065" s="8"/>
      <c r="L1065" s="19"/>
      <c r="M1065" s="8"/>
      <c r="N1065" s="19"/>
      <c r="O1065" s="19"/>
      <c r="P1065" s="19"/>
      <c r="Q1065" s="8"/>
      <c r="R1065" s="8"/>
      <c r="S1065" s="88"/>
      <c r="T1065" s="8"/>
      <c r="U1065" s="8"/>
      <c r="V1065" s="11"/>
      <c r="W1065" s="19"/>
      <c r="X1065" s="8"/>
      <c r="Y1065" s="90"/>
      <c r="Z1065" s="88"/>
      <c r="AA1065" s="88"/>
      <c r="AB1065" s="88"/>
      <c r="AC1065" s="88"/>
      <c r="AD1065" s="10"/>
      <c r="AE1065" s="8"/>
      <c r="AF1065" s="12"/>
      <c r="AG1065" s="8"/>
      <c r="AH1065" s="88"/>
    </row>
    <row r="1066" spans="1:34" x14ac:dyDescent="0.25">
      <c r="A1066" s="62">
        <f>COUNTA(H1066:K1066,L1066:AH1066)</f>
        <v>0</v>
      </c>
      <c r="B1066" s="13"/>
      <c r="C1066" s="13"/>
      <c r="D1066" s="13"/>
      <c r="E1066" s="13">
        <f t="shared" si="154"/>
        <v>0</v>
      </c>
      <c r="F1066" s="13"/>
      <c r="G1066" s="13"/>
      <c r="H1066" s="88"/>
      <c r="I1066" s="88"/>
      <c r="J1066" s="9"/>
      <c r="K1066" s="8"/>
      <c r="L1066" s="19"/>
      <c r="M1066" s="8"/>
      <c r="N1066" s="19"/>
      <c r="O1066" s="19"/>
      <c r="P1066" s="19"/>
      <c r="Q1066" s="8"/>
      <c r="R1066" s="8"/>
      <c r="S1066" s="88"/>
      <c r="T1066" s="8"/>
      <c r="U1066" s="8"/>
      <c r="V1066" s="11"/>
      <c r="W1066" s="19"/>
      <c r="X1066" s="8"/>
      <c r="Y1066" s="90"/>
      <c r="Z1066" s="88"/>
      <c r="AA1066" s="88"/>
      <c r="AB1066" s="88"/>
      <c r="AC1066" s="88"/>
      <c r="AD1066" s="10"/>
      <c r="AE1066" s="8"/>
      <c r="AF1066" s="12"/>
      <c r="AG1066" s="8"/>
      <c r="AH1066" s="88"/>
    </row>
    <row r="1067" spans="1:34" s="26" customFormat="1" ht="11.25" customHeight="1" x14ac:dyDescent="0.25">
      <c r="A1067" s="21">
        <v>0</v>
      </c>
      <c r="B1067" s="22"/>
      <c r="C1067" s="22"/>
      <c r="D1067" s="21"/>
      <c r="E1067" s="23">
        <f>MAX(E1051:E1066)</f>
        <v>0</v>
      </c>
      <c r="F1067" s="21" t="str">
        <f>RIGHT(R1067,4)</f>
        <v xml:space="preserve"> - 0</v>
      </c>
      <c r="G1067" s="21" t="str">
        <f>RIGHT(X1067,4)</f>
        <v xml:space="preserve"> - 0</v>
      </c>
      <c r="H1067" s="88"/>
      <c r="I1067" s="88"/>
      <c r="J1067" s="23" t="s">
        <v>85</v>
      </c>
      <c r="K1067" s="23" t="str">
        <f>IF(E1067=4,"ВО",IF(E1067=3,"СПО",IF(E1067=2,"ВО (с)",IF(E1067=1,"СПО (с)","-"))))</f>
        <v>-</v>
      </c>
      <c r="L1067" s="23">
        <f>COUNTA(L1051:L1066)</f>
        <v>0</v>
      </c>
      <c r="M1067" s="23" t="s">
        <v>80</v>
      </c>
      <c r="N1067" s="23" t="s">
        <v>80</v>
      </c>
      <c r="O1067" s="23">
        <f>COUNTA(O1051:O1066)</f>
        <v>0</v>
      </c>
      <c r="P1067" s="23" t="s">
        <v>80</v>
      </c>
      <c r="Q1067" s="23">
        <f>SUM(Q1051:Q1066)</f>
        <v>0</v>
      </c>
      <c r="R1067" s="23" t="str">
        <f>CONCATENATE("П.Г.П. - ",MAX(R1051:R1066))</f>
        <v>П.Г.П. - 0</v>
      </c>
      <c r="S1067" s="23">
        <f>COUNTA(S1051)</f>
        <v>0</v>
      </c>
      <c r="T1067" s="23">
        <f>T1052</f>
        <v>0</v>
      </c>
      <c r="U1067" s="23" t="s">
        <v>80</v>
      </c>
      <c r="V1067" s="23" t="s">
        <v>80</v>
      </c>
      <c r="W1067" s="23">
        <f>COUNTA(W1051:W1066)</f>
        <v>0</v>
      </c>
      <c r="X1067" s="23" t="str">
        <f>CONCATENATE("П.Г.П. - ",MAX(X1051:X1066))</f>
        <v>П.Г.П. - 0</v>
      </c>
      <c r="Y1067" s="24">
        <f>Y1051</f>
        <v>0</v>
      </c>
      <c r="Z1067" s="23" t="str">
        <f>IF(Z1051="","-",Z1051)</f>
        <v>-</v>
      </c>
      <c r="AA1067" s="23" t="str">
        <f t="shared" ref="AA1067:AC1067" si="155">IF(AA1051="","-",AA1051)</f>
        <v>-</v>
      </c>
      <c r="AB1067" s="23" t="str">
        <f t="shared" si="155"/>
        <v>-</v>
      </c>
      <c r="AC1067" s="23" t="str">
        <f t="shared" si="155"/>
        <v>-</v>
      </c>
      <c r="AD1067" s="23" t="s">
        <v>80</v>
      </c>
      <c r="AE1067" s="23">
        <f>SUM(AE1051:AE1066)</f>
        <v>0</v>
      </c>
      <c r="AF1067" s="25">
        <f>SUM(AF1051:AF1066)</f>
        <v>0</v>
      </c>
      <c r="AG1067" s="23" t="s">
        <v>80</v>
      </c>
      <c r="AH1067" s="23" t="s">
        <v>80</v>
      </c>
    </row>
    <row r="1068" spans="1:34" x14ac:dyDescent="0.25">
      <c r="A1068" s="62">
        <f>COUNTA(H1068:K1068,L1068:AH1068)-7</f>
        <v>-1</v>
      </c>
      <c r="B1068" s="13"/>
      <c r="C1068" s="13"/>
      <c r="D1068" s="13"/>
      <c r="E1068" s="13">
        <f t="shared" ref="E1068:E1083" si="156">IF(K1068="ВО",4,IF(K1068="СПО",3,IF(K1068="ВО (студент)",2,IF(K1068="СПО (студент)",1,0))))</f>
        <v>0</v>
      </c>
      <c r="F1068" s="13"/>
      <c r="G1068" s="13"/>
      <c r="H1068" s="88">
        <v>83</v>
      </c>
      <c r="I1068" s="88"/>
      <c r="J1068" s="7" t="s">
        <v>77</v>
      </c>
      <c r="K1068" s="8"/>
      <c r="L1068" s="19"/>
      <c r="M1068" s="8"/>
      <c r="N1068" s="19"/>
      <c r="O1068" s="19"/>
      <c r="P1068" s="19"/>
      <c r="Q1068" s="8"/>
      <c r="R1068" s="8"/>
      <c r="S1068" s="88"/>
      <c r="T1068" s="17" t="s">
        <v>80</v>
      </c>
      <c r="U1068" s="17" t="s">
        <v>80</v>
      </c>
      <c r="V1068" s="18" t="s">
        <v>80</v>
      </c>
      <c r="W1068" s="19"/>
      <c r="X1068" s="8"/>
      <c r="Y1068" s="90"/>
      <c r="Z1068" s="88"/>
      <c r="AA1068" s="88"/>
      <c r="AB1068" s="88" t="str">
        <f>IF(Y1068&lt;1,"-",ROUND(YEARFRAC(Y1068,#REF!,1),2))</f>
        <v>-</v>
      </c>
      <c r="AC1068" s="88"/>
      <c r="AD1068" s="10"/>
      <c r="AE1068" s="8"/>
      <c r="AF1068" s="12"/>
      <c r="AG1068" s="8"/>
      <c r="AH1068" s="88"/>
    </row>
    <row r="1069" spans="1:34" x14ac:dyDescent="0.25">
      <c r="A1069" s="62">
        <f>COUNTA(H1069:K1069,L1069:AH1069)</f>
        <v>0</v>
      </c>
      <c r="B1069" s="13"/>
      <c r="C1069" s="13"/>
      <c r="D1069" s="13"/>
      <c r="E1069" s="13">
        <f t="shared" si="156"/>
        <v>0</v>
      </c>
      <c r="F1069" s="13"/>
      <c r="G1069" s="13"/>
      <c r="H1069" s="88"/>
      <c r="I1069" s="88"/>
      <c r="J1069" s="9"/>
      <c r="K1069" s="8"/>
      <c r="L1069" s="19"/>
      <c r="M1069" s="8"/>
      <c r="N1069" s="19"/>
      <c r="O1069" s="19"/>
      <c r="P1069" s="19"/>
      <c r="Q1069" s="8"/>
      <c r="R1069" s="8"/>
      <c r="S1069" s="88"/>
      <c r="T1069" s="8"/>
      <c r="U1069" s="8"/>
      <c r="V1069" s="11"/>
      <c r="W1069" s="19"/>
      <c r="X1069" s="8"/>
      <c r="Y1069" s="90"/>
      <c r="Z1069" s="88"/>
      <c r="AA1069" s="88"/>
      <c r="AB1069" s="88"/>
      <c r="AC1069" s="88"/>
      <c r="AD1069" s="10"/>
      <c r="AE1069" s="8"/>
      <c r="AF1069" s="12"/>
      <c r="AG1069" s="8"/>
      <c r="AH1069" s="88"/>
    </row>
    <row r="1070" spans="1:34" x14ac:dyDescent="0.25">
      <c r="A1070" s="62">
        <f>COUNTA(H1070:K1070,L1070:AH1070,J1071)-4</f>
        <v>0</v>
      </c>
      <c r="B1070" s="13"/>
      <c r="C1070" s="13"/>
      <c r="D1070" s="13"/>
      <c r="E1070" s="13">
        <f t="shared" si="156"/>
        <v>0</v>
      </c>
      <c r="F1070" s="13"/>
      <c r="G1070" s="13"/>
      <c r="H1070" s="88"/>
      <c r="I1070" s="88"/>
      <c r="J1070" s="7" t="s">
        <v>78</v>
      </c>
      <c r="K1070" s="8"/>
      <c r="L1070" s="19"/>
      <c r="M1070" s="8"/>
      <c r="N1070" s="19"/>
      <c r="O1070" s="19"/>
      <c r="P1070" s="19"/>
      <c r="Q1070" s="8"/>
      <c r="R1070" s="8"/>
      <c r="S1070" s="88"/>
      <c r="T1070" s="17" t="s">
        <v>80</v>
      </c>
      <c r="U1070" s="17" t="s">
        <v>80</v>
      </c>
      <c r="V1070" s="18" t="s">
        <v>80</v>
      </c>
      <c r="W1070" s="19"/>
      <c r="X1070" s="8"/>
      <c r="Y1070" s="90"/>
      <c r="Z1070" s="88"/>
      <c r="AA1070" s="88"/>
      <c r="AB1070" s="88"/>
      <c r="AC1070" s="88"/>
      <c r="AD1070" s="10"/>
      <c r="AE1070" s="8"/>
      <c r="AF1070" s="12"/>
      <c r="AG1070" s="8"/>
      <c r="AH1070" s="88"/>
    </row>
    <row r="1071" spans="1:34" x14ac:dyDescent="0.25">
      <c r="A1071" s="62">
        <f>COUNTA(H1071:K1071,L1071:AH1071)</f>
        <v>0</v>
      </c>
      <c r="B1071" s="13"/>
      <c r="C1071" s="13"/>
      <c r="D1071" s="13" t="str">
        <f>IF(J1071&gt;0,"совмещение","-")</f>
        <v>-</v>
      </c>
      <c r="E1071" s="13">
        <f t="shared" si="156"/>
        <v>0</v>
      </c>
      <c r="F1071" s="13"/>
      <c r="G1071" s="13"/>
      <c r="H1071" s="88"/>
      <c r="I1071" s="88"/>
      <c r="J1071" s="9"/>
      <c r="K1071" s="8"/>
      <c r="L1071" s="19"/>
      <c r="M1071" s="8"/>
      <c r="N1071" s="19"/>
      <c r="O1071" s="19"/>
      <c r="P1071" s="19"/>
      <c r="Q1071" s="8"/>
      <c r="R1071" s="8"/>
      <c r="S1071" s="88"/>
      <c r="T1071" s="8"/>
      <c r="U1071" s="8"/>
      <c r="V1071" s="11"/>
      <c r="W1071" s="19"/>
      <c r="X1071" s="8"/>
      <c r="Y1071" s="90"/>
      <c r="Z1071" s="88"/>
      <c r="AA1071" s="88"/>
      <c r="AB1071" s="88"/>
      <c r="AC1071" s="88"/>
      <c r="AD1071" s="10"/>
      <c r="AE1071" s="8"/>
      <c r="AF1071" s="12"/>
      <c r="AG1071" s="8"/>
      <c r="AH1071" s="88"/>
    </row>
    <row r="1072" spans="1:34" x14ac:dyDescent="0.25">
      <c r="A1072" s="62">
        <f>COUNTA(H1072:K1072,L1072:AH1072)</f>
        <v>0</v>
      </c>
      <c r="B1072" s="13"/>
      <c r="C1072" s="13"/>
      <c r="D1072" s="13"/>
      <c r="E1072" s="13">
        <f t="shared" si="156"/>
        <v>0</v>
      </c>
      <c r="F1072" s="13"/>
      <c r="G1072" s="13"/>
      <c r="H1072" s="88"/>
      <c r="I1072" s="88"/>
      <c r="J1072" s="9"/>
      <c r="K1072" s="8"/>
      <c r="L1072" s="19"/>
      <c r="M1072" s="8"/>
      <c r="N1072" s="19"/>
      <c r="O1072" s="19"/>
      <c r="P1072" s="19"/>
      <c r="Q1072" s="8"/>
      <c r="R1072" s="8"/>
      <c r="S1072" s="88"/>
      <c r="T1072" s="8"/>
      <c r="U1072" s="8"/>
      <c r="V1072" s="11"/>
      <c r="W1072" s="19"/>
      <c r="X1072" s="8"/>
      <c r="Y1072" s="90"/>
      <c r="Z1072" s="88"/>
      <c r="AA1072" s="88"/>
      <c r="AB1072" s="88"/>
      <c r="AC1072" s="88"/>
      <c r="AD1072" s="10"/>
      <c r="AE1072" s="8"/>
      <c r="AF1072" s="12"/>
      <c r="AG1072" s="8"/>
      <c r="AH1072" s="88"/>
    </row>
    <row r="1073" spans="1:34" x14ac:dyDescent="0.25">
      <c r="A1073" s="62">
        <f>COUNTA(H1073:K1073,L1073:AH1073)</f>
        <v>0</v>
      </c>
      <c r="B1073" s="13"/>
      <c r="C1073" s="13"/>
      <c r="D1073" s="13"/>
      <c r="E1073" s="13">
        <f t="shared" si="156"/>
        <v>0</v>
      </c>
      <c r="F1073" s="13"/>
      <c r="G1073" s="13"/>
      <c r="H1073" s="88"/>
      <c r="I1073" s="88"/>
      <c r="J1073" s="9"/>
      <c r="K1073" s="8"/>
      <c r="L1073" s="19"/>
      <c r="M1073" s="8"/>
      <c r="N1073" s="19"/>
      <c r="O1073" s="19"/>
      <c r="P1073" s="19"/>
      <c r="Q1073" s="8"/>
      <c r="R1073" s="8"/>
      <c r="S1073" s="88"/>
      <c r="T1073" s="8"/>
      <c r="U1073" s="8"/>
      <c r="V1073" s="11"/>
      <c r="W1073" s="19"/>
      <c r="X1073" s="8"/>
      <c r="Y1073" s="90"/>
      <c r="Z1073" s="88"/>
      <c r="AA1073" s="88"/>
      <c r="AB1073" s="88"/>
      <c r="AC1073" s="88"/>
      <c r="AD1073" s="10"/>
      <c r="AE1073" s="8"/>
      <c r="AF1073" s="12"/>
      <c r="AG1073" s="8"/>
      <c r="AH1073" s="88"/>
    </row>
    <row r="1074" spans="1:34" x14ac:dyDescent="0.25">
      <c r="A1074" s="62">
        <f>COUNTA(H1074:K1074,L1074:AH1074)</f>
        <v>0</v>
      </c>
      <c r="B1074" s="13"/>
      <c r="C1074" s="13"/>
      <c r="D1074" s="13"/>
      <c r="E1074" s="13">
        <f t="shared" si="156"/>
        <v>0</v>
      </c>
      <c r="F1074" s="13"/>
      <c r="G1074" s="13"/>
      <c r="H1074" s="88"/>
      <c r="I1074" s="88"/>
      <c r="J1074" s="9"/>
      <c r="K1074" s="8"/>
      <c r="L1074" s="19"/>
      <c r="M1074" s="8"/>
      <c r="N1074" s="19"/>
      <c r="O1074" s="19"/>
      <c r="P1074" s="19"/>
      <c r="Q1074" s="8"/>
      <c r="R1074" s="8"/>
      <c r="S1074" s="88"/>
      <c r="T1074" s="8"/>
      <c r="U1074" s="8"/>
      <c r="V1074" s="11"/>
      <c r="W1074" s="19"/>
      <c r="X1074" s="8"/>
      <c r="Y1074" s="90"/>
      <c r="Z1074" s="88"/>
      <c r="AA1074" s="88"/>
      <c r="AB1074" s="88"/>
      <c r="AC1074" s="88"/>
      <c r="AD1074" s="10"/>
      <c r="AE1074" s="8"/>
      <c r="AF1074" s="12"/>
      <c r="AG1074" s="8"/>
      <c r="AH1074" s="88"/>
    </row>
    <row r="1075" spans="1:34" x14ac:dyDescent="0.25">
      <c r="A1075" s="62">
        <f>COUNTA(H1075:K1075,L1075:AH1075)</f>
        <v>0</v>
      </c>
      <c r="B1075" s="13"/>
      <c r="C1075" s="13"/>
      <c r="D1075" s="13"/>
      <c r="E1075" s="13">
        <f t="shared" si="156"/>
        <v>0</v>
      </c>
      <c r="F1075" s="13"/>
      <c r="G1075" s="13"/>
      <c r="H1075" s="88"/>
      <c r="I1075" s="88"/>
      <c r="J1075" s="9"/>
      <c r="K1075" s="8"/>
      <c r="L1075" s="19"/>
      <c r="M1075" s="8"/>
      <c r="N1075" s="19"/>
      <c r="O1075" s="19"/>
      <c r="P1075" s="19"/>
      <c r="Q1075" s="8"/>
      <c r="R1075" s="8"/>
      <c r="S1075" s="88"/>
      <c r="T1075" s="8"/>
      <c r="U1075" s="8"/>
      <c r="V1075" s="11"/>
      <c r="W1075" s="19"/>
      <c r="X1075" s="8"/>
      <c r="Y1075" s="90"/>
      <c r="Z1075" s="88"/>
      <c r="AA1075" s="88"/>
      <c r="AB1075" s="88"/>
      <c r="AC1075" s="88"/>
      <c r="AD1075" s="10"/>
      <c r="AE1075" s="8"/>
      <c r="AF1075" s="12"/>
      <c r="AG1075" s="8"/>
      <c r="AH1075" s="88"/>
    </row>
    <row r="1076" spans="1:34" x14ac:dyDescent="0.25">
      <c r="A1076" s="62">
        <f>COUNTA(H1076:K1076,L1076:AH1076)</f>
        <v>0</v>
      </c>
      <c r="B1076" s="13"/>
      <c r="C1076" s="13"/>
      <c r="D1076" s="13"/>
      <c r="E1076" s="13">
        <f t="shared" si="156"/>
        <v>0</v>
      </c>
      <c r="F1076" s="13"/>
      <c r="G1076" s="13"/>
      <c r="H1076" s="88"/>
      <c r="I1076" s="88"/>
      <c r="J1076" s="9"/>
      <c r="K1076" s="8"/>
      <c r="L1076" s="19"/>
      <c r="M1076" s="8"/>
      <c r="N1076" s="19"/>
      <c r="O1076" s="19"/>
      <c r="P1076" s="19"/>
      <c r="Q1076" s="8"/>
      <c r="R1076" s="8"/>
      <c r="S1076" s="88"/>
      <c r="T1076" s="8"/>
      <c r="U1076" s="8"/>
      <c r="V1076" s="11"/>
      <c r="W1076" s="19"/>
      <c r="X1076" s="8"/>
      <c r="Y1076" s="90"/>
      <c r="Z1076" s="88"/>
      <c r="AA1076" s="88"/>
      <c r="AB1076" s="88"/>
      <c r="AC1076" s="88"/>
      <c r="AD1076" s="10"/>
      <c r="AE1076" s="8"/>
      <c r="AF1076" s="12"/>
      <c r="AG1076" s="8"/>
      <c r="AH1076" s="88"/>
    </row>
    <row r="1077" spans="1:34" x14ac:dyDescent="0.25">
      <c r="A1077" s="62">
        <f>COUNTA(H1077:K1077,L1077:AH1077,J1078)-4</f>
        <v>0</v>
      </c>
      <c r="B1077" s="13"/>
      <c r="C1077" s="13"/>
      <c r="D1077" s="13"/>
      <c r="E1077" s="13">
        <f t="shared" si="156"/>
        <v>0</v>
      </c>
      <c r="F1077" s="13"/>
      <c r="G1077" s="13"/>
      <c r="H1077" s="88"/>
      <c r="I1077" s="88"/>
      <c r="J1077" s="7" t="s">
        <v>79</v>
      </c>
      <c r="K1077" s="8"/>
      <c r="L1077" s="19"/>
      <c r="M1077" s="8"/>
      <c r="N1077" s="19"/>
      <c r="O1077" s="19"/>
      <c r="P1077" s="19"/>
      <c r="Q1077" s="8"/>
      <c r="R1077" s="8"/>
      <c r="S1077" s="88"/>
      <c r="T1077" s="17" t="s">
        <v>80</v>
      </c>
      <c r="U1077" s="17" t="s">
        <v>80</v>
      </c>
      <c r="V1077" s="18" t="s">
        <v>80</v>
      </c>
      <c r="W1077" s="19"/>
      <c r="X1077" s="8"/>
      <c r="Y1077" s="90"/>
      <c r="Z1077" s="88"/>
      <c r="AA1077" s="88"/>
      <c r="AB1077" s="88"/>
      <c r="AC1077" s="88"/>
      <c r="AD1077" s="10"/>
      <c r="AE1077" s="8"/>
      <c r="AF1077" s="12"/>
      <c r="AG1077" s="8"/>
      <c r="AH1077" s="88"/>
    </row>
    <row r="1078" spans="1:34" x14ac:dyDescent="0.25">
      <c r="A1078" s="62">
        <f>COUNTA(H1078:K1078,L1078:AH1078)</f>
        <v>0</v>
      </c>
      <c r="B1078" s="13"/>
      <c r="C1078" s="13"/>
      <c r="D1078" s="13" t="str">
        <f>IF(J1078&gt;0,"совместительство","-")</f>
        <v>-</v>
      </c>
      <c r="E1078" s="13">
        <f t="shared" si="156"/>
        <v>0</v>
      </c>
      <c r="F1078" s="13"/>
      <c r="G1078" s="13"/>
      <c r="H1078" s="88"/>
      <c r="I1078" s="88"/>
      <c r="J1078" s="9"/>
      <c r="K1078" s="8"/>
      <c r="L1078" s="19"/>
      <c r="M1078" s="8"/>
      <c r="N1078" s="19"/>
      <c r="O1078" s="19"/>
      <c r="P1078" s="19"/>
      <c r="Q1078" s="8"/>
      <c r="R1078" s="8"/>
      <c r="S1078" s="88"/>
      <c r="T1078" s="8"/>
      <c r="U1078" s="8"/>
      <c r="V1078" s="11"/>
      <c r="W1078" s="19"/>
      <c r="X1078" s="8"/>
      <c r="Y1078" s="90"/>
      <c r="Z1078" s="88"/>
      <c r="AA1078" s="88"/>
      <c r="AB1078" s="88"/>
      <c r="AC1078" s="88"/>
      <c r="AD1078" s="10"/>
      <c r="AE1078" s="8"/>
      <c r="AF1078" s="12"/>
      <c r="AG1078" s="8"/>
      <c r="AH1078" s="88"/>
    </row>
    <row r="1079" spans="1:34" x14ac:dyDescent="0.25">
      <c r="A1079" s="62">
        <f>COUNTA(H1079:K1079,L1079:AH1079)</f>
        <v>0</v>
      </c>
      <c r="B1079" s="13"/>
      <c r="C1079" s="13"/>
      <c r="D1079" s="13"/>
      <c r="E1079" s="13">
        <f t="shared" si="156"/>
        <v>0</v>
      </c>
      <c r="F1079" s="13"/>
      <c r="G1079" s="13"/>
      <c r="H1079" s="88"/>
      <c r="I1079" s="88"/>
      <c r="J1079" s="9"/>
      <c r="K1079" s="8"/>
      <c r="L1079" s="19"/>
      <c r="M1079" s="8"/>
      <c r="N1079" s="19"/>
      <c r="O1079" s="19"/>
      <c r="P1079" s="19"/>
      <c r="Q1079" s="8"/>
      <c r="R1079" s="8"/>
      <c r="S1079" s="88"/>
      <c r="T1079" s="8"/>
      <c r="U1079" s="8"/>
      <c r="V1079" s="11"/>
      <c r="W1079" s="19"/>
      <c r="X1079" s="8"/>
      <c r="Y1079" s="90"/>
      <c r="Z1079" s="88"/>
      <c r="AA1079" s="88"/>
      <c r="AB1079" s="88"/>
      <c r="AC1079" s="88"/>
      <c r="AD1079" s="10"/>
      <c r="AE1079" s="8"/>
      <c r="AF1079" s="12"/>
      <c r="AG1079" s="8"/>
      <c r="AH1079" s="88"/>
    </row>
    <row r="1080" spans="1:34" x14ac:dyDescent="0.25">
      <c r="A1080" s="62">
        <f>COUNTA(H1080:K1080,L1080:AH1080)</f>
        <v>0</v>
      </c>
      <c r="B1080" s="13"/>
      <c r="C1080" s="13"/>
      <c r="D1080" s="13"/>
      <c r="E1080" s="13">
        <f t="shared" si="156"/>
        <v>0</v>
      </c>
      <c r="F1080" s="13"/>
      <c r="G1080" s="13"/>
      <c r="H1080" s="88"/>
      <c r="I1080" s="88"/>
      <c r="J1080" s="9"/>
      <c r="K1080" s="8"/>
      <c r="L1080" s="19"/>
      <c r="M1080" s="8"/>
      <c r="N1080" s="19"/>
      <c r="O1080" s="19"/>
      <c r="P1080" s="19"/>
      <c r="Q1080" s="8"/>
      <c r="R1080" s="8"/>
      <c r="S1080" s="88"/>
      <c r="T1080" s="8"/>
      <c r="U1080" s="8"/>
      <c r="V1080" s="11"/>
      <c r="W1080" s="19"/>
      <c r="X1080" s="8"/>
      <c r="Y1080" s="90"/>
      <c r="Z1080" s="88"/>
      <c r="AA1080" s="88"/>
      <c r="AB1080" s="88"/>
      <c r="AC1080" s="88"/>
      <c r="AD1080" s="10"/>
      <c r="AE1080" s="8"/>
      <c r="AF1080" s="12"/>
      <c r="AG1080" s="8"/>
      <c r="AH1080" s="88"/>
    </row>
    <row r="1081" spans="1:34" x14ac:dyDescent="0.25">
      <c r="A1081" s="62">
        <f>COUNTA(H1081:K1081,L1081:AH1081)</f>
        <v>0</v>
      </c>
      <c r="B1081" s="13"/>
      <c r="C1081" s="13"/>
      <c r="D1081" s="13"/>
      <c r="E1081" s="13">
        <f t="shared" si="156"/>
        <v>0</v>
      </c>
      <c r="F1081" s="13"/>
      <c r="G1081" s="13"/>
      <c r="H1081" s="88"/>
      <c r="I1081" s="88"/>
      <c r="J1081" s="9"/>
      <c r="K1081" s="8"/>
      <c r="L1081" s="19"/>
      <c r="M1081" s="8"/>
      <c r="N1081" s="19"/>
      <c r="O1081" s="19"/>
      <c r="P1081" s="19"/>
      <c r="Q1081" s="8"/>
      <c r="R1081" s="8"/>
      <c r="S1081" s="88"/>
      <c r="T1081" s="8"/>
      <c r="U1081" s="8"/>
      <c r="V1081" s="11"/>
      <c r="W1081" s="19"/>
      <c r="X1081" s="8"/>
      <c r="Y1081" s="90"/>
      <c r="Z1081" s="88"/>
      <c r="AA1081" s="88"/>
      <c r="AB1081" s="88"/>
      <c r="AC1081" s="88"/>
      <c r="AD1081" s="10"/>
      <c r="AE1081" s="8"/>
      <c r="AF1081" s="12"/>
      <c r="AG1081" s="8"/>
      <c r="AH1081" s="88"/>
    </row>
    <row r="1082" spans="1:34" x14ac:dyDescent="0.25">
      <c r="A1082" s="62">
        <f>COUNTA(H1082:K1082,L1082:AH1082)</f>
        <v>0</v>
      </c>
      <c r="B1082" s="13"/>
      <c r="C1082" s="13"/>
      <c r="D1082" s="13"/>
      <c r="E1082" s="13">
        <f t="shared" si="156"/>
        <v>0</v>
      </c>
      <c r="F1082" s="13"/>
      <c r="G1082" s="13"/>
      <c r="H1082" s="88"/>
      <c r="I1082" s="88"/>
      <c r="J1082" s="9"/>
      <c r="K1082" s="8"/>
      <c r="L1082" s="19"/>
      <c r="M1082" s="8"/>
      <c r="N1082" s="19"/>
      <c r="O1082" s="19"/>
      <c r="P1082" s="19"/>
      <c r="Q1082" s="8"/>
      <c r="R1082" s="8"/>
      <c r="S1082" s="88"/>
      <c r="T1082" s="8"/>
      <c r="U1082" s="8"/>
      <c r="V1082" s="11"/>
      <c r="W1082" s="19"/>
      <c r="X1082" s="8"/>
      <c r="Y1082" s="90"/>
      <c r="Z1082" s="88"/>
      <c r="AA1082" s="88"/>
      <c r="AB1082" s="88"/>
      <c r="AC1082" s="88"/>
      <c r="AD1082" s="10"/>
      <c r="AE1082" s="8"/>
      <c r="AF1082" s="12"/>
      <c r="AG1082" s="8"/>
      <c r="AH1082" s="88"/>
    </row>
    <row r="1083" spans="1:34" x14ac:dyDescent="0.25">
      <c r="A1083" s="62">
        <f>COUNTA(H1083:K1083,L1083:AH1083)</f>
        <v>0</v>
      </c>
      <c r="B1083" s="13"/>
      <c r="C1083" s="13"/>
      <c r="D1083" s="13"/>
      <c r="E1083" s="13">
        <f t="shared" si="156"/>
        <v>0</v>
      </c>
      <c r="F1083" s="13"/>
      <c r="G1083" s="13"/>
      <c r="H1083" s="88"/>
      <c r="I1083" s="88"/>
      <c r="J1083" s="9"/>
      <c r="K1083" s="8"/>
      <c r="L1083" s="19"/>
      <c r="M1083" s="8"/>
      <c r="N1083" s="19"/>
      <c r="O1083" s="19"/>
      <c r="P1083" s="19"/>
      <c r="Q1083" s="8"/>
      <c r="R1083" s="8"/>
      <c r="S1083" s="88"/>
      <c r="T1083" s="8"/>
      <c r="U1083" s="8"/>
      <c r="V1083" s="11"/>
      <c r="W1083" s="19"/>
      <c r="X1083" s="8"/>
      <c r="Y1083" s="90"/>
      <c r="Z1083" s="88"/>
      <c r="AA1083" s="88"/>
      <c r="AB1083" s="88"/>
      <c r="AC1083" s="88"/>
      <c r="AD1083" s="10"/>
      <c r="AE1083" s="8"/>
      <c r="AF1083" s="12"/>
      <c r="AG1083" s="8"/>
      <c r="AH1083" s="88"/>
    </row>
    <row r="1084" spans="1:34" s="26" customFormat="1" ht="11.25" customHeight="1" x14ac:dyDescent="0.25">
      <c r="A1084" s="21">
        <v>0</v>
      </c>
      <c r="B1084" s="22"/>
      <c r="C1084" s="22"/>
      <c r="D1084" s="21"/>
      <c r="E1084" s="23">
        <f>MAX(E1068:E1083)</f>
        <v>0</v>
      </c>
      <c r="F1084" s="21" t="str">
        <f>RIGHT(R1084,4)</f>
        <v xml:space="preserve"> - 0</v>
      </c>
      <c r="G1084" s="21" t="str">
        <f>RIGHT(X1084,4)</f>
        <v xml:space="preserve"> - 0</v>
      </c>
      <c r="H1084" s="88"/>
      <c r="I1084" s="88"/>
      <c r="J1084" s="23" t="s">
        <v>85</v>
      </c>
      <c r="K1084" s="23" t="str">
        <f>IF(E1084=4,"ВО",IF(E1084=3,"СПО",IF(E1084=2,"ВО (с)",IF(E1084=1,"СПО (с)","-"))))</f>
        <v>-</v>
      </c>
      <c r="L1084" s="23">
        <f>COUNTA(L1068:L1083)</f>
        <v>0</v>
      </c>
      <c r="M1084" s="23" t="s">
        <v>80</v>
      </c>
      <c r="N1084" s="23" t="s">
        <v>80</v>
      </c>
      <c r="O1084" s="23">
        <f>COUNTA(O1068:O1083)</f>
        <v>0</v>
      </c>
      <c r="P1084" s="23" t="s">
        <v>80</v>
      </c>
      <c r="Q1084" s="23">
        <f>SUM(Q1068:Q1083)</f>
        <v>0</v>
      </c>
      <c r="R1084" s="23" t="str">
        <f>CONCATENATE("П.Г.П. - ",MAX(R1068:R1083))</f>
        <v>П.Г.П. - 0</v>
      </c>
      <c r="S1084" s="23">
        <f>COUNTA(S1068)</f>
        <v>0</v>
      </c>
      <c r="T1084" s="23">
        <f>T1069</f>
        <v>0</v>
      </c>
      <c r="U1084" s="23" t="s">
        <v>80</v>
      </c>
      <c r="V1084" s="23" t="s">
        <v>80</v>
      </c>
      <c r="W1084" s="23">
        <f>COUNTA(W1068:W1083)</f>
        <v>0</v>
      </c>
      <c r="X1084" s="23" t="str">
        <f>CONCATENATE("П.Г.П. - ",MAX(X1068:X1083))</f>
        <v>П.Г.П. - 0</v>
      </c>
      <c r="Y1084" s="24">
        <f>Y1068</f>
        <v>0</v>
      </c>
      <c r="Z1084" s="23" t="str">
        <f>IF(Z1068="","-",Z1068)</f>
        <v>-</v>
      </c>
      <c r="AA1084" s="23" t="str">
        <f t="shared" ref="AA1084:AC1084" si="157">IF(AA1068="","-",AA1068)</f>
        <v>-</v>
      </c>
      <c r="AB1084" s="23" t="str">
        <f t="shared" si="157"/>
        <v>-</v>
      </c>
      <c r="AC1084" s="23" t="str">
        <f t="shared" si="157"/>
        <v>-</v>
      </c>
      <c r="AD1084" s="23" t="s">
        <v>80</v>
      </c>
      <c r="AE1084" s="23">
        <f>SUM(AE1068:AE1083)</f>
        <v>0</v>
      </c>
      <c r="AF1084" s="25">
        <f>SUM(AF1068:AF1083)</f>
        <v>0</v>
      </c>
      <c r="AG1084" s="23" t="s">
        <v>80</v>
      </c>
      <c r="AH1084" s="23" t="s">
        <v>80</v>
      </c>
    </row>
    <row r="1085" spans="1:34" x14ac:dyDescent="0.25">
      <c r="A1085" s="62">
        <f>COUNTA(H1085:K1085,L1085:AH1085)-7</f>
        <v>-1</v>
      </c>
      <c r="B1085" s="13"/>
      <c r="C1085" s="13"/>
      <c r="D1085" s="13"/>
      <c r="E1085" s="13">
        <f t="shared" ref="E1085:E1100" si="158">IF(K1085="ВО",4,IF(K1085="СПО",3,IF(K1085="ВО (студент)",2,IF(K1085="СПО (студент)",1,0))))</f>
        <v>0</v>
      </c>
      <c r="F1085" s="13"/>
      <c r="G1085" s="13"/>
      <c r="H1085" s="88">
        <v>84</v>
      </c>
      <c r="I1085" s="88"/>
      <c r="J1085" s="7" t="s">
        <v>77</v>
      </c>
      <c r="K1085" s="8"/>
      <c r="L1085" s="19"/>
      <c r="M1085" s="8"/>
      <c r="N1085" s="19"/>
      <c r="O1085" s="19"/>
      <c r="P1085" s="19"/>
      <c r="Q1085" s="8"/>
      <c r="R1085" s="8"/>
      <c r="S1085" s="88"/>
      <c r="T1085" s="17" t="s">
        <v>80</v>
      </c>
      <c r="U1085" s="17" t="s">
        <v>80</v>
      </c>
      <c r="V1085" s="18" t="s">
        <v>80</v>
      </c>
      <c r="W1085" s="19"/>
      <c r="X1085" s="8"/>
      <c r="Y1085" s="90"/>
      <c r="Z1085" s="88"/>
      <c r="AA1085" s="88"/>
      <c r="AB1085" s="88" t="str">
        <f>IF(Y1085&lt;1,"-",ROUND(YEARFRAC(Y1085,#REF!,1),2))</f>
        <v>-</v>
      </c>
      <c r="AC1085" s="88"/>
      <c r="AD1085" s="10"/>
      <c r="AE1085" s="8"/>
      <c r="AF1085" s="12"/>
      <c r="AG1085" s="8"/>
      <c r="AH1085" s="88"/>
    </row>
    <row r="1086" spans="1:34" x14ac:dyDescent="0.25">
      <c r="A1086" s="62">
        <f>COUNTA(H1086:K1086,L1086:AH1086)</f>
        <v>0</v>
      </c>
      <c r="B1086" s="13"/>
      <c r="C1086" s="13"/>
      <c r="D1086" s="13"/>
      <c r="E1086" s="13">
        <f t="shared" si="158"/>
        <v>0</v>
      </c>
      <c r="F1086" s="13"/>
      <c r="G1086" s="13"/>
      <c r="H1086" s="88"/>
      <c r="I1086" s="88"/>
      <c r="J1086" s="9"/>
      <c r="K1086" s="8"/>
      <c r="L1086" s="19"/>
      <c r="M1086" s="8"/>
      <c r="N1086" s="19"/>
      <c r="O1086" s="19"/>
      <c r="P1086" s="19"/>
      <c r="Q1086" s="8"/>
      <c r="R1086" s="8"/>
      <c r="S1086" s="88"/>
      <c r="T1086" s="8"/>
      <c r="U1086" s="8"/>
      <c r="V1086" s="11"/>
      <c r="W1086" s="19"/>
      <c r="X1086" s="8"/>
      <c r="Y1086" s="90"/>
      <c r="Z1086" s="88"/>
      <c r="AA1086" s="88"/>
      <c r="AB1086" s="88"/>
      <c r="AC1086" s="88"/>
      <c r="AD1086" s="10"/>
      <c r="AE1086" s="8"/>
      <c r="AF1086" s="12"/>
      <c r="AG1086" s="8"/>
      <c r="AH1086" s="88"/>
    </row>
    <row r="1087" spans="1:34" x14ac:dyDescent="0.25">
      <c r="A1087" s="62">
        <f>COUNTA(H1087:K1087,L1087:AH1087,J1088)-4</f>
        <v>0</v>
      </c>
      <c r="B1087" s="13"/>
      <c r="C1087" s="13"/>
      <c r="D1087" s="13"/>
      <c r="E1087" s="13">
        <f t="shared" si="158"/>
        <v>0</v>
      </c>
      <c r="F1087" s="13"/>
      <c r="G1087" s="13"/>
      <c r="H1087" s="88"/>
      <c r="I1087" s="88"/>
      <c r="J1087" s="7" t="s">
        <v>78</v>
      </c>
      <c r="K1087" s="8"/>
      <c r="L1087" s="19"/>
      <c r="M1087" s="8"/>
      <c r="N1087" s="19"/>
      <c r="O1087" s="19"/>
      <c r="P1087" s="19"/>
      <c r="Q1087" s="8"/>
      <c r="R1087" s="8"/>
      <c r="S1087" s="88"/>
      <c r="T1087" s="17" t="s">
        <v>80</v>
      </c>
      <c r="U1087" s="17" t="s">
        <v>80</v>
      </c>
      <c r="V1087" s="18" t="s">
        <v>80</v>
      </c>
      <c r="W1087" s="19"/>
      <c r="X1087" s="8"/>
      <c r="Y1087" s="90"/>
      <c r="Z1087" s="88"/>
      <c r="AA1087" s="88"/>
      <c r="AB1087" s="88"/>
      <c r="AC1087" s="88"/>
      <c r="AD1087" s="10"/>
      <c r="AE1087" s="8"/>
      <c r="AF1087" s="12"/>
      <c r="AG1087" s="8"/>
      <c r="AH1087" s="88"/>
    </row>
    <row r="1088" spans="1:34" x14ac:dyDescent="0.25">
      <c r="A1088" s="62">
        <f>COUNTA(H1088:K1088,L1088:AH1088)</f>
        <v>0</v>
      </c>
      <c r="B1088" s="13"/>
      <c r="C1088" s="13"/>
      <c r="D1088" s="13" t="str">
        <f>IF(J1088&gt;0,"совмещение","-")</f>
        <v>-</v>
      </c>
      <c r="E1088" s="13">
        <f t="shared" si="158"/>
        <v>0</v>
      </c>
      <c r="F1088" s="13"/>
      <c r="G1088" s="13"/>
      <c r="H1088" s="88"/>
      <c r="I1088" s="88"/>
      <c r="J1088" s="9"/>
      <c r="K1088" s="8"/>
      <c r="L1088" s="19"/>
      <c r="M1088" s="8"/>
      <c r="N1088" s="19"/>
      <c r="O1088" s="19"/>
      <c r="P1088" s="19"/>
      <c r="Q1088" s="8"/>
      <c r="R1088" s="8"/>
      <c r="S1088" s="88"/>
      <c r="T1088" s="8"/>
      <c r="U1088" s="8"/>
      <c r="V1088" s="11"/>
      <c r="W1088" s="19"/>
      <c r="X1088" s="8"/>
      <c r="Y1088" s="90"/>
      <c r="Z1088" s="88"/>
      <c r="AA1088" s="88"/>
      <c r="AB1088" s="88"/>
      <c r="AC1088" s="88"/>
      <c r="AD1088" s="10"/>
      <c r="AE1088" s="8"/>
      <c r="AF1088" s="12"/>
      <c r="AG1088" s="8"/>
      <c r="AH1088" s="88"/>
    </row>
    <row r="1089" spans="1:34" x14ac:dyDescent="0.25">
      <c r="A1089" s="62">
        <f>COUNTA(H1089:K1089,L1089:AH1089)</f>
        <v>0</v>
      </c>
      <c r="B1089" s="13"/>
      <c r="C1089" s="13"/>
      <c r="D1089" s="13"/>
      <c r="E1089" s="13">
        <f t="shared" si="158"/>
        <v>0</v>
      </c>
      <c r="F1089" s="13"/>
      <c r="G1089" s="13"/>
      <c r="H1089" s="88"/>
      <c r="I1089" s="88"/>
      <c r="J1089" s="9"/>
      <c r="K1089" s="8"/>
      <c r="L1089" s="19"/>
      <c r="M1089" s="8"/>
      <c r="N1089" s="19"/>
      <c r="O1089" s="19"/>
      <c r="P1089" s="19"/>
      <c r="Q1089" s="8"/>
      <c r="R1089" s="8"/>
      <c r="S1089" s="88"/>
      <c r="T1089" s="8"/>
      <c r="U1089" s="8"/>
      <c r="V1089" s="11"/>
      <c r="W1089" s="19"/>
      <c r="X1089" s="8"/>
      <c r="Y1089" s="90"/>
      <c r="Z1089" s="88"/>
      <c r="AA1089" s="88"/>
      <c r="AB1089" s="88"/>
      <c r="AC1089" s="88"/>
      <c r="AD1089" s="10"/>
      <c r="AE1089" s="8"/>
      <c r="AF1089" s="12"/>
      <c r="AG1089" s="8"/>
      <c r="AH1089" s="88"/>
    </row>
    <row r="1090" spans="1:34" x14ac:dyDescent="0.25">
      <c r="A1090" s="62">
        <f>COUNTA(H1090:K1090,L1090:AH1090)</f>
        <v>0</v>
      </c>
      <c r="B1090" s="13"/>
      <c r="C1090" s="13"/>
      <c r="D1090" s="13"/>
      <c r="E1090" s="13">
        <f t="shared" si="158"/>
        <v>0</v>
      </c>
      <c r="F1090" s="13"/>
      <c r="G1090" s="13"/>
      <c r="H1090" s="88"/>
      <c r="I1090" s="88"/>
      <c r="J1090" s="9"/>
      <c r="K1090" s="8"/>
      <c r="L1090" s="19"/>
      <c r="M1090" s="8"/>
      <c r="N1090" s="19"/>
      <c r="O1090" s="19"/>
      <c r="P1090" s="19"/>
      <c r="Q1090" s="8"/>
      <c r="R1090" s="8"/>
      <c r="S1090" s="88"/>
      <c r="T1090" s="8"/>
      <c r="U1090" s="8"/>
      <c r="V1090" s="11"/>
      <c r="W1090" s="19"/>
      <c r="X1090" s="8"/>
      <c r="Y1090" s="90"/>
      <c r="Z1090" s="88"/>
      <c r="AA1090" s="88"/>
      <c r="AB1090" s="88"/>
      <c r="AC1090" s="88"/>
      <c r="AD1090" s="10"/>
      <c r="AE1090" s="8"/>
      <c r="AF1090" s="12"/>
      <c r="AG1090" s="8"/>
      <c r="AH1090" s="88"/>
    </row>
    <row r="1091" spans="1:34" x14ac:dyDescent="0.25">
      <c r="A1091" s="62">
        <f>COUNTA(H1091:K1091,L1091:AH1091)</f>
        <v>0</v>
      </c>
      <c r="B1091" s="13"/>
      <c r="C1091" s="13"/>
      <c r="D1091" s="13"/>
      <c r="E1091" s="13">
        <f t="shared" si="158"/>
        <v>0</v>
      </c>
      <c r="F1091" s="13"/>
      <c r="G1091" s="13"/>
      <c r="H1091" s="88"/>
      <c r="I1091" s="88"/>
      <c r="J1091" s="9"/>
      <c r="K1091" s="8"/>
      <c r="L1091" s="19"/>
      <c r="M1091" s="8"/>
      <c r="N1091" s="19"/>
      <c r="O1091" s="19"/>
      <c r="P1091" s="19"/>
      <c r="Q1091" s="8"/>
      <c r="R1091" s="8"/>
      <c r="S1091" s="88"/>
      <c r="T1091" s="8"/>
      <c r="U1091" s="8"/>
      <c r="V1091" s="11"/>
      <c r="W1091" s="19"/>
      <c r="X1091" s="8"/>
      <c r="Y1091" s="90"/>
      <c r="Z1091" s="88"/>
      <c r="AA1091" s="88"/>
      <c r="AB1091" s="88"/>
      <c r="AC1091" s="88"/>
      <c r="AD1091" s="10"/>
      <c r="AE1091" s="8"/>
      <c r="AF1091" s="12"/>
      <c r="AG1091" s="8"/>
      <c r="AH1091" s="88"/>
    </row>
    <row r="1092" spans="1:34" x14ac:dyDescent="0.25">
      <c r="A1092" s="62">
        <f>COUNTA(H1092:K1092,L1092:AH1092)</f>
        <v>0</v>
      </c>
      <c r="B1092" s="13"/>
      <c r="C1092" s="13"/>
      <c r="D1092" s="13"/>
      <c r="E1092" s="13">
        <f t="shared" si="158"/>
        <v>0</v>
      </c>
      <c r="F1092" s="13"/>
      <c r="G1092" s="13"/>
      <c r="H1092" s="88"/>
      <c r="I1092" s="88"/>
      <c r="J1092" s="9"/>
      <c r="K1092" s="8"/>
      <c r="L1092" s="19"/>
      <c r="M1092" s="8"/>
      <c r="N1092" s="19"/>
      <c r="O1092" s="19"/>
      <c r="P1092" s="19"/>
      <c r="Q1092" s="8"/>
      <c r="R1092" s="8"/>
      <c r="S1092" s="88"/>
      <c r="T1092" s="8"/>
      <c r="U1092" s="8"/>
      <c r="V1092" s="11"/>
      <c r="W1092" s="19"/>
      <c r="X1092" s="8"/>
      <c r="Y1092" s="90"/>
      <c r="Z1092" s="88"/>
      <c r="AA1092" s="88"/>
      <c r="AB1092" s="88"/>
      <c r="AC1092" s="88"/>
      <c r="AD1092" s="10"/>
      <c r="AE1092" s="8"/>
      <c r="AF1092" s="12"/>
      <c r="AG1092" s="8"/>
      <c r="AH1092" s="88"/>
    </row>
    <row r="1093" spans="1:34" x14ac:dyDescent="0.25">
      <c r="A1093" s="62">
        <f>COUNTA(H1093:K1093,L1093:AH1093)</f>
        <v>0</v>
      </c>
      <c r="B1093" s="13"/>
      <c r="C1093" s="13"/>
      <c r="D1093" s="13"/>
      <c r="E1093" s="13">
        <f t="shared" si="158"/>
        <v>0</v>
      </c>
      <c r="F1093" s="13"/>
      <c r="G1093" s="13"/>
      <c r="H1093" s="88"/>
      <c r="I1093" s="88"/>
      <c r="J1093" s="9"/>
      <c r="K1093" s="8"/>
      <c r="L1093" s="19"/>
      <c r="M1093" s="8"/>
      <c r="N1093" s="19"/>
      <c r="O1093" s="19"/>
      <c r="P1093" s="19"/>
      <c r="Q1093" s="8"/>
      <c r="R1093" s="8"/>
      <c r="S1093" s="88"/>
      <c r="T1093" s="8"/>
      <c r="U1093" s="8"/>
      <c r="V1093" s="11"/>
      <c r="W1093" s="19"/>
      <c r="X1093" s="8"/>
      <c r="Y1093" s="90"/>
      <c r="Z1093" s="88"/>
      <c r="AA1093" s="88"/>
      <c r="AB1093" s="88"/>
      <c r="AC1093" s="88"/>
      <c r="AD1093" s="10"/>
      <c r="AE1093" s="8"/>
      <c r="AF1093" s="12"/>
      <c r="AG1093" s="8"/>
      <c r="AH1093" s="88"/>
    </row>
    <row r="1094" spans="1:34" x14ac:dyDescent="0.25">
      <c r="A1094" s="62">
        <f>COUNTA(H1094:K1094,L1094:AH1094,J1095)-4</f>
        <v>0</v>
      </c>
      <c r="B1094" s="13"/>
      <c r="C1094" s="13"/>
      <c r="D1094" s="13"/>
      <c r="E1094" s="13">
        <f t="shared" si="158"/>
        <v>0</v>
      </c>
      <c r="F1094" s="13"/>
      <c r="G1094" s="13"/>
      <c r="H1094" s="88"/>
      <c r="I1094" s="88"/>
      <c r="J1094" s="7" t="s">
        <v>79</v>
      </c>
      <c r="K1094" s="8"/>
      <c r="L1094" s="19"/>
      <c r="M1094" s="8"/>
      <c r="N1094" s="19"/>
      <c r="O1094" s="19"/>
      <c r="P1094" s="19"/>
      <c r="Q1094" s="8"/>
      <c r="R1094" s="8"/>
      <c r="S1094" s="88"/>
      <c r="T1094" s="17" t="s">
        <v>80</v>
      </c>
      <c r="U1094" s="17" t="s">
        <v>80</v>
      </c>
      <c r="V1094" s="18" t="s">
        <v>80</v>
      </c>
      <c r="W1094" s="19"/>
      <c r="X1094" s="8"/>
      <c r="Y1094" s="90"/>
      <c r="Z1094" s="88"/>
      <c r="AA1094" s="88"/>
      <c r="AB1094" s="88"/>
      <c r="AC1094" s="88"/>
      <c r="AD1094" s="10"/>
      <c r="AE1094" s="8"/>
      <c r="AF1094" s="12"/>
      <c r="AG1094" s="8"/>
      <c r="AH1094" s="88"/>
    </row>
    <row r="1095" spans="1:34" x14ac:dyDescent="0.25">
      <c r="A1095" s="62">
        <f>COUNTA(H1095:K1095,L1095:AH1095)</f>
        <v>0</v>
      </c>
      <c r="B1095" s="13"/>
      <c r="C1095" s="13"/>
      <c r="D1095" s="13" t="str">
        <f>IF(J1095&gt;0,"совместительство","-")</f>
        <v>-</v>
      </c>
      <c r="E1095" s="13">
        <f t="shared" si="158"/>
        <v>0</v>
      </c>
      <c r="F1095" s="13"/>
      <c r="G1095" s="13"/>
      <c r="H1095" s="88"/>
      <c r="I1095" s="88"/>
      <c r="J1095" s="9"/>
      <c r="K1095" s="8"/>
      <c r="L1095" s="19"/>
      <c r="M1095" s="8"/>
      <c r="N1095" s="19"/>
      <c r="O1095" s="19"/>
      <c r="P1095" s="19"/>
      <c r="Q1095" s="8"/>
      <c r="R1095" s="8"/>
      <c r="S1095" s="88"/>
      <c r="T1095" s="8"/>
      <c r="U1095" s="8"/>
      <c r="V1095" s="11"/>
      <c r="W1095" s="19"/>
      <c r="X1095" s="8"/>
      <c r="Y1095" s="90"/>
      <c r="Z1095" s="88"/>
      <c r="AA1095" s="88"/>
      <c r="AB1095" s="88"/>
      <c r="AC1095" s="88"/>
      <c r="AD1095" s="10"/>
      <c r="AE1095" s="8"/>
      <c r="AF1095" s="12"/>
      <c r="AG1095" s="8"/>
      <c r="AH1095" s="88"/>
    </row>
    <row r="1096" spans="1:34" x14ac:dyDescent="0.25">
      <c r="A1096" s="62">
        <f>COUNTA(H1096:K1096,L1096:AH1096)</f>
        <v>0</v>
      </c>
      <c r="B1096" s="13"/>
      <c r="C1096" s="13"/>
      <c r="D1096" s="13"/>
      <c r="E1096" s="13">
        <f t="shared" si="158"/>
        <v>0</v>
      </c>
      <c r="F1096" s="13"/>
      <c r="G1096" s="13"/>
      <c r="H1096" s="88"/>
      <c r="I1096" s="88"/>
      <c r="J1096" s="9"/>
      <c r="K1096" s="8"/>
      <c r="L1096" s="19"/>
      <c r="M1096" s="8"/>
      <c r="N1096" s="19"/>
      <c r="O1096" s="19"/>
      <c r="P1096" s="19"/>
      <c r="Q1096" s="8"/>
      <c r="R1096" s="8"/>
      <c r="S1096" s="88"/>
      <c r="T1096" s="8"/>
      <c r="U1096" s="8"/>
      <c r="V1096" s="11"/>
      <c r="W1096" s="19"/>
      <c r="X1096" s="8"/>
      <c r="Y1096" s="90"/>
      <c r="Z1096" s="88"/>
      <c r="AA1096" s="88"/>
      <c r="AB1096" s="88"/>
      <c r="AC1096" s="88"/>
      <c r="AD1096" s="10"/>
      <c r="AE1096" s="8"/>
      <c r="AF1096" s="12"/>
      <c r="AG1096" s="8"/>
      <c r="AH1096" s="88"/>
    </row>
    <row r="1097" spans="1:34" x14ac:dyDescent="0.25">
      <c r="A1097" s="62">
        <f>COUNTA(H1097:K1097,L1097:AH1097)</f>
        <v>0</v>
      </c>
      <c r="B1097" s="13"/>
      <c r="C1097" s="13"/>
      <c r="D1097" s="13"/>
      <c r="E1097" s="13">
        <f t="shared" si="158"/>
        <v>0</v>
      </c>
      <c r="F1097" s="13"/>
      <c r="G1097" s="13"/>
      <c r="H1097" s="88"/>
      <c r="I1097" s="88"/>
      <c r="J1097" s="9"/>
      <c r="K1097" s="8"/>
      <c r="L1097" s="19"/>
      <c r="M1097" s="8"/>
      <c r="N1097" s="19"/>
      <c r="O1097" s="19"/>
      <c r="P1097" s="19"/>
      <c r="Q1097" s="8"/>
      <c r="R1097" s="8"/>
      <c r="S1097" s="88"/>
      <c r="T1097" s="8"/>
      <c r="U1097" s="8"/>
      <c r="V1097" s="11"/>
      <c r="W1097" s="19"/>
      <c r="X1097" s="8"/>
      <c r="Y1097" s="90"/>
      <c r="Z1097" s="88"/>
      <c r="AA1097" s="88"/>
      <c r="AB1097" s="88"/>
      <c r="AC1097" s="88"/>
      <c r="AD1097" s="10"/>
      <c r="AE1097" s="8"/>
      <c r="AF1097" s="12"/>
      <c r="AG1097" s="8"/>
      <c r="AH1097" s="88"/>
    </row>
    <row r="1098" spans="1:34" x14ac:dyDescent="0.25">
      <c r="A1098" s="62">
        <f>COUNTA(H1098:K1098,L1098:AH1098)</f>
        <v>0</v>
      </c>
      <c r="B1098" s="13"/>
      <c r="C1098" s="13"/>
      <c r="D1098" s="13"/>
      <c r="E1098" s="13">
        <f t="shared" si="158"/>
        <v>0</v>
      </c>
      <c r="F1098" s="13"/>
      <c r="G1098" s="13"/>
      <c r="H1098" s="88"/>
      <c r="I1098" s="88"/>
      <c r="J1098" s="9"/>
      <c r="K1098" s="8"/>
      <c r="L1098" s="19"/>
      <c r="M1098" s="8"/>
      <c r="N1098" s="19"/>
      <c r="O1098" s="19"/>
      <c r="P1098" s="19"/>
      <c r="Q1098" s="8"/>
      <c r="R1098" s="8"/>
      <c r="S1098" s="88"/>
      <c r="T1098" s="8"/>
      <c r="U1098" s="8"/>
      <c r="V1098" s="11"/>
      <c r="W1098" s="19"/>
      <c r="X1098" s="8"/>
      <c r="Y1098" s="90"/>
      <c r="Z1098" s="88"/>
      <c r="AA1098" s="88"/>
      <c r="AB1098" s="88"/>
      <c r="AC1098" s="88"/>
      <c r="AD1098" s="10"/>
      <c r="AE1098" s="8"/>
      <c r="AF1098" s="12"/>
      <c r="AG1098" s="8"/>
      <c r="AH1098" s="88"/>
    </row>
    <row r="1099" spans="1:34" x14ac:dyDescent="0.25">
      <c r="A1099" s="62">
        <f>COUNTA(H1099:K1099,L1099:AH1099)</f>
        <v>0</v>
      </c>
      <c r="B1099" s="13"/>
      <c r="C1099" s="13"/>
      <c r="D1099" s="13"/>
      <c r="E1099" s="13">
        <f t="shared" si="158"/>
        <v>0</v>
      </c>
      <c r="F1099" s="13"/>
      <c r="G1099" s="13"/>
      <c r="H1099" s="88"/>
      <c r="I1099" s="88"/>
      <c r="J1099" s="9"/>
      <c r="K1099" s="8"/>
      <c r="L1099" s="19"/>
      <c r="M1099" s="8"/>
      <c r="N1099" s="19"/>
      <c r="O1099" s="19"/>
      <c r="P1099" s="19"/>
      <c r="Q1099" s="8"/>
      <c r="R1099" s="8"/>
      <c r="S1099" s="88"/>
      <c r="T1099" s="8"/>
      <c r="U1099" s="8"/>
      <c r="V1099" s="11"/>
      <c r="W1099" s="19"/>
      <c r="X1099" s="8"/>
      <c r="Y1099" s="90"/>
      <c r="Z1099" s="88"/>
      <c r="AA1099" s="88"/>
      <c r="AB1099" s="88"/>
      <c r="AC1099" s="88"/>
      <c r="AD1099" s="10"/>
      <c r="AE1099" s="8"/>
      <c r="AF1099" s="12"/>
      <c r="AG1099" s="8"/>
      <c r="AH1099" s="88"/>
    </row>
    <row r="1100" spans="1:34" x14ac:dyDescent="0.25">
      <c r="A1100" s="62">
        <f>COUNTA(H1100:K1100,L1100:AH1100)</f>
        <v>0</v>
      </c>
      <c r="B1100" s="13"/>
      <c r="C1100" s="13"/>
      <c r="D1100" s="13"/>
      <c r="E1100" s="13">
        <f t="shared" si="158"/>
        <v>0</v>
      </c>
      <c r="F1100" s="13"/>
      <c r="G1100" s="13"/>
      <c r="H1100" s="88"/>
      <c r="I1100" s="88"/>
      <c r="J1100" s="9"/>
      <c r="K1100" s="8"/>
      <c r="L1100" s="19"/>
      <c r="M1100" s="8"/>
      <c r="N1100" s="19"/>
      <c r="O1100" s="19"/>
      <c r="P1100" s="19"/>
      <c r="Q1100" s="8"/>
      <c r="R1100" s="8"/>
      <c r="S1100" s="88"/>
      <c r="T1100" s="8"/>
      <c r="U1100" s="8"/>
      <c r="V1100" s="11"/>
      <c r="W1100" s="19"/>
      <c r="X1100" s="8"/>
      <c r="Y1100" s="90"/>
      <c r="Z1100" s="88"/>
      <c r="AA1100" s="88"/>
      <c r="AB1100" s="88"/>
      <c r="AC1100" s="88"/>
      <c r="AD1100" s="10"/>
      <c r="AE1100" s="8"/>
      <c r="AF1100" s="12"/>
      <c r="AG1100" s="8"/>
      <c r="AH1100" s="88"/>
    </row>
    <row r="1101" spans="1:34" s="26" customFormat="1" ht="11.25" customHeight="1" x14ac:dyDescent="0.25">
      <c r="A1101" s="21">
        <v>0</v>
      </c>
      <c r="B1101" s="22"/>
      <c r="C1101" s="22"/>
      <c r="D1101" s="21"/>
      <c r="E1101" s="23">
        <f>MAX(E1085:E1100)</f>
        <v>0</v>
      </c>
      <c r="F1101" s="21" t="str">
        <f>RIGHT(R1101,4)</f>
        <v xml:space="preserve"> - 0</v>
      </c>
      <c r="G1101" s="21" t="str">
        <f>RIGHT(X1101,4)</f>
        <v xml:space="preserve"> - 0</v>
      </c>
      <c r="H1101" s="88"/>
      <c r="I1101" s="88"/>
      <c r="J1101" s="23" t="s">
        <v>85</v>
      </c>
      <c r="K1101" s="23" t="str">
        <f>IF(E1101=4,"ВО",IF(E1101=3,"СПО",IF(E1101=2,"ВО (с)",IF(E1101=1,"СПО (с)","-"))))</f>
        <v>-</v>
      </c>
      <c r="L1101" s="23">
        <f>COUNTA(L1085:L1100)</f>
        <v>0</v>
      </c>
      <c r="M1101" s="23" t="s">
        <v>80</v>
      </c>
      <c r="N1101" s="23" t="s">
        <v>80</v>
      </c>
      <c r="O1101" s="23">
        <f>COUNTA(O1085:O1100)</f>
        <v>0</v>
      </c>
      <c r="P1101" s="23" t="s">
        <v>80</v>
      </c>
      <c r="Q1101" s="23">
        <f>SUM(Q1085:Q1100)</f>
        <v>0</v>
      </c>
      <c r="R1101" s="23" t="str">
        <f>CONCATENATE("П.Г.П. - ",MAX(R1085:R1100))</f>
        <v>П.Г.П. - 0</v>
      </c>
      <c r="S1101" s="23">
        <f>COUNTA(S1085)</f>
        <v>0</v>
      </c>
      <c r="T1101" s="23">
        <f>T1086</f>
        <v>0</v>
      </c>
      <c r="U1101" s="23" t="s">
        <v>80</v>
      </c>
      <c r="V1101" s="23" t="s">
        <v>80</v>
      </c>
      <c r="W1101" s="23">
        <f>COUNTA(W1085:W1100)</f>
        <v>0</v>
      </c>
      <c r="X1101" s="23" t="str">
        <f>CONCATENATE("П.Г.П. - ",MAX(X1085:X1100))</f>
        <v>П.Г.П. - 0</v>
      </c>
      <c r="Y1101" s="24">
        <f>Y1085</f>
        <v>0</v>
      </c>
      <c r="Z1101" s="23" t="str">
        <f>IF(Z1085="","-",Z1085)</f>
        <v>-</v>
      </c>
      <c r="AA1101" s="23" t="str">
        <f t="shared" ref="AA1101:AC1101" si="159">IF(AA1085="","-",AA1085)</f>
        <v>-</v>
      </c>
      <c r="AB1101" s="23" t="str">
        <f t="shared" si="159"/>
        <v>-</v>
      </c>
      <c r="AC1101" s="23" t="str">
        <f t="shared" si="159"/>
        <v>-</v>
      </c>
      <c r="AD1101" s="23" t="s">
        <v>80</v>
      </c>
      <c r="AE1101" s="23">
        <f>SUM(AE1085:AE1100)</f>
        <v>0</v>
      </c>
      <c r="AF1101" s="25">
        <f>SUM(AF1085:AF1100)</f>
        <v>0</v>
      </c>
      <c r="AG1101" s="23" t="s">
        <v>80</v>
      </c>
      <c r="AH1101" s="23" t="s">
        <v>80</v>
      </c>
    </row>
    <row r="1102" spans="1:34" x14ac:dyDescent="0.25">
      <c r="A1102" s="62">
        <f>COUNTA(H1102:K1102,L1102:AH1102)-7</f>
        <v>-1</v>
      </c>
      <c r="B1102" s="13"/>
      <c r="C1102" s="13"/>
      <c r="D1102" s="13"/>
      <c r="E1102" s="13">
        <f t="shared" ref="E1102:E1117" si="160">IF(K1102="ВО",4,IF(K1102="СПО",3,IF(K1102="ВО (студент)",2,IF(K1102="СПО (студент)",1,0))))</f>
        <v>0</v>
      </c>
      <c r="F1102" s="13"/>
      <c r="G1102" s="13"/>
      <c r="H1102" s="88">
        <v>85</v>
      </c>
      <c r="I1102" s="88"/>
      <c r="J1102" s="7" t="s">
        <v>77</v>
      </c>
      <c r="K1102" s="8"/>
      <c r="L1102" s="19"/>
      <c r="M1102" s="8"/>
      <c r="N1102" s="19"/>
      <c r="O1102" s="19"/>
      <c r="P1102" s="19"/>
      <c r="Q1102" s="8"/>
      <c r="R1102" s="8"/>
      <c r="S1102" s="88"/>
      <c r="T1102" s="17" t="s">
        <v>80</v>
      </c>
      <c r="U1102" s="17" t="s">
        <v>80</v>
      </c>
      <c r="V1102" s="18" t="s">
        <v>80</v>
      </c>
      <c r="W1102" s="19"/>
      <c r="X1102" s="8"/>
      <c r="Y1102" s="90"/>
      <c r="Z1102" s="88"/>
      <c r="AA1102" s="88"/>
      <c r="AB1102" s="88" t="str">
        <f>IF(Y1102&lt;1,"-",ROUND(YEARFRAC(Y1102,#REF!,1),2))</f>
        <v>-</v>
      </c>
      <c r="AC1102" s="88"/>
      <c r="AD1102" s="10"/>
      <c r="AE1102" s="8"/>
      <c r="AF1102" s="12"/>
      <c r="AG1102" s="8"/>
      <c r="AH1102" s="88"/>
    </row>
    <row r="1103" spans="1:34" x14ac:dyDescent="0.25">
      <c r="A1103" s="62">
        <f>COUNTA(H1103:K1103,L1103:AH1103)</f>
        <v>0</v>
      </c>
      <c r="B1103" s="13"/>
      <c r="C1103" s="13"/>
      <c r="D1103" s="13"/>
      <c r="E1103" s="13">
        <f t="shared" si="160"/>
        <v>0</v>
      </c>
      <c r="F1103" s="13"/>
      <c r="G1103" s="13"/>
      <c r="H1103" s="88"/>
      <c r="I1103" s="88"/>
      <c r="J1103" s="9"/>
      <c r="K1103" s="8"/>
      <c r="L1103" s="19"/>
      <c r="M1103" s="8"/>
      <c r="N1103" s="19"/>
      <c r="O1103" s="19"/>
      <c r="P1103" s="19"/>
      <c r="Q1103" s="8"/>
      <c r="R1103" s="8"/>
      <c r="S1103" s="88"/>
      <c r="T1103" s="8"/>
      <c r="U1103" s="8"/>
      <c r="V1103" s="11"/>
      <c r="W1103" s="19"/>
      <c r="X1103" s="8"/>
      <c r="Y1103" s="90"/>
      <c r="Z1103" s="88"/>
      <c r="AA1103" s="88"/>
      <c r="AB1103" s="88"/>
      <c r="AC1103" s="88"/>
      <c r="AD1103" s="10"/>
      <c r="AE1103" s="8"/>
      <c r="AF1103" s="12"/>
      <c r="AG1103" s="8"/>
      <c r="AH1103" s="88"/>
    </row>
    <row r="1104" spans="1:34" x14ac:dyDescent="0.25">
      <c r="A1104" s="62">
        <f>COUNTA(H1104:K1104,L1104:AH1104,J1105)-4</f>
        <v>0</v>
      </c>
      <c r="B1104" s="13"/>
      <c r="C1104" s="13"/>
      <c r="D1104" s="13"/>
      <c r="E1104" s="13">
        <f t="shared" si="160"/>
        <v>0</v>
      </c>
      <c r="F1104" s="13"/>
      <c r="G1104" s="13"/>
      <c r="H1104" s="88"/>
      <c r="I1104" s="88"/>
      <c r="J1104" s="7" t="s">
        <v>78</v>
      </c>
      <c r="K1104" s="8"/>
      <c r="L1104" s="19"/>
      <c r="M1104" s="8"/>
      <c r="N1104" s="19"/>
      <c r="O1104" s="19"/>
      <c r="P1104" s="19"/>
      <c r="Q1104" s="8"/>
      <c r="R1104" s="8"/>
      <c r="S1104" s="88"/>
      <c r="T1104" s="17" t="s">
        <v>80</v>
      </c>
      <c r="U1104" s="17" t="s">
        <v>80</v>
      </c>
      <c r="V1104" s="18" t="s">
        <v>80</v>
      </c>
      <c r="W1104" s="19"/>
      <c r="X1104" s="8"/>
      <c r="Y1104" s="90"/>
      <c r="Z1104" s="88"/>
      <c r="AA1104" s="88"/>
      <c r="AB1104" s="88"/>
      <c r="AC1104" s="88"/>
      <c r="AD1104" s="10"/>
      <c r="AE1104" s="8"/>
      <c r="AF1104" s="12"/>
      <c r="AG1104" s="8"/>
      <c r="AH1104" s="88"/>
    </row>
    <row r="1105" spans="1:34" x14ac:dyDescent="0.25">
      <c r="A1105" s="62">
        <f>COUNTA(H1105:K1105,L1105:AH1105)</f>
        <v>0</v>
      </c>
      <c r="B1105" s="13"/>
      <c r="C1105" s="13"/>
      <c r="D1105" s="13" t="str">
        <f>IF(J1105&gt;0,"совмещение","-")</f>
        <v>-</v>
      </c>
      <c r="E1105" s="13">
        <f t="shared" si="160"/>
        <v>0</v>
      </c>
      <c r="F1105" s="13"/>
      <c r="G1105" s="13"/>
      <c r="H1105" s="88"/>
      <c r="I1105" s="88"/>
      <c r="J1105" s="9"/>
      <c r="K1105" s="8"/>
      <c r="L1105" s="19"/>
      <c r="M1105" s="8"/>
      <c r="N1105" s="19"/>
      <c r="O1105" s="19"/>
      <c r="P1105" s="19"/>
      <c r="Q1105" s="8"/>
      <c r="R1105" s="8"/>
      <c r="S1105" s="88"/>
      <c r="T1105" s="8"/>
      <c r="U1105" s="8"/>
      <c r="V1105" s="11"/>
      <c r="W1105" s="19"/>
      <c r="X1105" s="8"/>
      <c r="Y1105" s="90"/>
      <c r="Z1105" s="88"/>
      <c r="AA1105" s="88"/>
      <c r="AB1105" s="88"/>
      <c r="AC1105" s="88"/>
      <c r="AD1105" s="10"/>
      <c r="AE1105" s="8"/>
      <c r="AF1105" s="12"/>
      <c r="AG1105" s="8"/>
      <c r="AH1105" s="88"/>
    </row>
    <row r="1106" spans="1:34" x14ac:dyDescent="0.25">
      <c r="A1106" s="62">
        <f>COUNTA(H1106:K1106,L1106:AH1106)</f>
        <v>0</v>
      </c>
      <c r="B1106" s="13"/>
      <c r="C1106" s="13"/>
      <c r="D1106" s="13"/>
      <c r="E1106" s="13">
        <f t="shared" si="160"/>
        <v>0</v>
      </c>
      <c r="F1106" s="13"/>
      <c r="G1106" s="13"/>
      <c r="H1106" s="88"/>
      <c r="I1106" s="88"/>
      <c r="J1106" s="9"/>
      <c r="K1106" s="8"/>
      <c r="L1106" s="19"/>
      <c r="M1106" s="8"/>
      <c r="N1106" s="19"/>
      <c r="O1106" s="19"/>
      <c r="P1106" s="19"/>
      <c r="Q1106" s="8"/>
      <c r="R1106" s="8"/>
      <c r="S1106" s="88"/>
      <c r="T1106" s="8"/>
      <c r="U1106" s="8"/>
      <c r="V1106" s="11"/>
      <c r="W1106" s="19"/>
      <c r="X1106" s="8"/>
      <c r="Y1106" s="90"/>
      <c r="Z1106" s="88"/>
      <c r="AA1106" s="88"/>
      <c r="AB1106" s="88"/>
      <c r="AC1106" s="88"/>
      <c r="AD1106" s="10"/>
      <c r="AE1106" s="8"/>
      <c r="AF1106" s="12"/>
      <c r="AG1106" s="8"/>
      <c r="AH1106" s="88"/>
    </row>
    <row r="1107" spans="1:34" x14ac:dyDescent="0.25">
      <c r="A1107" s="62">
        <f>COUNTA(H1107:K1107,L1107:AH1107)</f>
        <v>0</v>
      </c>
      <c r="B1107" s="13"/>
      <c r="C1107" s="13"/>
      <c r="D1107" s="13"/>
      <c r="E1107" s="13">
        <f t="shared" si="160"/>
        <v>0</v>
      </c>
      <c r="F1107" s="13"/>
      <c r="G1107" s="13"/>
      <c r="H1107" s="88"/>
      <c r="I1107" s="88"/>
      <c r="J1107" s="9"/>
      <c r="K1107" s="8"/>
      <c r="L1107" s="19"/>
      <c r="M1107" s="8"/>
      <c r="N1107" s="19"/>
      <c r="O1107" s="19"/>
      <c r="P1107" s="19"/>
      <c r="Q1107" s="8"/>
      <c r="R1107" s="8"/>
      <c r="S1107" s="88"/>
      <c r="T1107" s="8"/>
      <c r="U1107" s="8"/>
      <c r="V1107" s="11"/>
      <c r="W1107" s="19"/>
      <c r="X1107" s="8"/>
      <c r="Y1107" s="90"/>
      <c r="Z1107" s="88"/>
      <c r="AA1107" s="88"/>
      <c r="AB1107" s="88"/>
      <c r="AC1107" s="88"/>
      <c r="AD1107" s="10"/>
      <c r="AE1107" s="8"/>
      <c r="AF1107" s="12"/>
      <c r="AG1107" s="8"/>
      <c r="AH1107" s="88"/>
    </row>
    <row r="1108" spans="1:34" x14ac:dyDescent="0.25">
      <c r="A1108" s="62">
        <f>COUNTA(H1108:K1108,L1108:AH1108)</f>
        <v>0</v>
      </c>
      <c r="B1108" s="13"/>
      <c r="C1108" s="13"/>
      <c r="D1108" s="13"/>
      <c r="E1108" s="13">
        <f t="shared" si="160"/>
        <v>0</v>
      </c>
      <c r="F1108" s="13"/>
      <c r="G1108" s="13"/>
      <c r="H1108" s="88"/>
      <c r="I1108" s="88"/>
      <c r="J1108" s="9"/>
      <c r="K1108" s="8"/>
      <c r="L1108" s="19"/>
      <c r="M1108" s="8"/>
      <c r="N1108" s="19"/>
      <c r="O1108" s="19"/>
      <c r="P1108" s="19"/>
      <c r="Q1108" s="8"/>
      <c r="R1108" s="8"/>
      <c r="S1108" s="88"/>
      <c r="T1108" s="8"/>
      <c r="U1108" s="8"/>
      <c r="V1108" s="11"/>
      <c r="W1108" s="19"/>
      <c r="X1108" s="8"/>
      <c r="Y1108" s="90"/>
      <c r="Z1108" s="88"/>
      <c r="AA1108" s="88"/>
      <c r="AB1108" s="88"/>
      <c r="AC1108" s="88"/>
      <c r="AD1108" s="10"/>
      <c r="AE1108" s="8"/>
      <c r="AF1108" s="12"/>
      <c r="AG1108" s="8"/>
      <c r="AH1108" s="88"/>
    </row>
    <row r="1109" spans="1:34" x14ac:dyDescent="0.25">
      <c r="A1109" s="62">
        <f>COUNTA(H1109:K1109,L1109:AH1109)</f>
        <v>0</v>
      </c>
      <c r="B1109" s="13"/>
      <c r="C1109" s="13"/>
      <c r="D1109" s="13"/>
      <c r="E1109" s="13">
        <f t="shared" si="160"/>
        <v>0</v>
      </c>
      <c r="F1109" s="13"/>
      <c r="G1109" s="13"/>
      <c r="H1109" s="88"/>
      <c r="I1109" s="88"/>
      <c r="J1109" s="9"/>
      <c r="K1109" s="8"/>
      <c r="L1109" s="19"/>
      <c r="M1109" s="8"/>
      <c r="N1109" s="19"/>
      <c r="O1109" s="19"/>
      <c r="P1109" s="19"/>
      <c r="Q1109" s="8"/>
      <c r="R1109" s="8"/>
      <c r="S1109" s="88"/>
      <c r="T1109" s="8"/>
      <c r="U1109" s="8"/>
      <c r="V1109" s="11"/>
      <c r="W1109" s="19"/>
      <c r="X1109" s="8"/>
      <c r="Y1109" s="90"/>
      <c r="Z1109" s="88"/>
      <c r="AA1109" s="88"/>
      <c r="AB1109" s="88"/>
      <c r="AC1109" s="88"/>
      <c r="AD1109" s="10"/>
      <c r="AE1109" s="8"/>
      <c r="AF1109" s="12"/>
      <c r="AG1109" s="8"/>
      <c r="AH1109" s="88"/>
    </row>
    <row r="1110" spans="1:34" x14ac:dyDescent="0.25">
      <c r="A1110" s="62">
        <f>COUNTA(H1110:K1110,L1110:AH1110)</f>
        <v>0</v>
      </c>
      <c r="B1110" s="13"/>
      <c r="C1110" s="13"/>
      <c r="D1110" s="13"/>
      <c r="E1110" s="13">
        <f t="shared" si="160"/>
        <v>0</v>
      </c>
      <c r="F1110" s="13"/>
      <c r="G1110" s="13"/>
      <c r="H1110" s="88"/>
      <c r="I1110" s="88"/>
      <c r="J1110" s="9"/>
      <c r="K1110" s="8"/>
      <c r="L1110" s="19"/>
      <c r="M1110" s="8"/>
      <c r="N1110" s="19"/>
      <c r="O1110" s="19"/>
      <c r="P1110" s="19"/>
      <c r="Q1110" s="8"/>
      <c r="R1110" s="8"/>
      <c r="S1110" s="88"/>
      <c r="T1110" s="8"/>
      <c r="U1110" s="8"/>
      <c r="V1110" s="11"/>
      <c r="W1110" s="19"/>
      <c r="X1110" s="8"/>
      <c r="Y1110" s="90"/>
      <c r="Z1110" s="88"/>
      <c r="AA1110" s="88"/>
      <c r="AB1110" s="88"/>
      <c r="AC1110" s="88"/>
      <c r="AD1110" s="10"/>
      <c r="AE1110" s="8"/>
      <c r="AF1110" s="12"/>
      <c r="AG1110" s="8"/>
      <c r="AH1110" s="88"/>
    </row>
    <row r="1111" spans="1:34" x14ac:dyDescent="0.25">
      <c r="A1111" s="62">
        <f>COUNTA(H1111:K1111,L1111:AH1111,J1112)-4</f>
        <v>0</v>
      </c>
      <c r="B1111" s="13"/>
      <c r="C1111" s="13"/>
      <c r="D1111" s="13"/>
      <c r="E1111" s="13">
        <f t="shared" si="160"/>
        <v>0</v>
      </c>
      <c r="F1111" s="13"/>
      <c r="G1111" s="13"/>
      <c r="H1111" s="88"/>
      <c r="I1111" s="88"/>
      <c r="J1111" s="7" t="s">
        <v>79</v>
      </c>
      <c r="K1111" s="8"/>
      <c r="L1111" s="19"/>
      <c r="M1111" s="8"/>
      <c r="N1111" s="19"/>
      <c r="O1111" s="19"/>
      <c r="P1111" s="19"/>
      <c r="Q1111" s="8"/>
      <c r="R1111" s="8"/>
      <c r="S1111" s="88"/>
      <c r="T1111" s="17" t="s">
        <v>80</v>
      </c>
      <c r="U1111" s="17" t="s">
        <v>80</v>
      </c>
      <c r="V1111" s="18" t="s">
        <v>80</v>
      </c>
      <c r="W1111" s="19"/>
      <c r="X1111" s="8"/>
      <c r="Y1111" s="90"/>
      <c r="Z1111" s="88"/>
      <c r="AA1111" s="88"/>
      <c r="AB1111" s="88"/>
      <c r="AC1111" s="88"/>
      <c r="AD1111" s="10"/>
      <c r="AE1111" s="8"/>
      <c r="AF1111" s="12"/>
      <c r="AG1111" s="8"/>
      <c r="AH1111" s="88"/>
    </row>
    <row r="1112" spans="1:34" x14ac:dyDescent="0.25">
      <c r="A1112" s="62">
        <f>COUNTA(H1112:K1112,L1112:AH1112)</f>
        <v>0</v>
      </c>
      <c r="B1112" s="13"/>
      <c r="C1112" s="13"/>
      <c r="D1112" s="13" t="str">
        <f>IF(J1112&gt;0,"совместительство","-")</f>
        <v>-</v>
      </c>
      <c r="E1112" s="13">
        <f t="shared" si="160"/>
        <v>0</v>
      </c>
      <c r="F1112" s="13"/>
      <c r="G1112" s="13"/>
      <c r="H1112" s="88"/>
      <c r="I1112" s="88"/>
      <c r="J1112" s="9"/>
      <c r="K1112" s="8"/>
      <c r="L1112" s="19"/>
      <c r="M1112" s="8"/>
      <c r="N1112" s="19"/>
      <c r="O1112" s="19"/>
      <c r="P1112" s="19"/>
      <c r="Q1112" s="8"/>
      <c r="R1112" s="8"/>
      <c r="S1112" s="88"/>
      <c r="T1112" s="8"/>
      <c r="U1112" s="8"/>
      <c r="V1112" s="11"/>
      <c r="W1112" s="19"/>
      <c r="X1112" s="8"/>
      <c r="Y1112" s="90"/>
      <c r="Z1112" s="88"/>
      <c r="AA1112" s="88"/>
      <c r="AB1112" s="88"/>
      <c r="AC1112" s="88"/>
      <c r="AD1112" s="10"/>
      <c r="AE1112" s="8"/>
      <c r="AF1112" s="12"/>
      <c r="AG1112" s="8"/>
      <c r="AH1112" s="88"/>
    </row>
    <row r="1113" spans="1:34" x14ac:dyDescent="0.25">
      <c r="A1113" s="62">
        <f>COUNTA(H1113:K1113,L1113:AH1113)</f>
        <v>0</v>
      </c>
      <c r="B1113" s="13"/>
      <c r="C1113" s="13"/>
      <c r="D1113" s="13"/>
      <c r="E1113" s="13">
        <f t="shared" si="160"/>
        <v>0</v>
      </c>
      <c r="F1113" s="13"/>
      <c r="G1113" s="13"/>
      <c r="H1113" s="88"/>
      <c r="I1113" s="88"/>
      <c r="J1113" s="9"/>
      <c r="K1113" s="8"/>
      <c r="L1113" s="19"/>
      <c r="M1113" s="8"/>
      <c r="N1113" s="19"/>
      <c r="O1113" s="19"/>
      <c r="P1113" s="19"/>
      <c r="Q1113" s="8"/>
      <c r="R1113" s="8"/>
      <c r="S1113" s="88"/>
      <c r="T1113" s="8"/>
      <c r="U1113" s="8"/>
      <c r="V1113" s="11"/>
      <c r="W1113" s="19"/>
      <c r="X1113" s="8"/>
      <c r="Y1113" s="90"/>
      <c r="Z1113" s="88"/>
      <c r="AA1113" s="88"/>
      <c r="AB1113" s="88"/>
      <c r="AC1113" s="88"/>
      <c r="AD1113" s="10"/>
      <c r="AE1113" s="8"/>
      <c r="AF1113" s="12"/>
      <c r="AG1113" s="8"/>
      <c r="AH1113" s="88"/>
    </row>
    <row r="1114" spans="1:34" x14ac:dyDescent="0.25">
      <c r="A1114" s="62">
        <f>COUNTA(H1114:K1114,L1114:AH1114)</f>
        <v>0</v>
      </c>
      <c r="B1114" s="13"/>
      <c r="C1114" s="13"/>
      <c r="D1114" s="13"/>
      <c r="E1114" s="13">
        <f t="shared" si="160"/>
        <v>0</v>
      </c>
      <c r="F1114" s="13"/>
      <c r="G1114" s="13"/>
      <c r="H1114" s="88"/>
      <c r="I1114" s="88"/>
      <c r="J1114" s="9"/>
      <c r="K1114" s="8"/>
      <c r="L1114" s="19"/>
      <c r="M1114" s="8"/>
      <c r="N1114" s="19"/>
      <c r="O1114" s="19"/>
      <c r="P1114" s="19"/>
      <c r="Q1114" s="8"/>
      <c r="R1114" s="8"/>
      <c r="S1114" s="88"/>
      <c r="T1114" s="8"/>
      <c r="U1114" s="8"/>
      <c r="V1114" s="11"/>
      <c r="W1114" s="19"/>
      <c r="X1114" s="8"/>
      <c r="Y1114" s="90"/>
      <c r="Z1114" s="88"/>
      <c r="AA1114" s="88"/>
      <c r="AB1114" s="88"/>
      <c r="AC1114" s="88"/>
      <c r="AD1114" s="10"/>
      <c r="AE1114" s="8"/>
      <c r="AF1114" s="12"/>
      <c r="AG1114" s="8"/>
      <c r="AH1114" s="88"/>
    </row>
    <row r="1115" spans="1:34" x14ac:dyDescent="0.25">
      <c r="A1115" s="62">
        <f>COUNTA(H1115:K1115,L1115:AH1115)</f>
        <v>0</v>
      </c>
      <c r="B1115" s="13"/>
      <c r="C1115" s="13"/>
      <c r="D1115" s="13"/>
      <c r="E1115" s="13">
        <f t="shared" si="160"/>
        <v>0</v>
      </c>
      <c r="F1115" s="13"/>
      <c r="G1115" s="13"/>
      <c r="H1115" s="88"/>
      <c r="I1115" s="88"/>
      <c r="J1115" s="9"/>
      <c r="K1115" s="8"/>
      <c r="L1115" s="19"/>
      <c r="M1115" s="8"/>
      <c r="N1115" s="19"/>
      <c r="O1115" s="19"/>
      <c r="P1115" s="19"/>
      <c r="Q1115" s="8"/>
      <c r="R1115" s="8"/>
      <c r="S1115" s="88"/>
      <c r="T1115" s="8"/>
      <c r="U1115" s="8"/>
      <c r="V1115" s="11"/>
      <c r="W1115" s="19"/>
      <c r="X1115" s="8"/>
      <c r="Y1115" s="90"/>
      <c r="Z1115" s="88"/>
      <c r="AA1115" s="88"/>
      <c r="AB1115" s="88"/>
      <c r="AC1115" s="88"/>
      <c r="AD1115" s="10"/>
      <c r="AE1115" s="8"/>
      <c r="AF1115" s="12"/>
      <c r="AG1115" s="8"/>
      <c r="AH1115" s="88"/>
    </row>
    <row r="1116" spans="1:34" x14ac:dyDescent="0.25">
      <c r="A1116" s="62">
        <f>COUNTA(H1116:K1116,L1116:AH1116)</f>
        <v>0</v>
      </c>
      <c r="B1116" s="13"/>
      <c r="C1116" s="13"/>
      <c r="D1116" s="13"/>
      <c r="E1116" s="13">
        <f t="shared" si="160"/>
        <v>0</v>
      </c>
      <c r="F1116" s="13"/>
      <c r="G1116" s="13"/>
      <c r="H1116" s="88"/>
      <c r="I1116" s="88"/>
      <c r="J1116" s="9"/>
      <c r="K1116" s="8"/>
      <c r="L1116" s="19"/>
      <c r="M1116" s="8"/>
      <c r="N1116" s="19"/>
      <c r="O1116" s="19"/>
      <c r="P1116" s="19"/>
      <c r="Q1116" s="8"/>
      <c r="R1116" s="8"/>
      <c r="S1116" s="88"/>
      <c r="T1116" s="8"/>
      <c r="U1116" s="8"/>
      <c r="V1116" s="11"/>
      <c r="W1116" s="19"/>
      <c r="X1116" s="8"/>
      <c r="Y1116" s="90"/>
      <c r="Z1116" s="88"/>
      <c r="AA1116" s="88"/>
      <c r="AB1116" s="88"/>
      <c r="AC1116" s="88"/>
      <c r="AD1116" s="10"/>
      <c r="AE1116" s="8"/>
      <c r="AF1116" s="12"/>
      <c r="AG1116" s="8"/>
      <c r="AH1116" s="88"/>
    </row>
    <row r="1117" spans="1:34" x14ac:dyDescent="0.25">
      <c r="A1117" s="62">
        <f>COUNTA(H1117:K1117,L1117:AH1117)</f>
        <v>0</v>
      </c>
      <c r="B1117" s="13"/>
      <c r="C1117" s="13"/>
      <c r="D1117" s="13"/>
      <c r="E1117" s="13">
        <f t="shared" si="160"/>
        <v>0</v>
      </c>
      <c r="F1117" s="13"/>
      <c r="G1117" s="13"/>
      <c r="H1117" s="88"/>
      <c r="I1117" s="88"/>
      <c r="J1117" s="9"/>
      <c r="K1117" s="8"/>
      <c r="L1117" s="19"/>
      <c r="M1117" s="8"/>
      <c r="N1117" s="19"/>
      <c r="O1117" s="19"/>
      <c r="P1117" s="19"/>
      <c r="Q1117" s="8"/>
      <c r="R1117" s="8"/>
      <c r="S1117" s="88"/>
      <c r="T1117" s="8"/>
      <c r="U1117" s="8"/>
      <c r="V1117" s="11"/>
      <c r="W1117" s="19"/>
      <c r="X1117" s="8"/>
      <c r="Y1117" s="90"/>
      <c r="Z1117" s="88"/>
      <c r="AA1117" s="88"/>
      <c r="AB1117" s="88"/>
      <c r="AC1117" s="88"/>
      <c r="AD1117" s="10"/>
      <c r="AE1117" s="8"/>
      <c r="AF1117" s="12"/>
      <c r="AG1117" s="8"/>
      <c r="AH1117" s="88"/>
    </row>
    <row r="1118" spans="1:34" s="26" customFormat="1" ht="11.25" customHeight="1" x14ac:dyDescent="0.25">
      <c r="A1118" s="21">
        <v>0</v>
      </c>
      <c r="B1118" s="22"/>
      <c r="C1118" s="22"/>
      <c r="D1118" s="21"/>
      <c r="E1118" s="23">
        <f>MAX(E1102:E1117)</f>
        <v>0</v>
      </c>
      <c r="F1118" s="21" t="str">
        <f>RIGHT(R1118,4)</f>
        <v xml:space="preserve"> - 0</v>
      </c>
      <c r="G1118" s="21" t="str">
        <f>RIGHT(X1118,4)</f>
        <v xml:space="preserve"> - 0</v>
      </c>
      <c r="H1118" s="88"/>
      <c r="I1118" s="88"/>
      <c r="J1118" s="23" t="s">
        <v>85</v>
      </c>
      <c r="K1118" s="23" t="str">
        <f>IF(E1118=4,"ВО",IF(E1118=3,"СПО",IF(E1118=2,"ВО (с)",IF(E1118=1,"СПО (с)","-"))))</f>
        <v>-</v>
      </c>
      <c r="L1118" s="23">
        <f>COUNTA(L1102:L1117)</f>
        <v>0</v>
      </c>
      <c r="M1118" s="23" t="s">
        <v>80</v>
      </c>
      <c r="N1118" s="23" t="s">
        <v>80</v>
      </c>
      <c r="O1118" s="23">
        <f>COUNTA(O1102:O1117)</f>
        <v>0</v>
      </c>
      <c r="P1118" s="23" t="s">
        <v>80</v>
      </c>
      <c r="Q1118" s="23">
        <f>SUM(Q1102:Q1117)</f>
        <v>0</v>
      </c>
      <c r="R1118" s="23" t="str">
        <f>CONCATENATE("П.Г.П. - ",MAX(R1102:R1117))</f>
        <v>П.Г.П. - 0</v>
      </c>
      <c r="S1118" s="23">
        <f>COUNTA(S1102)</f>
        <v>0</v>
      </c>
      <c r="T1118" s="23">
        <f>T1103</f>
        <v>0</v>
      </c>
      <c r="U1118" s="23" t="s">
        <v>80</v>
      </c>
      <c r="V1118" s="23" t="s">
        <v>80</v>
      </c>
      <c r="W1118" s="23">
        <f>COUNTA(W1102:W1117)</f>
        <v>0</v>
      </c>
      <c r="X1118" s="23" t="str">
        <f>CONCATENATE("П.Г.П. - ",MAX(X1102:X1117))</f>
        <v>П.Г.П. - 0</v>
      </c>
      <c r="Y1118" s="24">
        <f>Y1102</f>
        <v>0</v>
      </c>
      <c r="Z1118" s="23" t="str">
        <f>IF(Z1102="","-",Z1102)</f>
        <v>-</v>
      </c>
      <c r="AA1118" s="23" t="str">
        <f t="shared" ref="AA1118:AC1118" si="161">IF(AA1102="","-",AA1102)</f>
        <v>-</v>
      </c>
      <c r="AB1118" s="23" t="str">
        <f t="shared" si="161"/>
        <v>-</v>
      </c>
      <c r="AC1118" s="23" t="str">
        <f t="shared" si="161"/>
        <v>-</v>
      </c>
      <c r="AD1118" s="23" t="s">
        <v>80</v>
      </c>
      <c r="AE1118" s="23">
        <f>SUM(AE1102:AE1117)</f>
        <v>0</v>
      </c>
      <c r="AF1118" s="25">
        <f>SUM(AF1102:AF1117)</f>
        <v>0</v>
      </c>
      <c r="AG1118" s="23" t="s">
        <v>80</v>
      </c>
      <c r="AH1118" s="23" t="s">
        <v>80</v>
      </c>
    </row>
    <row r="1119" spans="1:34" x14ac:dyDescent="0.25">
      <c r="A1119" s="62">
        <f>COUNTA(H1119:K1119,L1119:AH1119)-7</f>
        <v>-1</v>
      </c>
      <c r="B1119" s="13"/>
      <c r="C1119" s="13"/>
      <c r="D1119" s="13"/>
      <c r="E1119" s="13">
        <f t="shared" ref="E1119:E1134" si="162">IF(K1119="ВО",4,IF(K1119="СПО",3,IF(K1119="ВО (студент)",2,IF(K1119="СПО (студент)",1,0))))</f>
        <v>0</v>
      </c>
      <c r="F1119" s="13"/>
      <c r="G1119" s="13"/>
      <c r="H1119" s="88">
        <v>86</v>
      </c>
      <c r="I1119" s="88"/>
      <c r="J1119" s="7" t="s">
        <v>77</v>
      </c>
      <c r="K1119" s="8"/>
      <c r="L1119" s="19"/>
      <c r="M1119" s="8"/>
      <c r="N1119" s="19"/>
      <c r="O1119" s="19"/>
      <c r="P1119" s="19"/>
      <c r="Q1119" s="8"/>
      <c r="R1119" s="8"/>
      <c r="S1119" s="88"/>
      <c r="T1119" s="17" t="s">
        <v>80</v>
      </c>
      <c r="U1119" s="17" t="s">
        <v>80</v>
      </c>
      <c r="V1119" s="18" t="s">
        <v>80</v>
      </c>
      <c r="W1119" s="19"/>
      <c r="X1119" s="8"/>
      <c r="Y1119" s="90"/>
      <c r="Z1119" s="88"/>
      <c r="AA1119" s="88"/>
      <c r="AB1119" s="88" t="str">
        <f>IF(Y1119&lt;1,"-",ROUND(YEARFRAC(Y1119,#REF!,1),2))</f>
        <v>-</v>
      </c>
      <c r="AC1119" s="88"/>
      <c r="AD1119" s="10"/>
      <c r="AE1119" s="8"/>
      <c r="AF1119" s="12"/>
      <c r="AG1119" s="8"/>
      <c r="AH1119" s="88"/>
    </row>
    <row r="1120" spans="1:34" x14ac:dyDescent="0.25">
      <c r="A1120" s="62">
        <f>COUNTA(H1120:K1120,L1120:AH1120)</f>
        <v>0</v>
      </c>
      <c r="B1120" s="13"/>
      <c r="C1120" s="13"/>
      <c r="D1120" s="13"/>
      <c r="E1120" s="13">
        <f t="shared" si="162"/>
        <v>0</v>
      </c>
      <c r="F1120" s="13"/>
      <c r="G1120" s="13"/>
      <c r="H1120" s="88"/>
      <c r="I1120" s="88"/>
      <c r="J1120" s="9"/>
      <c r="K1120" s="8"/>
      <c r="L1120" s="19"/>
      <c r="M1120" s="8"/>
      <c r="N1120" s="19"/>
      <c r="O1120" s="19"/>
      <c r="P1120" s="19"/>
      <c r="Q1120" s="8"/>
      <c r="R1120" s="8"/>
      <c r="S1120" s="88"/>
      <c r="T1120" s="8"/>
      <c r="U1120" s="8"/>
      <c r="V1120" s="11"/>
      <c r="W1120" s="19"/>
      <c r="X1120" s="8"/>
      <c r="Y1120" s="90"/>
      <c r="Z1120" s="88"/>
      <c r="AA1120" s="88"/>
      <c r="AB1120" s="88"/>
      <c r="AC1120" s="88"/>
      <c r="AD1120" s="10"/>
      <c r="AE1120" s="8"/>
      <c r="AF1120" s="12"/>
      <c r="AG1120" s="8"/>
      <c r="AH1120" s="88"/>
    </row>
    <row r="1121" spans="1:34" x14ac:dyDescent="0.25">
      <c r="A1121" s="62">
        <f>COUNTA(H1121:K1121,L1121:AH1121,J1122)-4</f>
        <v>0</v>
      </c>
      <c r="B1121" s="13"/>
      <c r="C1121" s="13"/>
      <c r="D1121" s="13"/>
      <c r="E1121" s="13">
        <f t="shared" si="162"/>
        <v>0</v>
      </c>
      <c r="F1121" s="13"/>
      <c r="G1121" s="13"/>
      <c r="H1121" s="88"/>
      <c r="I1121" s="88"/>
      <c r="J1121" s="7" t="s">
        <v>78</v>
      </c>
      <c r="K1121" s="8"/>
      <c r="L1121" s="19"/>
      <c r="M1121" s="8"/>
      <c r="N1121" s="19"/>
      <c r="O1121" s="19"/>
      <c r="P1121" s="19"/>
      <c r="Q1121" s="8"/>
      <c r="R1121" s="8"/>
      <c r="S1121" s="88"/>
      <c r="T1121" s="17" t="s">
        <v>80</v>
      </c>
      <c r="U1121" s="17" t="s">
        <v>80</v>
      </c>
      <c r="V1121" s="18" t="s">
        <v>80</v>
      </c>
      <c r="W1121" s="19"/>
      <c r="X1121" s="8"/>
      <c r="Y1121" s="90"/>
      <c r="Z1121" s="88"/>
      <c r="AA1121" s="88"/>
      <c r="AB1121" s="88"/>
      <c r="AC1121" s="88"/>
      <c r="AD1121" s="10"/>
      <c r="AE1121" s="8"/>
      <c r="AF1121" s="12"/>
      <c r="AG1121" s="8"/>
      <c r="AH1121" s="88"/>
    </row>
    <row r="1122" spans="1:34" x14ac:dyDescent="0.25">
      <c r="A1122" s="62">
        <f>COUNTA(H1122:K1122,L1122:AH1122)</f>
        <v>0</v>
      </c>
      <c r="B1122" s="13"/>
      <c r="C1122" s="13"/>
      <c r="D1122" s="13" t="str">
        <f>IF(J1122&gt;0,"совмещение","-")</f>
        <v>-</v>
      </c>
      <c r="E1122" s="13">
        <f t="shared" si="162"/>
        <v>0</v>
      </c>
      <c r="F1122" s="13"/>
      <c r="G1122" s="13"/>
      <c r="H1122" s="88"/>
      <c r="I1122" s="88"/>
      <c r="J1122" s="9"/>
      <c r="K1122" s="8"/>
      <c r="L1122" s="19"/>
      <c r="M1122" s="8"/>
      <c r="N1122" s="19"/>
      <c r="O1122" s="19"/>
      <c r="P1122" s="19"/>
      <c r="Q1122" s="8"/>
      <c r="R1122" s="8"/>
      <c r="S1122" s="88"/>
      <c r="T1122" s="8"/>
      <c r="U1122" s="8"/>
      <c r="V1122" s="11"/>
      <c r="W1122" s="19"/>
      <c r="X1122" s="8"/>
      <c r="Y1122" s="90"/>
      <c r="Z1122" s="88"/>
      <c r="AA1122" s="88"/>
      <c r="AB1122" s="88"/>
      <c r="AC1122" s="88"/>
      <c r="AD1122" s="10"/>
      <c r="AE1122" s="8"/>
      <c r="AF1122" s="12"/>
      <c r="AG1122" s="8"/>
      <c r="AH1122" s="88"/>
    </row>
    <row r="1123" spans="1:34" x14ac:dyDescent="0.25">
      <c r="A1123" s="62">
        <f>COUNTA(H1123:K1123,L1123:AH1123)</f>
        <v>0</v>
      </c>
      <c r="B1123" s="13"/>
      <c r="C1123" s="13"/>
      <c r="D1123" s="13"/>
      <c r="E1123" s="13">
        <f t="shared" si="162"/>
        <v>0</v>
      </c>
      <c r="F1123" s="13"/>
      <c r="G1123" s="13"/>
      <c r="H1123" s="88"/>
      <c r="I1123" s="88"/>
      <c r="J1123" s="9"/>
      <c r="K1123" s="8"/>
      <c r="L1123" s="19"/>
      <c r="M1123" s="8"/>
      <c r="N1123" s="19"/>
      <c r="O1123" s="19"/>
      <c r="P1123" s="19"/>
      <c r="Q1123" s="8"/>
      <c r="R1123" s="8"/>
      <c r="S1123" s="88"/>
      <c r="T1123" s="8"/>
      <c r="U1123" s="8"/>
      <c r="V1123" s="11"/>
      <c r="W1123" s="19"/>
      <c r="X1123" s="8"/>
      <c r="Y1123" s="90"/>
      <c r="Z1123" s="88"/>
      <c r="AA1123" s="88"/>
      <c r="AB1123" s="88"/>
      <c r="AC1123" s="88"/>
      <c r="AD1123" s="10"/>
      <c r="AE1123" s="8"/>
      <c r="AF1123" s="12"/>
      <c r="AG1123" s="8"/>
      <c r="AH1123" s="88"/>
    </row>
    <row r="1124" spans="1:34" x14ac:dyDescent="0.25">
      <c r="A1124" s="62">
        <f>COUNTA(H1124:K1124,L1124:AH1124)</f>
        <v>0</v>
      </c>
      <c r="B1124" s="13"/>
      <c r="C1124" s="13"/>
      <c r="D1124" s="13"/>
      <c r="E1124" s="13">
        <f t="shared" si="162"/>
        <v>0</v>
      </c>
      <c r="F1124" s="13"/>
      <c r="G1124" s="13"/>
      <c r="H1124" s="88"/>
      <c r="I1124" s="88"/>
      <c r="J1124" s="9"/>
      <c r="K1124" s="8"/>
      <c r="L1124" s="19"/>
      <c r="M1124" s="8"/>
      <c r="N1124" s="19"/>
      <c r="O1124" s="19"/>
      <c r="P1124" s="19"/>
      <c r="Q1124" s="8"/>
      <c r="R1124" s="8"/>
      <c r="S1124" s="88"/>
      <c r="T1124" s="8"/>
      <c r="U1124" s="8"/>
      <c r="V1124" s="11"/>
      <c r="W1124" s="19"/>
      <c r="X1124" s="8"/>
      <c r="Y1124" s="90"/>
      <c r="Z1124" s="88"/>
      <c r="AA1124" s="88"/>
      <c r="AB1124" s="88"/>
      <c r="AC1124" s="88"/>
      <c r="AD1124" s="10"/>
      <c r="AE1124" s="8"/>
      <c r="AF1124" s="12"/>
      <c r="AG1124" s="8"/>
      <c r="AH1124" s="88"/>
    </row>
    <row r="1125" spans="1:34" x14ac:dyDescent="0.25">
      <c r="A1125" s="62">
        <f>COUNTA(H1125:K1125,L1125:AH1125)</f>
        <v>0</v>
      </c>
      <c r="B1125" s="13"/>
      <c r="C1125" s="13"/>
      <c r="D1125" s="13"/>
      <c r="E1125" s="13">
        <f t="shared" si="162"/>
        <v>0</v>
      </c>
      <c r="F1125" s="13"/>
      <c r="G1125" s="13"/>
      <c r="H1125" s="88"/>
      <c r="I1125" s="88"/>
      <c r="J1125" s="9"/>
      <c r="K1125" s="8"/>
      <c r="L1125" s="19"/>
      <c r="M1125" s="8"/>
      <c r="N1125" s="19"/>
      <c r="O1125" s="19"/>
      <c r="P1125" s="19"/>
      <c r="Q1125" s="8"/>
      <c r="R1125" s="8"/>
      <c r="S1125" s="88"/>
      <c r="T1125" s="8"/>
      <c r="U1125" s="8"/>
      <c r="V1125" s="11"/>
      <c r="W1125" s="19"/>
      <c r="X1125" s="8"/>
      <c r="Y1125" s="90"/>
      <c r="Z1125" s="88"/>
      <c r="AA1125" s="88"/>
      <c r="AB1125" s="88"/>
      <c r="AC1125" s="88"/>
      <c r="AD1125" s="10"/>
      <c r="AE1125" s="8"/>
      <c r="AF1125" s="12"/>
      <c r="AG1125" s="8"/>
      <c r="AH1125" s="88"/>
    </row>
    <row r="1126" spans="1:34" x14ac:dyDescent="0.25">
      <c r="A1126" s="62">
        <f>COUNTA(H1126:K1126,L1126:AH1126)</f>
        <v>0</v>
      </c>
      <c r="B1126" s="13"/>
      <c r="C1126" s="13"/>
      <c r="D1126" s="13"/>
      <c r="E1126" s="13">
        <f t="shared" si="162"/>
        <v>0</v>
      </c>
      <c r="F1126" s="13"/>
      <c r="G1126" s="13"/>
      <c r="H1126" s="88"/>
      <c r="I1126" s="88"/>
      <c r="J1126" s="9"/>
      <c r="K1126" s="8"/>
      <c r="L1126" s="19"/>
      <c r="M1126" s="8"/>
      <c r="N1126" s="19"/>
      <c r="O1126" s="19"/>
      <c r="P1126" s="19"/>
      <c r="Q1126" s="8"/>
      <c r="R1126" s="8"/>
      <c r="S1126" s="88"/>
      <c r="T1126" s="8"/>
      <c r="U1126" s="8"/>
      <c r="V1126" s="11"/>
      <c r="W1126" s="19"/>
      <c r="X1126" s="8"/>
      <c r="Y1126" s="90"/>
      <c r="Z1126" s="88"/>
      <c r="AA1126" s="88"/>
      <c r="AB1126" s="88"/>
      <c r="AC1126" s="88"/>
      <c r="AD1126" s="10"/>
      <c r="AE1126" s="8"/>
      <c r="AF1126" s="12"/>
      <c r="AG1126" s="8"/>
      <c r="AH1126" s="88"/>
    </row>
    <row r="1127" spans="1:34" x14ac:dyDescent="0.25">
      <c r="A1127" s="62">
        <f>COUNTA(H1127:K1127,L1127:AH1127)</f>
        <v>0</v>
      </c>
      <c r="B1127" s="13"/>
      <c r="C1127" s="13"/>
      <c r="D1127" s="13"/>
      <c r="E1127" s="13">
        <f t="shared" si="162"/>
        <v>0</v>
      </c>
      <c r="F1127" s="13"/>
      <c r="G1127" s="13"/>
      <c r="H1127" s="88"/>
      <c r="I1127" s="88"/>
      <c r="J1127" s="9"/>
      <c r="K1127" s="8"/>
      <c r="L1127" s="19"/>
      <c r="M1127" s="8"/>
      <c r="N1127" s="19"/>
      <c r="O1127" s="19"/>
      <c r="P1127" s="19"/>
      <c r="Q1127" s="8"/>
      <c r="R1127" s="8"/>
      <c r="S1127" s="88"/>
      <c r="T1127" s="8"/>
      <c r="U1127" s="8"/>
      <c r="V1127" s="11"/>
      <c r="W1127" s="19"/>
      <c r="X1127" s="8"/>
      <c r="Y1127" s="90"/>
      <c r="Z1127" s="88"/>
      <c r="AA1127" s="88"/>
      <c r="AB1127" s="88"/>
      <c r="AC1127" s="88"/>
      <c r="AD1127" s="10"/>
      <c r="AE1127" s="8"/>
      <c r="AF1127" s="12"/>
      <c r="AG1127" s="8"/>
      <c r="AH1127" s="88"/>
    </row>
    <row r="1128" spans="1:34" x14ac:dyDescent="0.25">
      <c r="A1128" s="62">
        <f>COUNTA(H1128:K1128,L1128:AH1128,J1129)-4</f>
        <v>0</v>
      </c>
      <c r="B1128" s="13"/>
      <c r="C1128" s="13"/>
      <c r="D1128" s="13"/>
      <c r="E1128" s="13">
        <f t="shared" si="162"/>
        <v>0</v>
      </c>
      <c r="F1128" s="13"/>
      <c r="G1128" s="13"/>
      <c r="H1128" s="88"/>
      <c r="I1128" s="88"/>
      <c r="J1128" s="7" t="s">
        <v>79</v>
      </c>
      <c r="K1128" s="8"/>
      <c r="L1128" s="19"/>
      <c r="M1128" s="8"/>
      <c r="N1128" s="19"/>
      <c r="O1128" s="19"/>
      <c r="P1128" s="19"/>
      <c r="Q1128" s="8"/>
      <c r="R1128" s="8"/>
      <c r="S1128" s="88"/>
      <c r="T1128" s="17" t="s">
        <v>80</v>
      </c>
      <c r="U1128" s="17" t="s">
        <v>80</v>
      </c>
      <c r="V1128" s="18" t="s">
        <v>80</v>
      </c>
      <c r="W1128" s="19"/>
      <c r="X1128" s="8"/>
      <c r="Y1128" s="90"/>
      <c r="Z1128" s="88"/>
      <c r="AA1128" s="88"/>
      <c r="AB1128" s="88"/>
      <c r="AC1128" s="88"/>
      <c r="AD1128" s="10"/>
      <c r="AE1128" s="8"/>
      <c r="AF1128" s="12"/>
      <c r="AG1128" s="8"/>
      <c r="AH1128" s="88"/>
    </row>
    <row r="1129" spans="1:34" x14ac:dyDescent="0.25">
      <c r="A1129" s="62">
        <f>COUNTA(H1129:K1129,L1129:AH1129)</f>
        <v>0</v>
      </c>
      <c r="B1129" s="13"/>
      <c r="C1129" s="13"/>
      <c r="D1129" s="13" t="str">
        <f>IF(J1129&gt;0,"совместительство","-")</f>
        <v>-</v>
      </c>
      <c r="E1129" s="13">
        <f t="shared" si="162"/>
        <v>0</v>
      </c>
      <c r="F1129" s="13"/>
      <c r="G1129" s="13"/>
      <c r="H1129" s="88"/>
      <c r="I1129" s="88"/>
      <c r="J1129" s="9"/>
      <c r="K1129" s="8"/>
      <c r="L1129" s="19"/>
      <c r="M1129" s="8"/>
      <c r="N1129" s="19"/>
      <c r="O1129" s="19"/>
      <c r="P1129" s="19"/>
      <c r="Q1129" s="8"/>
      <c r="R1129" s="8"/>
      <c r="S1129" s="88"/>
      <c r="T1129" s="8"/>
      <c r="U1129" s="8"/>
      <c r="V1129" s="11"/>
      <c r="W1129" s="19"/>
      <c r="X1129" s="8"/>
      <c r="Y1129" s="90"/>
      <c r="Z1129" s="88"/>
      <c r="AA1129" s="88"/>
      <c r="AB1129" s="88"/>
      <c r="AC1129" s="88"/>
      <c r="AD1129" s="10"/>
      <c r="AE1129" s="8"/>
      <c r="AF1129" s="12"/>
      <c r="AG1129" s="8"/>
      <c r="AH1129" s="88"/>
    </row>
    <row r="1130" spans="1:34" x14ac:dyDescent="0.25">
      <c r="A1130" s="62">
        <f>COUNTA(H1130:K1130,L1130:AH1130)</f>
        <v>0</v>
      </c>
      <c r="B1130" s="13"/>
      <c r="C1130" s="13"/>
      <c r="D1130" s="13"/>
      <c r="E1130" s="13">
        <f t="shared" si="162"/>
        <v>0</v>
      </c>
      <c r="F1130" s="13"/>
      <c r="G1130" s="13"/>
      <c r="H1130" s="88"/>
      <c r="I1130" s="88"/>
      <c r="J1130" s="9"/>
      <c r="K1130" s="8"/>
      <c r="L1130" s="19"/>
      <c r="M1130" s="8"/>
      <c r="N1130" s="19"/>
      <c r="O1130" s="19"/>
      <c r="P1130" s="19"/>
      <c r="Q1130" s="8"/>
      <c r="R1130" s="8"/>
      <c r="S1130" s="88"/>
      <c r="T1130" s="8"/>
      <c r="U1130" s="8"/>
      <c r="V1130" s="11"/>
      <c r="W1130" s="19"/>
      <c r="X1130" s="8"/>
      <c r="Y1130" s="90"/>
      <c r="Z1130" s="88"/>
      <c r="AA1130" s="88"/>
      <c r="AB1130" s="88"/>
      <c r="AC1130" s="88"/>
      <c r="AD1130" s="10"/>
      <c r="AE1130" s="8"/>
      <c r="AF1130" s="12"/>
      <c r="AG1130" s="8"/>
      <c r="AH1130" s="88"/>
    </row>
    <row r="1131" spans="1:34" x14ac:dyDescent="0.25">
      <c r="A1131" s="62">
        <f>COUNTA(H1131:K1131,L1131:AH1131)</f>
        <v>0</v>
      </c>
      <c r="B1131" s="13"/>
      <c r="C1131" s="13"/>
      <c r="D1131" s="13"/>
      <c r="E1131" s="13">
        <f t="shared" si="162"/>
        <v>0</v>
      </c>
      <c r="F1131" s="13"/>
      <c r="G1131" s="13"/>
      <c r="H1131" s="88"/>
      <c r="I1131" s="88"/>
      <c r="J1131" s="9"/>
      <c r="K1131" s="8"/>
      <c r="L1131" s="19"/>
      <c r="M1131" s="8"/>
      <c r="N1131" s="19"/>
      <c r="O1131" s="19"/>
      <c r="P1131" s="19"/>
      <c r="Q1131" s="8"/>
      <c r="R1131" s="8"/>
      <c r="S1131" s="88"/>
      <c r="T1131" s="8"/>
      <c r="U1131" s="8"/>
      <c r="V1131" s="11"/>
      <c r="W1131" s="19"/>
      <c r="X1131" s="8"/>
      <c r="Y1131" s="90"/>
      <c r="Z1131" s="88"/>
      <c r="AA1131" s="88"/>
      <c r="AB1131" s="88"/>
      <c r="AC1131" s="88"/>
      <c r="AD1131" s="10"/>
      <c r="AE1131" s="8"/>
      <c r="AF1131" s="12"/>
      <c r="AG1131" s="8"/>
      <c r="AH1131" s="88"/>
    </row>
    <row r="1132" spans="1:34" x14ac:dyDescent="0.25">
      <c r="A1132" s="62">
        <f>COUNTA(H1132:K1132,L1132:AH1132)</f>
        <v>0</v>
      </c>
      <c r="B1132" s="13"/>
      <c r="C1132" s="13"/>
      <c r="D1132" s="13"/>
      <c r="E1132" s="13">
        <f t="shared" si="162"/>
        <v>0</v>
      </c>
      <c r="F1132" s="13"/>
      <c r="G1132" s="13"/>
      <c r="H1132" s="88"/>
      <c r="I1132" s="88"/>
      <c r="J1132" s="9"/>
      <c r="K1132" s="8"/>
      <c r="L1132" s="19"/>
      <c r="M1132" s="8"/>
      <c r="N1132" s="19"/>
      <c r="O1132" s="19"/>
      <c r="P1132" s="19"/>
      <c r="Q1132" s="8"/>
      <c r="R1132" s="8"/>
      <c r="S1132" s="88"/>
      <c r="T1132" s="8"/>
      <c r="U1132" s="8"/>
      <c r="V1132" s="11"/>
      <c r="W1132" s="19"/>
      <c r="X1132" s="8"/>
      <c r="Y1132" s="90"/>
      <c r="Z1132" s="88"/>
      <c r="AA1132" s="88"/>
      <c r="AB1132" s="88"/>
      <c r="AC1132" s="88"/>
      <c r="AD1132" s="10"/>
      <c r="AE1132" s="8"/>
      <c r="AF1132" s="12"/>
      <c r="AG1132" s="8"/>
      <c r="AH1132" s="88"/>
    </row>
    <row r="1133" spans="1:34" x14ac:dyDescent="0.25">
      <c r="A1133" s="62">
        <f>COUNTA(H1133:K1133,L1133:AH1133)</f>
        <v>0</v>
      </c>
      <c r="B1133" s="13"/>
      <c r="C1133" s="13"/>
      <c r="D1133" s="13"/>
      <c r="E1133" s="13">
        <f t="shared" si="162"/>
        <v>0</v>
      </c>
      <c r="F1133" s="13"/>
      <c r="G1133" s="13"/>
      <c r="H1133" s="88"/>
      <c r="I1133" s="88"/>
      <c r="J1133" s="9"/>
      <c r="K1133" s="8"/>
      <c r="L1133" s="19"/>
      <c r="M1133" s="8"/>
      <c r="N1133" s="19"/>
      <c r="O1133" s="19"/>
      <c r="P1133" s="19"/>
      <c r="Q1133" s="8"/>
      <c r="R1133" s="8"/>
      <c r="S1133" s="88"/>
      <c r="T1133" s="8"/>
      <c r="U1133" s="8"/>
      <c r="V1133" s="11"/>
      <c r="W1133" s="19"/>
      <c r="X1133" s="8"/>
      <c r="Y1133" s="90"/>
      <c r="Z1133" s="88"/>
      <c r="AA1133" s="88"/>
      <c r="AB1133" s="88"/>
      <c r="AC1133" s="88"/>
      <c r="AD1133" s="10"/>
      <c r="AE1133" s="8"/>
      <c r="AF1133" s="12"/>
      <c r="AG1133" s="8"/>
      <c r="AH1133" s="88"/>
    </row>
    <row r="1134" spans="1:34" x14ac:dyDescent="0.25">
      <c r="A1134" s="62">
        <f>COUNTA(H1134:K1134,L1134:AH1134)</f>
        <v>0</v>
      </c>
      <c r="B1134" s="13"/>
      <c r="C1134" s="13"/>
      <c r="D1134" s="13"/>
      <c r="E1134" s="13">
        <f t="shared" si="162"/>
        <v>0</v>
      </c>
      <c r="F1134" s="13"/>
      <c r="G1134" s="13"/>
      <c r="H1134" s="88"/>
      <c r="I1134" s="88"/>
      <c r="J1134" s="9"/>
      <c r="K1134" s="8"/>
      <c r="L1134" s="19"/>
      <c r="M1134" s="8"/>
      <c r="N1134" s="19"/>
      <c r="O1134" s="19"/>
      <c r="P1134" s="19"/>
      <c r="Q1134" s="8"/>
      <c r="R1134" s="8"/>
      <c r="S1134" s="88"/>
      <c r="T1134" s="8"/>
      <c r="U1134" s="8"/>
      <c r="V1134" s="11"/>
      <c r="W1134" s="19"/>
      <c r="X1134" s="8"/>
      <c r="Y1134" s="90"/>
      <c r="Z1134" s="88"/>
      <c r="AA1134" s="88"/>
      <c r="AB1134" s="88"/>
      <c r="AC1134" s="88"/>
      <c r="AD1134" s="10"/>
      <c r="AE1134" s="8"/>
      <c r="AF1134" s="12"/>
      <c r="AG1134" s="8"/>
      <c r="AH1134" s="88"/>
    </row>
    <row r="1135" spans="1:34" s="26" customFormat="1" ht="11.25" customHeight="1" x14ac:dyDescent="0.25">
      <c r="A1135" s="21">
        <v>0</v>
      </c>
      <c r="B1135" s="22"/>
      <c r="C1135" s="22"/>
      <c r="D1135" s="21"/>
      <c r="E1135" s="23">
        <f>MAX(E1119:E1134)</f>
        <v>0</v>
      </c>
      <c r="F1135" s="21" t="str">
        <f>RIGHT(R1135,4)</f>
        <v xml:space="preserve"> - 0</v>
      </c>
      <c r="G1135" s="21" t="str">
        <f>RIGHT(X1135,4)</f>
        <v xml:space="preserve"> - 0</v>
      </c>
      <c r="H1135" s="88"/>
      <c r="I1135" s="88"/>
      <c r="J1135" s="23" t="s">
        <v>85</v>
      </c>
      <c r="K1135" s="23" t="str">
        <f>IF(E1135=4,"ВО",IF(E1135=3,"СПО",IF(E1135=2,"ВО (с)",IF(E1135=1,"СПО (с)","-"))))</f>
        <v>-</v>
      </c>
      <c r="L1135" s="23">
        <f>COUNTA(L1119:L1134)</f>
        <v>0</v>
      </c>
      <c r="M1135" s="23" t="s">
        <v>80</v>
      </c>
      <c r="N1135" s="23" t="s">
        <v>80</v>
      </c>
      <c r="O1135" s="23">
        <f>COUNTA(O1119:O1134)</f>
        <v>0</v>
      </c>
      <c r="P1135" s="23" t="s">
        <v>80</v>
      </c>
      <c r="Q1135" s="23">
        <f>SUM(Q1119:Q1134)</f>
        <v>0</v>
      </c>
      <c r="R1135" s="23" t="str">
        <f>CONCATENATE("П.Г.П. - ",MAX(R1119:R1134))</f>
        <v>П.Г.П. - 0</v>
      </c>
      <c r="S1135" s="23">
        <f>COUNTA(S1119)</f>
        <v>0</v>
      </c>
      <c r="T1135" s="23">
        <f>T1120</f>
        <v>0</v>
      </c>
      <c r="U1135" s="23" t="s">
        <v>80</v>
      </c>
      <c r="V1135" s="23" t="s">
        <v>80</v>
      </c>
      <c r="W1135" s="23">
        <f>COUNTA(W1119:W1134)</f>
        <v>0</v>
      </c>
      <c r="X1135" s="23" t="str">
        <f>CONCATENATE("П.Г.П. - ",MAX(X1119:X1134))</f>
        <v>П.Г.П. - 0</v>
      </c>
      <c r="Y1135" s="24">
        <f>Y1119</f>
        <v>0</v>
      </c>
      <c r="Z1135" s="23" t="str">
        <f>IF(Z1119="","-",Z1119)</f>
        <v>-</v>
      </c>
      <c r="AA1135" s="23" t="str">
        <f t="shared" ref="AA1135:AC1135" si="163">IF(AA1119="","-",AA1119)</f>
        <v>-</v>
      </c>
      <c r="AB1135" s="23" t="str">
        <f t="shared" si="163"/>
        <v>-</v>
      </c>
      <c r="AC1135" s="23" t="str">
        <f t="shared" si="163"/>
        <v>-</v>
      </c>
      <c r="AD1135" s="23" t="s">
        <v>80</v>
      </c>
      <c r="AE1135" s="23">
        <f>SUM(AE1119:AE1134)</f>
        <v>0</v>
      </c>
      <c r="AF1135" s="25">
        <f>SUM(AF1119:AF1134)</f>
        <v>0</v>
      </c>
      <c r="AG1135" s="23" t="s">
        <v>80</v>
      </c>
      <c r="AH1135" s="23" t="s">
        <v>80</v>
      </c>
    </row>
    <row r="1136" spans="1:34" x14ac:dyDescent="0.25">
      <c r="A1136" s="62">
        <f>COUNTA(H1136:K1136,L1136:AH1136)-7</f>
        <v>-1</v>
      </c>
      <c r="B1136" s="13"/>
      <c r="C1136" s="13"/>
      <c r="D1136" s="13"/>
      <c r="E1136" s="13">
        <f t="shared" ref="E1136:E1151" si="164">IF(K1136="ВО",4,IF(K1136="СПО",3,IF(K1136="ВО (студент)",2,IF(K1136="СПО (студент)",1,0))))</f>
        <v>0</v>
      </c>
      <c r="F1136" s="13"/>
      <c r="G1136" s="13"/>
      <c r="H1136" s="88">
        <v>87</v>
      </c>
      <c r="I1136" s="88"/>
      <c r="J1136" s="7" t="s">
        <v>77</v>
      </c>
      <c r="K1136" s="8"/>
      <c r="L1136" s="19"/>
      <c r="M1136" s="8"/>
      <c r="N1136" s="19"/>
      <c r="O1136" s="19"/>
      <c r="P1136" s="19"/>
      <c r="Q1136" s="8"/>
      <c r="R1136" s="8"/>
      <c r="S1136" s="88"/>
      <c r="T1136" s="17" t="s">
        <v>80</v>
      </c>
      <c r="U1136" s="17" t="s">
        <v>80</v>
      </c>
      <c r="V1136" s="18" t="s">
        <v>80</v>
      </c>
      <c r="W1136" s="19"/>
      <c r="X1136" s="8"/>
      <c r="Y1136" s="90"/>
      <c r="Z1136" s="88"/>
      <c r="AA1136" s="88"/>
      <c r="AB1136" s="88" t="str">
        <f>IF(Y1136&lt;1,"-",ROUND(YEARFRAC(Y1136,#REF!,1),2))</f>
        <v>-</v>
      </c>
      <c r="AC1136" s="88"/>
      <c r="AD1136" s="10"/>
      <c r="AE1136" s="8"/>
      <c r="AF1136" s="12"/>
      <c r="AG1136" s="8"/>
      <c r="AH1136" s="88"/>
    </row>
    <row r="1137" spans="1:34" x14ac:dyDescent="0.25">
      <c r="A1137" s="62">
        <f>COUNTA(H1137:K1137,L1137:AH1137)</f>
        <v>0</v>
      </c>
      <c r="B1137" s="13"/>
      <c r="C1137" s="13"/>
      <c r="D1137" s="13"/>
      <c r="E1137" s="13">
        <f t="shared" si="164"/>
        <v>0</v>
      </c>
      <c r="F1137" s="13"/>
      <c r="G1137" s="13"/>
      <c r="H1137" s="88"/>
      <c r="I1137" s="88"/>
      <c r="J1137" s="9"/>
      <c r="K1137" s="8"/>
      <c r="L1137" s="19"/>
      <c r="M1137" s="8"/>
      <c r="N1137" s="19"/>
      <c r="O1137" s="19"/>
      <c r="P1137" s="19"/>
      <c r="Q1137" s="8"/>
      <c r="R1137" s="8"/>
      <c r="S1137" s="88"/>
      <c r="T1137" s="8"/>
      <c r="U1137" s="8"/>
      <c r="V1137" s="11"/>
      <c r="W1137" s="19"/>
      <c r="X1137" s="8"/>
      <c r="Y1137" s="90"/>
      <c r="Z1137" s="88"/>
      <c r="AA1137" s="88"/>
      <c r="AB1137" s="88"/>
      <c r="AC1137" s="88"/>
      <c r="AD1137" s="10"/>
      <c r="AE1137" s="8"/>
      <c r="AF1137" s="12"/>
      <c r="AG1137" s="8"/>
      <c r="AH1137" s="88"/>
    </row>
    <row r="1138" spans="1:34" x14ac:dyDescent="0.25">
      <c r="A1138" s="62">
        <f>COUNTA(H1138:K1138,L1138:AH1138,J1139)-4</f>
        <v>0</v>
      </c>
      <c r="B1138" s="13"/>
      <c r="C1138" s="13"/>
      <c r="D1138" s="13"/>
      <c r="E1138" s="13">
        <f t="shared" si="164"/>
        <v>0</v>
      </c>
      <c r="F1138" s="13"/>
      <c r="G1138" s="13"/>
      <c r="H1138" s="88"/>
      <c r="I1138" s="88"/>
      <c r="J1138" s="7" t="s">
        <v>78</v>
      </c>
      <c r="K1138" s="8"/>
      <c r="L1138" s="19"/>
      <c r="M1138" s="8"/>
      <c r="N1138" s="19"/>
      <c r="O1138" s="19"/>
      <c r="P1138" s="19"/>
      <c r="Q1138" s="8"/>
      <c r="R1138" s="8"/>
      <c r="S1138" s="88"/>
      <c r="T1138" s="17" t="s">
        <v>80</v>
      </c>
      <c r="U1138" s="17" t="s">
        <v>80</v>
      </c>
      <c r="V1138" s="18" t="s">
        <v>80</v>
      </c>
      <c r="W1138" s="19"/>
      <c r="X1138" s="8"/>
      <c r="Y1138" s="90"/>
      <c r="Z1138" s="88"/>
      <c r="AA1138" s="88"/>
      <c r="AB1138" s="88"/>
      <c r="AC1138" s="88"/>
      <c r="AD1138" s="10"/>
      <c r="AE1138" s="8"/>
      <c r="AF1138" s="12"/>
      <c r="AG1138" s="8"/>
      <c r="AH1138" s="88"/>
    </row>
    <row r="1139" spans="1:34" x14ac:dyDescent="0.25">
      <c r="A1139" s="62">
        <f>COUNTA(H1139:K1139,L1139:AH1139)</f>
        <v>0</v>
      </c>
      <c r="B1139" s="13"/>
      <c r="C1139" s="13"/>
      <c r="D1139" s="13" t="str">
        <f>IF(J1139&gt;0,"совмещение","-")</f>
        <v>-</v>
      </c>
      <c r="E1139" s="13">
        <f t="shared" si="164"/>
        <v>0</v>
      </c>
      <c r="F1139" s="13"/>
      <c r="G1139" s="13"/>
      <c r="H1139" s="88"/>
      <c r="I1139" s="88"/>
      <c r="J1139" s="9"/>
      <c r="K1139" s="8"/>
      <c r="L1139" s="19"/>
      <c r="M1139" s="8"/>
      <c r="N1139" s="19"/>
      <c r="O1139" s="19"/>
      <c r="P1139" s="19"/>
      <c r="Q1139" s="8"/>
      <c r="R1139" s="8"/>
      <c r="S1139" s="88"/>
      <c r="T1139" s="8"/>
      <c r="U1139" s="8"/>
      <c r="V1139" s="11"/>
      <c r="W1139" s="19"/>
      <c r="X1139" s="8"/>
      <c r="Y1139" s="90"/>
      <c r="Z1139" s="88"/>
      <c r="AA1139" s="88"/>
      <c r="AB1139" s="88"/>
      <c r="AC1139" s="88"/>
      <c r="AD1139" s="10"/>
      <c r="AE1139" s="8"/>
      <c r="AF1139" s="12"/>
      <c r="AG1139" s="8"/>
      <c r="AH1139" s="88"/>
    </row>
    <row r="1140" spans="1:34" x14ac:dyDescent="0.25">
      <c r="A1140" s="62">
        <f>COUNTA(H1140:K1140,L1140:AH1140)</f>
        <v>0</v>
      </c>
      <c r="B1140" s="13"/>
      <c r="C1140" s="13"/>
      <c r="D1140" s="13"/>
      <c r="E1140" s="13">
        <f t="shared" si="164"/>
        <v>0</v>
      </c>
      <c r="F1140" s="13"/>
      <c r="G1140" s="13"/>
      <c r="H1140" s="88"/>
      <c r="I1140" s="88"/>
      <c r="J1140" s="9"/>
      <c r="K1140" s="8"/>
      <c r="L1140" s="19"/>
      <c r="M1140" s="8"/>
      <c r="N1140" s="19"/>
      <c r="O1140" s="19"/>
      <c r="P1140" s="19"/>
      <c r="Q1140" s="8"/>
      <c r="R1140" s="8"/>
      <c r="S1140" s="88"/>
      <c r="T1140" s="8"/>
      <c r="U1140" s="8"/>
      <c r="V1140" s="11"/>
      <c r="W1140" s="19"/>
      <c r="X1140" s="8"/>
      <c r="Y1140" s="90"/>
      <c r="Z1140" s="88"/>
      <c r="AA1140" s="88"/>
      <c r="AB1140" s="88"/>
      <c r="AC1140" s="88"/>
      <c r="AD1140" s="10"/>
      <c r="AE1140" s="8"/>
      <c r="AF1140" s="12"/>
      <c r="AG1140" s="8"/>
      <c r="AH1140" s="88"/>
    </row>
    <row r="1141" spans="1:34" x14ac:dyDescent="0.25">
      <c r="A1141" s="62">
        <f>COUNTA(H1141:K1141,L1141:AH1141)</f>
        <v>0</v>
      </c>
      <c r="B1141" s="13"/>
      <c r="C1141" s="13"/>
      <c r="D1141" s="13"/>
      <c r="E1141" s="13">
        <f t="shared" si="164"/>
        <v>0</v>
      </c>
      <c r="F1141" s="13"/>
      <c r="G1141" s="13"/>
      <c r="H1141" s="88"/>
      <c r="I1141" s="88"/>
      <c r="J1141" s="9"/>
      <c r="K1141" s="8"/>
      <c r="L1141" s="19"/>
      <c r="M1141" s="8"/>
      <c r="N1141" s="19"/>
      <c r="O1141" s="19"/>
      <c r="P1141" s="19"/>
      <c r="Q1141" s="8"/>
      <c r="R1141" s="8"/>
      <c r="S1141" s="88"/>
      <c r="T1141" s="8"/>
      <c r="U1141" s="8"/>
      <c r="V1141" s="11"/>
      <c r="W1141" s="19"/>
      <c r="X1141" s="8"/>
      <c r="Y1141" s="90"/>
      <c r="Z1141" s="88"/>
      <c r="AA1141" s="88"/>
      <c r="AB1141" s="88"/>
      <c r="AC1141" s="88"/>
      <c r="AD1141" s="10"/>
      <c r="AE1141" s="8"/>
      <c r="AF1141" s="12"/>
      <c r="AG1141" s="8"/>
      <c r="AH1141" s="88"/>
    </row>
    <row r="1142" spans="1:34" x14ac:dyDescent="0.25">
      <c r="A1142" s="62">
        <f>COUNTA(H1142:K1142,L1142:AH1142)</f>
        <v>0</v>
      </c>
      <c r="B1142" s="13"/>
      <c r="C1142" s="13"/>
      <c r="D1142" s="13"/>
      <c r="E1142" s="13">
        <f t="shared" si="164"/>
        <v>0</v>
      </c>
      <c r="F1142" s="13"/>
      <c r="G1142" s="13"/>
      <c r="H1142" s="88"/>
      <c r="I1142" s="88"/>
      <c r="J1142" s="9"/>
      <c r="K1142" s="8"/>
      <c r="L1142" s="19"/>
      <c r="M1142" s="8"/>
      <c r="N1142" s="19"/>
      <c r="O1142" s="19"/>
      <c r="P1142" s="19"/>
      <c r="Q1142" s="8"/>
      <c r="R1142" s="8"/>
      <c r="S1142" s="88"/>
      <c r="T1142" s="8"/>
      <c r="U1142" s="8"/>
      <c r="V1142" s="11"/>
      <c r="W1142" s="19"/>
      <c r="X1142" s="8"/>
      <c r="Y1142" s="90"/>
      <c r="Z1142" s="88"/>
      <c r="AA1142" s="88"/>
      <c r="AB1142" s="88"/>
      <c r="AC1142" s="88"/>
      <c r="AD1142" s="10"/>
      <c r="AE1142" s="8"/>
      <c r="AF1142" s="12"/>
      <c r="AG1142" s="8"/>
      <c r="AH1142" s="88"/>
    </row>
    <row r="1143" spans="1:34" x14ac:dyDescent="0.25">
      <c r="A1143" s="62">
        <f>COUNTA(H1143:K1143,L1143:AH1143)</f>
        <v>0</v>
      </c>
      <c r="B1143" s="13"/>
      <c r="C1143" s="13"/>
      <c r="D1143" s="13"/>
      <c r="E1143" s="13">
        <f t="shared" si="164"/>
        <v>0</v>
      </c>
      <c r="F1143" s="13"/>
      <c r="G1143" s="13"/>
      <c r="H1143" s="88"/>
      <c r="I1143" s="88"/>
      <c r="J1143" s="9"/>
      <c r="K1143" s="8"/>
      <c r="L1143" s="19"/>
      <c r="M1143" s="8"/>
      <c r="N1143" s="19"/>
      <c r="O1143" s="19"/>
      <c r="P1143" s="19"/>
      <c r="Q1143" s="8"/>
      <c r="R1143" s="8"/>
      <c r="S1143" s="88"/>
      <c r="T1143" s="8"/>
      <c r="U1143" s="8"/>
      <c r="V1143" s="11"/>
      <c r="W1143" s="19"/>
      <c r="X1143" s="8"/>
      <c r="Y1143" s="90"/>
      <c r="Z1143" s="88"/>
      <c r="AA1143" s="88"/>
      <c r="AB1143" s="88"/>
      <c r="AC1143" s="88"/>
      <c r="AD1143" s="10"/>
      <c r="AE1143" s="8"/>
      <c r="AF1143" s="12"/>
      <c r="AG1143" s="8"/>
      <c r="AH1143" s="88"/>
    </row>
    <row r="1144" spans="1:34" x14ac:dyDescent="0.25">
      <c r="A1144" s="62">
        <f>COUNTA(H1144:K1144,L1144:AH1144)</f>
        <v>0</v>
      </c>
      <c r="B1144" s="13"/>
      <c r="C1144" s="13"/>
      <c r="D1144" s="13"/>
      <c r="E1144" s="13">
        <f t="shared" si="164"/>
        <v>0</v>
      </c>
      <c r="F1144" s="13"/>
      <c r="G1144" s="13"/>
      <c r="H1144" s="88"/>
      <c r="I1144" s="88"/>
      <c r="J1144" s="9"/>
      <c r="K1144" s="8"/>
      <c r="L1144" s="19"/>
      <c r="M1144" s="8"/>
      <c r="N1144" s="19"/>
      <c r="O1144" s="19"/>
      <c r="P1144" s="19"/>
      <c r="Q1144" s="8"/>
      <c r="R1144" s="8"/>
      <c r="S1144" s="88"/>
      <c r="T1144" s="8"/>
      <c r="U1144" s="8"/>
      <c r="V1144" s="11"/>
      <c r="W1144" s="19"/>
      <c r="X1144" s="8"/>
      <c r="Y1144" s="90"/>
      <c r="Z1144" s="88"/>
      <c r="AA1144" s="88"/>
      <c r="AB1144" s="88"/>
      <c r="AC1144" s="88"/>
      <c r="AD1144" s="10"/>
      <c r="AE1144" s="8"/>
      <c r="AF1144" s="12"/>
      <c r="AG1144" s="8"/>
      <c r="AH1144" s="88"/>
    </row>
    <row r="1145" spans="1:34" x14ac:dyDescent="0.25">
      <c r="A1145" s="62">
        <f>COUNTA(H1145:K1145,L1145:AH1145,J1146)-4</f>
        <v>0</v>
      </c>
      <c r="B1145" s="13"/>
      <c r="C1145" s="13"/>
      <c r="D1145" s="13"/>
      <c r="E1145" s="13">
        <f t="shared" si="164"/>
        <v>0</v>
      </c>
      <c r="F1145" s="13"/>
      <c r="G1145" s="13"/>
      <c r="H1145" s="88"/>
      <c r="I1145" s="88"/>
      <c r="J1145" s="7" t="s">
        <v>79</v>
      </c>
      <c r="K1145" s="8"/>
      <c r="L1145" s="19"/>
      <c r="M1145" s="8"/>
      <c r="N1145" s="19"/>
      <c r="O1145" s="19"/>
      <c r="P1145" s="19"/>
      <c r="Q1145" s="8"/>
      <c r="R1145" s="8"/>
      <c r="S1145" s="88"/>
      <c r="T1145" s="17" t="s">
        <v>80</v>
      </c>
      <c r="U1145" s="17" t="s">
        <v>80</v>
      </c>
      <c r="V1145" s="18" t="s">
        <v>80</v>
      </c>
      <c r="W1145" s="19"/>
      <c r="X1145" s="8"/>
      <c r="Y1145" s="90"/>
      <c r="Z1145" s="88"/>
      <c r="AA1145" s="88"/>
      <c r="AB1145" s="88"/>
      <c r="AC1145" s="88"/>
      <c r="AD1145" s="10"/>
      <c r="AE1145" s="8"/>
      <c r="AF1145" s="12"/>
      <c r="AG1145" s="8"/>
      <c r="AH1145" s="88"/>
    </row>
    <row r="1146" spans="1:34" x14ac:dyDescent="0.25">
      <c r="A1146" s="62">
        <f>COUNTA(H1146:K1146,L1146:AH1146)</f>
        <v>0</v>
      </c>
      <c r="B1146" s="13"/>
      <c r="C1146" s="13"/>
      <c r="D1146" s="13" t="str">
        <f>IF(J1146&gt;0,"совместительство","-")</f>
        <v>-</v>
      </c>
      <c r="E1146" s="13">
        <f t="shared" si="164"/>
        <v>0</v>
      </c>
      <c r="F1146" s="13"/>
      <c r="G1146" s="13"/>
      <c r="H1146" s="88"/>
      <c r="I1146" s="88"/>
      <c r="J1146" s="9"/>
      <c r="K1146" s="8"/>
      <c r="L1146" s="19"/>
      <c r="M1146" s="8"/>
      <c r="N1146" s="19"/>
      <c r="O1146" s="19"/>
      <c r="P1146" s="19"/>
      <c r="Q1146" s="8"/>
      <c r="R1146" s="8"/>
      <c r="S1146" s="88"/>
      <c r="T1146" s="8"/>
      <c r="U1146" s="8"/>
      <c r="V1146" s="11"/>
      <c r="W1146" s="19"/>
      <c r="X1146" s="8"/>
      <c r="Y1146" s="90"/>
      <c r="Z1146" s="88"/>
      <c r="AA1146" s="88"/>
      <c r="AB1146" s="88"/>
      <c r="AC1146" s="88"/>
      <c r="AD1146" s="10"/>
      <c r="AE1146" s="8"/>
      <c r="AF1146" s="12"/>
      <c r="AG1146" s="8"/>
      <c r="AH1146" s="88"/>
    </row>
    <row r="1147" spans="1:34" x14ac:dyDescent="0.25">
      <c r="A1147" s="62">
        <f>COUNTA(H1147:K1147,L1147:AH1147)</f>
        <v>0</v>
      </c>
      <c r="B1147" s="13"/>
      <c r="C1147" s="13"/>
      <c r="D1147" s="13"/>
      <c r="E1147" s="13">
        <f t="shared" si="164"/>
        <v>0</v>
      </c>
      <c r="F1147" s="13"/>
      <c r="G1147" s="13"/>
      <c r="H1147" s="88"/>
      <c r="I1147" s="88"/>
      <c r="J1147" s="9"/>
      <c r="K1147" s="8"/>
      <c r="L1147" s="19"/>
      <c r="M1147" s="8"/>
      <c r="N1147" s="19"/>
      <c r="O1147" s="19"/>
      <c r="P1147" s="19"/>
      <c r="Q1147" s="8"/>
      <c r="R1147" s="8"/>
      <c r="S1147" s="88"/>
      <c r="T1147" s="8"/>
      <c r="U1147" s="8"/>
      <c r="V1147" s="11"/>
      <c r="W1147" s="19"/>
      <c r="X1147" s="8"/>
      <c r="Y1147" s="90"/>
      <c r="Z1147" s="88"/>
      <c r="AA1147" s="88"/>
      <c r="AB1147" s="88"/>
      <c r="AC1147" s="88"/>
      <c r="AD1147" s="10"/>
      <c r="AE1147" s="8"/>
      <c r="AF1147" s="12"/>
      <c r="AG1147" s="8"/>
      <c r="AH1147" s="88"/>
    </row>
    <row r="1148" spans="1:34" x14ac:dyDescent="0.25">
      <c r="A1148" s="62">
        <f>COUNTA(H1148:K1148,L1148:AH1148)</f>
        <v>0</v>
      </c>
      <c r="B1148" s="13"/>
      <c r="C1148" s="13"/>
      <c r="D1148" s="13"/>
      <c r="E1148" s="13">
        <f t="shared" si="164"/>
        <v>0</v>
      </c>
      <c r="F1148" s="13"/>
      <c r="G1148" s="13"/>
      <c r="H1148" s="88"/>
      <c r="I1148" s="88"/>
      <c r="J1148" s="9"/>
      <c r="K1148" s="8"/>
      <c r="L1148" s="19"/>
      <c r="M1148" s="8"/>
      <c r="N1148" s="19"/>
      <c r="O1148" s="19"/>
      <c r="P1148" s="19"/>
      <c r="Q1148" s="8"/>
      <c r="R1148" s="8"/>
      <c r="S1148" s="88"/>
      <c r="T1148" s="8"/>
      <c r="U1148" s="8"/>
      <c r="V1148" s="11"/>
      <c r="W1148" s="19"/>
      <c r="X1148" s="8"/>
      <c r="Y1148" s="90"/>
      <c r="Z1148" s="88"/>
      <c r="AA1148" s="88"/>
      <c r="AB1148" s="88"/>
      <c r="AC1148" s="88"/>
      <c r="AD1148" s="10"/>
      <c r="AE1148" s="8"/>
      <c r="AF1148" s="12"/>
      <c r="AG1148" s="8"/>
      <c r="AH1148" s="88"/>
    </row>
    <row r="1149" spans="1:34" x14ac:dyDescent="0.25">
      <c r="A1149" s="62">
        <f>COUNTA(H1149:K1149,L1149:AH1149)</f>
        <v>0</v>
      </c>
      <c r="B1149" s="13"/>
      <c r="C1149" s="13"/>
      <c r="D1149" s="13"/>
      <c r="E1149" s="13">
        <f t="shared" si="164"/>
        <v>0</v>
      </c>
      <c r="F1149" s="13"/>
      <c r="G1149" s="13"/>
      <c r="H1149" s="88"/>
      <c r="I1149" s="88"/>
      <c r="J1149" s="9"/>
      <c r="K1149" s="8"/>
      <c r="L1149" s="19"/>
      <c r="M1149" s="8"/>
      <c r="N1149" s="19"/>
      <c r="O1149" s="19"/>
      <c r="P1149" s="19"/>
      <c r="Q1149" s="8"/>
      <c r="R1149" s="8"/>
      <c r="S1149" s="88"/>
      <c r="T1149" s="8"/>
      <c r="U1149" s="8"/>
      <c r="V1149" s="11"/>
      <c r="W1149" s="19"/>
      <c r="X1149" s="8"/>
      <c r="Y1149" s="90"/>
      <c r="Z1149" s="88"/>
      <c r="AA1149" s="88"/>
      <c r="AB1149" s="88"/>
      <c r="AC1149" s="88"/>
      <c r="AD1149" s="10"/>
      <c r="AE1149" s="8"/>
      <c r="AF1149" s="12"/>
      <c r="AG1149" s="8"/>
      <c r="AH1149" s="88"/>
    </row>
    <row r="1150" spans="1:34" x14ac:dyDescent="0.25">
      <c r="A1150" s="62">
        <f>COUNTA(H1150:K1150,L1150:AH1150)</f>
        <v>0</v>
      </c>
      <c r="B1150" s="13"/>
      <c r="C1150" s="13"/>
      <c r="D1150" s="13"/>
      <c r="E1150" s="13">
        <f t="shared" si="164"/>
        <v>0</v>
      </c>
      <c r="F1150" s="13"/>
      <c r="G1150" s="13"/>
      <c r="H1150" s="88"/>
      <c r="I1150" s="88"/>
      <c r="J1150" s="9"/>
      <c r="K1150" s="8"/>
      <c r="L1150" s="19"/>
      <c r="M1150" s="8"/>
      <c r="N1150" s="19"/>
      <c r="O1150" s="19"/>
      <c r="P1150" s="19"/>
      <c r="Q1150" s="8"/>
      <c r="R1150" s="8"/>
      <c r="S1150" s="88"/>
      <c r="T1150" s="8"/>
      <c r="U1150" s="8"/>
      <c r="V1150" s="11"/>
      <c r="W1150" s="19"/>
      <c r="X1150" s="8"/>
      <c r="Y1150" s="90"/>
      <c r="Z1150" s="88"/>
      <c r="AA1150" s="88"/>
      <c r="AB1150" s="88"/>
      <c r="AC1150" s="88"/>
      <c r="AD1150" s="10"/>
      <c r="AE1150" s="8"/>
      <c r="AF1150" s="12"/>
      <c r="AG1150" s="8"/>
      <c r="AH1150" s="88"/>
    </row>
    <row r="1151" spans="1:34" x14ac:dyDescent="0.25">
      <c r="A1151" s="62">
        <f>COUNTA(H1151:K1151,L1151:AH1151)</f>
        <v>0</v>
      </c>
      <c r="B1151" s="13"/>
      <c r="C1151" s="13"/>
      <c r="D1151" s="13"/>
      <c r="E1151" s="13">
        <f t="shared" si="164"/>
        <v>0</v>
      </c>
      <c r="F1151" s="13"/>
      <c r="G1151" s="13"/>
      <c r="H1151" s="88"/>
      <c r="I1151" s="88"/>
      <c r="J1151" s="9"/>
      <c r="K1151" s="8"/>
      <c r="L1151" s="19"/>
      <c r="M1151" s="8"/>
      <c r="N1151" s="19"/>
      <c r="O1151" s="19"/>
      <c r="P1151" s="19"/>
      <c r="Q1151" s="8"/>
      <c r="R1151" s="8"/>
      <c r="S1151" s="88"/>
      <c r="T1151" s="8"/>
      <c r="U1151" s="8"/>
      <c r="V1151" s="11"/>
      <c r="W1151" s="19"/>
      <c r="X1151" s="8"/>
      <c r="Y1151" s="90"/>
      <c r="Z1151" s="88"/>
      <c r="AA1151" s="88"/>
      <c r="AB1151" s="88"/>
      <c r="AC1151" s="88"/>
      <c r="AD1151" s="10"/>
      <c r="AE1151" s="8"/>
      <c r="AF1151" s="12"/>
      <c r="AG1151" s="8"/>
      <c r="AH1151" s="88"/>
    </row>
    <row r="1152" spans="1:34" s="26" customFormat="1" ht="11.25" customHeight="1" x14ac:dyDescent="0.25">
      <c r="A1152" s="21">
        <v>0</v>
      </c>
      <c r="B1152" s="22"/>
      <c r="C1152" s="22"/>
      <c r="D1152" s="21"/>
      <c r="E1152" s="23">
        <f>MAX(E1136:E1151)</f>
        <v>0</v>
      </c>
      <c r="F1152" s="21" t="str">
        <f>RIGHT(R1152,4)</f>
        <v xml:space="preserve"> - 0</v>
      </c>
      <c r="G1152" s="21" t="str">
        <f>RIGHT(X1152,4)</f>
        <v xml:space="preserve"> - 0</v>
      </c>
      <c r="H1152" s="88"/>
      <c r="I1152" s="88"/>
      <c r="J1152" s="23" t="s">
        <v>85</v>
      </c>
      <c r="K1152" s="23" t="str">
        <f>IF(E1152=4,"ВО",IF(E1152=3,"СПО",IF(E1152=2,"ВО (с)",IF(E1152=1,"СПО (с)","-"))))</f>
        <v>-</v>
      </c>
      <c r="L1152" s="23">
        <f>COUNTA(L1136:L1151)</f>
        <v>0</v>
      </c>
      <c r="M1152" s="23" t="s">
        <v>80</v>
      </c>
      <c r="N1152" s="23" t="s">
        <v>80</v>
      </c>
      <c r="O1152" s="23">
        <f>COUNTA(O1136:O1151)</f>
        <v>0</v>
      </c>
      <c r="P1152" s="23" t="s">
        <v>80</v>
      </c>
      <c r="Q1152" s="23">
        <f>SUM(Q1136:Q1151)</f>
        <v>0</v>
      </c>
      <c r="R1152" s="23" t="str">
        <f>CONCATENATE("П.Г.П. - ",MAX(R1136:R1151))</f>
        <v>П.Г.П. - 0</v>
      </c>
      <c r="S1152" s="23">
        <f>COUNTA(S1136)</f>
        <v>0</v>
      </c>
      <c r="T1152" s="23">
        <f>T1137</f>
        <v>0</v>
      </c>
      <c r="U1152" s="23" t="s">
        <v>80</v>
      </c>
      <c r="V1152" s="23" t="s">
        <v>80</v>
      </c>
      <c r="W1152" s="23">
        <f>COUNTA(W1136:W1151)</f>
        <v>0</v>
      </c>
      <c r="X1152" s="23" t="str">
        <f>CONCATENATE("П.Г.П. - ",MAX(X1136:X1151))</f>
        <v>П.Г.П. - 0</v>
      </c>
      <c r="Y1152" s="24">
        <f>Y1136</f>
        <v>0</v>
      </c>
      <c r="Z1152" s="23" t="str">
        <f>IF(Z1136="","-",Z1136)</f>
        <v>-</v>
      </c>
      <c r="AA1152" s="23" t="str">
        <f t="shared" ref="AA1152:AC1152" si="165">IF(AA1136="","-",AA1136)</f>
        <v>-</v>
      </c>
      <c r="AB1152" s="23" t="str">
        <f t="shared" si="165"/>
        <v>-</v>
      </c>
      <c r="AC1152" s="23" t="str">
        <f t="shared" si="165"/>
        <v>-</v>
      </c>
      <c r="AD1152" s="23" t="s">
        <v>80</v>
      </c>
      <c r="AE1152" s="23">
        <f>SUM(AE1136:AE1151)</f>
        <v>0</v>
      </c>
      <c r="AF1152" s="25">
        <f>SUM(AF1136:AF1151)</f>
        <v>0</v>
      </c>
      <c r="AG1152" s="23" t="s">
        <v>80</v>
      </c>
      <c r="AH1152" s="23" t="s">
        <v>80</v>
      </c>
    </row>
    <row r="1153" spans="1:34" x14ac:dyDescent="0.25">
      <c r="A1153" s="62">
        <f>COUNTA(H1153:K1153,L1153:AH1153)-7</f>
        <v>-1</v>
      </c>
      <c r="B1153" s="13"/>
      <c r="C1153" s="13"/>
      <c r="D1153" s="13"/>
      <c r="E1153" s="13">
        <f t="shared" ref="E1153:E1168" si="166">IF(K1153="ВО",4,IF(K1153="СПО",3,IF(K1153="ВО (студент)",2,IF(K1153="СПО (студент)",1,0))))</f>
        <v>0</v>
      </c>
      <c r="F1153" s="13"/>
      <c r="G1153" s="13"/>
      <c r="H1153" s="88">
        <v>88</v>
      </c>
      <c r="I1153" s="88"/>
      <c r="J1153" s="7" t="s">
        <v>77</v>
      </c>
      <c r="K1153" s="8"/>
      <c r="L1153" s="19"/>
      <c r="M1153" s="8"/>
      <c r="N1153" s="19"/>
      <c r="O1153" s="19"/>
      <c r="P1153" s="19"/>
      <c r="Q1153" s="8"/>
      <c r="R1153" s="8"/>
      <c r="S1153" s="88"/>
      <c r="T1153" s="17" t="s">
        <v>80</v>
      </c>
      <c r="U1153" s="17" t="s">
        <v>80</v>
      </c>
      <c r="V1153" s="18" t="s">
        <v>80</v>
      </c>
      <c r="W1153" s="19"/>
      <c r="X1153" s="8"/>
      <c r="Y1153" s="90"/>
      <c r="Z1153" s="88"/>
      <c r="AA1153" s="88"/>
      <c r="AB1153" s="88" t="str">
        <f>IF(Y1153&lt;1,"-",ROUND(YEARFRAC(Y1153,#REF!,1),2))</f>
        <v>-</v>
      </c>
      <c r="AC1153" s="88"/>
      <c r="AD1153" s="10"/>
      <c r="AE1153" s="8"/>
      <c r="AF1153" s="12"/>
      <c r="AG1153" s="8"/>
      <c r="AH1153" s="88"/>
    </row>
    <row r="1154" spans="1:34" x14ac:dyDescent="0.25">
      <c r="A1154" s="62">
        <f>COUNTA(H1154:K1154,L1154:AH1154)</f>
        <v>0</v>
      </c>
      <c r="B1154" s="13"/>
      <c r="C1154" s="13"/>
      <c r="D1154" s="13"/>
      <c r="E1154" s="13">
        <f t="shared" si="166"/>
        <v>0</v>
      </c>
      <c r="F1154" s="13"/>
      <c r="G1154" s="13"/>
      <c r="H1154" s="88"/>
      <c r="I1154" s="88"/>
      <c r="J1154" s="9"/>
      <c r="K1154" s="8"/>
      <c r="L1154" s="19"/>
      <c r="M1154" s="8"/>
      <c r="N1154" s="19"/>
      <c r="O1154" s="19"/>
      <c r="P1154" s="19"/>
      <c r="Q1154" s="8"/>
      <c r="R1154" s="8"/>
      <c r="S1154" s="88"/>
      <c r="T1154" s="8"/>
      <c r="U1154" s="8"/>
      <c r="V1154" s="11"/>
      <c r="W1154" s="19"/>
      <c r="X1154" s="8"/>
      <c r="Y1154" s="90"/>
      <c r="Z1154" s="88"/>
      <c r="AA1154" s="88"/>
      <c r="AB1154" s="88"/>
      <c r="AC1154" s="88"/>
      <c r="AD1154" s="10"/>
      <c r="AE1154" s="8"/>
      <c r="AF1154" s="12"/>
      <c r="AG1154" s="8"/>
      <c r="AH1154" s="88"/>
    </row>
    <row r="1155" spans="1:34" x14ac:dyDescent="0.25">
      <c r="A1155" s="62">
        <f>COUNTA(H1155:K1155,L1155:AH1155,J1156)-4</f>
        <v>0</v>
      </c>
      <c r="B1155" s="13"/>
      <c r="C1155" s="13"/>
      <c r="D1155" s="13"/>
      <c r="E1155" s="13">
        <f t="shared" si="166"/>
        <v>0</v>
      </c>
      <c r="F1155" s="13"/>
      <c r="G1155" s="13"/>
      <c r="H1155" s="88"/>
      <c r="I1155" s="88"/>
      <c r="J1155" s="7" t="s">
        <v>78</v>
      </c>
      <c r="K1155" s="8"/>
      <c r="L1155" s="19"/>
      <c r="M1155" s="8"/>
      <c r="N1155" s="19"/>
      <c r="O1155" s="19"/>
      <c r="P1155" s="19"/>
      <c r="Q1155" s="8"/>
      <c r="R1155" s="8"/>
      <c r="S1155" s="88"/>
      <c r="T1155" s="17" t="s">
        <v>80</v>
      </c>
      <c r="U1155" s="17" t="s">
        <v>80</v>
      </c>
      <c r="V1155" s="18" t="s">
        <v>80</v>
      </c>
      <c r="W1155" s="19"/>
      <c r="X1155" s="8"/>
      <c r="Y1155" s="90"/>
      <c r="Z1155" s="88"/>
      <c r="AA1155" s="88"/>
      <c r="AB1155" s="88"/>
      <c r="AC1155" s="88"/>
      <c r="AD1155" s="10"/>
      <c r="AE1155" s="8"/>
      <c r="AF1155" s="12"/>
      <c r="AG1155" s="8"/>
      <c r="AH1155" s="88"/>
    </row>
    <row r="1156" spans="1:34" x14ac:dyDescent="0.25">
      <c r="A1156" s="62">
        <f>COUNTA(H1156:K1156,L1156:AH1156)</f>
        <v>0</v>
      </c>
      <c r="B1156" s="13"/>
      <c r="C1156" s="13"/>
      <c r="D1156" s="13" t="str">
        <f>IF(J1156&gt;0,"совмещение","-")</f>
        <v>-</v>
      </c>
      <c r="E1156" s="13">
        <f t="shared" si="166"/>
        <v>0</v>
      </c>
      <c r="F1156" s="13"/>
      <c r="G1156" s="13"/>
      <c r="H1156" s="88"/>
      <c r="I1156" s="88"/>
      <c r="J1156" s="9"/>
      <c r="K1156" s="8"/>
      <c r="L1156" s="19"/>
      <c r="M1156" s="8"/>
      <c r="N1156" s="19"/>
      <c r="O1156" s="19"/>
      <c r="P1156" s="19"/>
      <c r="Q1156" s="8"/>
      <c r="R1156" s="8"/>
      <c r="S1156" s="88"/>
      <c r="T1156" s="8"/>
      <c r="U1156" s="8"/>
      <c r="V1156" s="11"/>
      <c r="W1156" s="19"/>
      <c r="X1156" s="8"/>
      <c r="Y1156" s="90"/>
      <c r="Z1156" s="88"/>
      <c r="AA1156" s="88"/>
      <c r="AB1156" s="88"/>
      <c r="AC1156" s="88"/>
      <c r="AD1156" s="10"/>
      <c r="AE1156" s="8"/>
      <c r="AF1156" s="12"/>
      <c r="AG1156" s="8"/>
      <c r="AH1156" s="88"/>
    </row>
    <row r="1157" spans="1:34" x14ac:dyDescent="0.25">
      <c r="A1157" s="62">
        <f>COUNTA(H1157:K1157,L1157:AH1157)</f>
        <v>0</v>
      </c>
      <c r="B1157" s="13"/>
      <c r="C1157" s="13"/>
      <c r="D1157" s="13"/>
      <c r="E1157" s="13">
        <f t="shared" si="166"/>
        <v>0</v>
      </c>
      <c r="F1157" s="13"/>
      <c r="G1157" s="13"/>
      <c r="H1157" s="88"/>
      <c r="I1157" s="88"/>
      <c r="J1157" s="9"/>
      <c r="K1157" s="8"/>
      <c r="L1157" s="19"/>
      <c r="M1157" s="8"/>
      <c r="N1157" s="19"/>
      <c r="O1157" s="19"/>
      <c r="P1157" s="19"/>
      <c r="Q1157" s="8"/>
      <c r="R1157" s="8"/>
      <c r="S1157" s="88"/>
      <c r="T1157" s="8"/>
      <c r="U1157" s="8"/>
      <c r="V1157" s="11"/>
      <c r="W1157" s="19"/>
      <c r="X1157" s="8"/>
      <c r="Y1157" s="90"/>
      <c r="Z1157" s="88"/>
      <c r="AA1157" s="88"/>
      <c r="AB1157" s="88"/>
      <c r="AC1157" s="88"/>
      <c r="AD1157" s="10"/>
      <c r="AE1157" s="8"/>
      <c r="AF1157" s="12"/>
      <c r="AG1157" s="8"/>
      <c r="AH1157" s="88"/>
    </row>
    <row r="1158" spans="1:34" x14ac:dyDescent="0.25">
      <c r="A1158" s="62">
        <f>COUNTA(H1158:K1158,L1158:AH1158)</f>
        <v>0</v>
      </c>
      <c r="B1158" s="13"/>
      <c r="C1158" s="13"/>
      <c r="D1158" s="13"/>
      <c r="E1158" s="13">
        <f t="shared" si="166"/>
        <v>0</v>
      </c>
      <c r="F1158" s="13"/>
      <c r="G1158" s="13"/>
      <c r="H1158" s="88"/>
      <c r="I1158" s="88"/>
      <c r="J1158" s="9"/>
      <c r="K1158" s="8"/>
      <c r="L1158" s="19"/>
      <c r="M1158" s="8"/>
      <c r="N1158" s="19"/>
      <c r="O1158" s="19"/>
      <c r="P1158" s="19"/>
      <c r="Q1158" s="8"/>
      <c r="R1158" s="8"/>
      <c r="S1158" s="88"/>
      <c r="T1158" s="8"/>
      <c r="U1158" s="8"/>
      <c r="V1158" s="11"/>
      <c r="W1158" s="19"/>
      <c r="X1158" s="8"/>
      <c r="Y1158" s="90"/>
      <c r="Z1158" s="88"/>
      <c r="AA1158" s="88"/>
      <c r="AB1158" s="88"/>
      <c r="AC1158" s="88"/>
      <c r="AD1158" s="10"/>
      <c r="AE1158" s="8"/>
      <c r="AF1158" s="12"/>
      <c r="AG1158" s="8"/>
      <c r="AH1158" s="88"/>
    </row>
    <row r="1159" spans="1:34" x14ac:dyDescent="0.25">
      <c r="A1159" s="62">
        <f>COUNTA(H1159:K1159,L1159:AH1159)</f>
        <v>0</v>
      </c>
      <c r="B1159" s="13"/>
      <c r="C1159" s="13"/>
      <c r="D1159" s="13"/>
      <c r="E1159" s="13">
        <f t="shared" si="166"/>
        <v>0</v>
      </c>
      <c r="F1159" s="13"/>
      <c r="G1159" s="13"/>
      <c r="H1159" s="88"/>
      <c r="I1159" s="88"/>
      <c r="J1159" s="9"/>
      <c r="K1159" s="8"/>
      <c r="L1159" s="19"/>
      <c r="M1159" s="8"/>
      <c r="N1159" s="19"/>
      <c r="O1159" s="19"/>
      <c r="P1159" s="19"/>
      <c r="Q1159" s="8"/>
      <c r="R1159" s="8"/>
      <c r="S1159" s="88"/>
      <c r="T1159" s="8"/>
      <c r="U1159" s="8"/>
      <c r="V1159" s="11"/>
      <c r="W1159" s="19"/>
      <c r="X1159" s="8"/>
      <c r="Y1159" s="90"/>
      <c r="Z1159" s="88"/>
      <c r="AA1159" s="88"/>
      <c r="AB1159" s="88"/>
      <c r="AC1159" s="88"/>
      <c r="AD1159" s="10"/>
      <c r="AE1159" s="8"/>
      <c r="AF1159" s="12"/>
      <c r="AG1159" s="8"/>
      <c r="AH1159" s="88"/>
    </row>
    <row r="1160" spans="1:34" x14ac:dyDescent="0.25">
      <c r="A1160" s="62">
        <f>COUNTA(H1160:K1160,L1160:AH1160)</f>
        <v>0</v>
      </c>
      <c r="B1160" s="13"/>
      <c r="C1160" s="13"/>
      <c r="D1160" s="13"/>
      <c r="E1160" s="13">
        <f t="shared" si="166"/>
        <v>0</v>
      </c>
      <c r="F1160" s="13"/>
      <c r="G1160" s="13"/>
      <c r="H1160" s="88"/>
      <c r="I1160" s="88"/>
      <c r="J1160" s="9"/>
      <c r="K1160" s="8"/>
      <c r="L1160" s="19"/>
      <c r="M1160" s="8"/>
      <c r="N1160" s="19"/>
      <c r="O1160" s="19"/>
      <c r="P1160" s="19"/>
      <c r="Q1160" s="8"/>
      <c r="R1160" s="8"/>
      <c r="S1160" s="88"/>
      <c r="T1160" s="8"/>
      <c r="U1160" s="8"/>
      <c r="V1160" s="11"/>
      <c r="W1160" s="19"/>
      <c r="X1160" s="8"/>
      <c r="Y1160" s="90"/>
      <c r="Z1160" s="88"/>
      <c r="AA1160" s="88"/>
      <c r="AB1160" s="88"/>
      <c r="AC1160" s="88"/>
      <c r="AD1160" s="10"/>
      <c r="AE1160" s="8"/>
      <c r="AF1160" s="12"/>
      <c r="AG1160" s="8"/>
      <c r="AH1160" s="88"/>
    </row>
    <row r="1161" spans="1:34" x14ac:dyDescent="0.25">
      <c r="A1161" s="62">
        <f>COUNTA(H1161:K1161,L1161:AH1161)</f>
        <v>0</v>
      </c>
      <c r="B1161" s="13"/>
      <c r="C1161" s="13"/>
      <c r="D1161" s="13"/>
      <c r="E1161" s="13">
        <f t="shared" si="166"/>
        <v>0</v>
      </c>
      <c r="F1161" s="13"/>
      <c r="G1161" s="13"/>
      <c r="H1161" s="88"/>
      <c r="I1161" s="88"/>
      <c r="J1161" s="9"/>
      <c r="K1161" s="8"/>
      <c r="L1161" s="19"/>
      <c r="M1161" s="8"/>
      <c r="N1161" s="19"/>
      <c r="O1161" s="19"/>
      <c r="P1161" s="19"/>
      <c r="Q1161" s="8"/>
      <c r="R1161" s="8"/>
      <c r="S1161" s="88"/>
      <c r="T1161" s="8"/>
      <c r="U1161" s="8"/>
      <c r="V1161" s="11"/>
      <c r="W1161" s="19"/>
      <c r="X1161" s="8"/>
      <c r="Y1161" s="90"/>
      <c r="Z1161" s="88"/>
      <c r="AA1161" s="88"/>
      <c r="AB1161" s="88"/>
      <c r="AC1161" s="88"/>
      <c r="AD1161" s="10"/>
      <c r="AE1161" s="8"/>
      <c r="AF1161" s="12"/>
      <c r="AG1161" s="8"/>
      <c r="AH1161" s="88"/>
    </row>
    <row r="1162" spans="1:34" x14ac:dyDescent="0.25">
      <c r="A1162" s="62">
        <f>COUNTA(H1162:K1162,L1162:AH1162,J1163)-4</f>
        <v>0</v>
      </c>
      <c r="B1162" s="13"/>
      <c r="C1162" s="13"/>
      <c r="D1162" s="13"/>
      <c r="E1162" s="13">
        <f t="shared" si="166"/>
        <v>0</v>
      </c>
      <c r="F1162" s="13"/>
      <c r="G1162" s="13"/>
      <c r="H1162" s="88"/>
      <c r="I1162" s="88"/>
      <c r="J1162" s="7" t="s">
        <v>79</v>
      </c>
      <c r="K1162" s="8"/>
      <c r="L1162" s="19"/>
      <c r="M1162" s="8"/>
      <c r="N1162" s="19"/>
      <c r="O1162" s="19"/>
      <c r="P1162" s="19"/>
      <c r="Q1162" s="8"/>
      <c r="R1162" s="8"/>
      <c r="S1162" s="88"/>
      <c r="T1162" s="17" t="s">
        <v>80</v>
      </c>
      <c r="U1162" s="17" t="s">
        <v>80</v>
      </c>
      <c r="V1162" s="18" t="s">
        <v>80</v>
      </c>
      <c r="W1162" s="19"/>
      <c r="X1162" s="8"/>
      <c r="Y1162" s="90"/>
      <c r="Z1162" s="88"/>
      <c r="AA1162" s="88"/>
      <c r="AB1162" s="88"/>
      <c r="AC1162" s="88"/>
      <c r="AD1162" s="10"/>
      <c r="AE1162" s="8"/>
      <c r="AF1162" s="12"/>
      <c r="AG1162" s="8"/>
      <c r="AH1162" s="88"/>
    </row>
    <row r="1163" spans="1:34" x14ac:dyDescent="0.25">
      <c r="A1163" s="62">
        <f>COUNTA(H1163:K1163,L1163:AH1163)</f>
        <v>0</v>
      </c>
      <c r="B1163" s="13"/>
      <c r="C1163" s="13"/>
      <c r="D1163" s="13" t="str">
        <f>IF(J1163&gt;0,"совместительство","-")</f>
        <v>-</v>
      </c>
      <c r="E1163" s="13">
        <f t="shared" si="166"/>
        <v>0</v>
      </c>
      <c r="F1163" s="13"/>
      <c r="G1163" s="13"/>
      <c r="H1163" s="88"/>
      <c r="I1163" s="88"/>
      <c r="J1163" s="9"/>
      <c r="K1163" s="8"/>
      <c r="L1163" s="19"/>
      <c r="M1163" s="8"/>
      <c r="N1163" s="19"/>
      <c r="O1163" s="19"/>
      <c r="P1163" s="19"/>
      <c r="Q1163" s="8"/>
      <c r="R1163" s="8"/>
      <c r="S1163" s="88"/>
      <c r="T1163" s="8"/>
      <c r="U1163" s="8"/>
      <c r="V1163" s="11"/>
      <c r="W1163" s="19"/>
      <c r="X1163" s="8"/>
      <c r="Y1163" s="90"/>
      <c r="Z1163" s="88"/>
      <c r="AA1163" s="88"/>
      <c r="AB1163" s="88"/>
      <c r="AC1163" s="88"/>
      <c r="AD1163" s="10"/>
      <c r="AE1163" s="8"/>
      <c r="AF1163" s="12"/>
      <c r="AG1163" s="8"/>
      <c r="AH1163" s="88"/>
    </row>
    <row r="1164" spans="1:34" x14ac:dyDescent="0.25">
      <c r="A1164" s="62">
        <f>COUNTA(H1164:K1164,L1164:AH1164)</f>
        <v>0</v>
      </c>
      <c r="B1164" s="13"/>
      <c r="C1164" s="13"/>
      <c r="D1164" s="13"/>
      <c r="E1164" s="13">
        <f t="shared" si="166"/>
        <v>0</v>
      </c>
      <c r="F1164" s="13"/>
      <c r="G1164" s="13"/>
      <c r="H1164" s="88"/>
      <c r="I1164" s="88"/>
      <c r="J1164" s="9"/>
      <c r="K1164" s="8"/>
      <c r="L1164" s="19"/>
      <c r="M1164" s="8"/>
      <c r="N1164" s="19"/>
      <c r="O1164" s="19"/>
      <c r="P1164" s="19"/>
      <c r="Q1164" s="8"/>
      <c r="R1164" s="8"/>
      <c r="S1164" s="88"/>
      <c r="T1164" s="8"/>
      <c r="U1164" s="8"/>
      <c r="V1164" s="11"/>
      <c r="W1164" s="19"/>
      <c r="X1164" s="8"/>
      <c r="Y1164" s="90"/>
      <c r="Z1164" s="88"/>
      <c r="AA1164" s="88"/>
      <c r="AB1164" s="88"/>
      <c r="AC1164" s="88"/>
      <c r="AD1164" s="10"/>
      <c r="AE1164" s="8"/>
      <c r="AF1164" s="12"/>
      <c r="AG1164" s="8"/>
      <c r="AH1164" s="88"/>
    </row>
    <row r="1165" spans="1:34" x14ac:dyDescent="0.25">
      <c r="A1165" s="62">
        <f>COUNTA(H1165:K1165,L1165:AH1165)</f>
        <v>0</v>
      </c>
      <c r="B1165" s="13"/>
      <c r="C1165" s="13"/>
      <c r="D1165" s="13"/>
      <c r="E1165" s="13">
        <f t="shared" si="166"/>
        <v>0</v>
      </c>
      <c r="F1165" s="13"/>
      <c r="G1165" s="13"/>
      <c r="H1165" s="88"/>
      <c r="I1165" s="88"/>
      <c r="J1165" s="9"/>
      <c r="K1165" s="8"/>
      <c r="L1165" s="19"/>
      <c r="M1165" s="8"/>
      <c r="N1165" s="19"/>
      <c r="O1165" s="19"/>
      <c r="P1165" s="19"/>
      <c r="Q1165" s="8"/>
      <c r="R1165" s="8"/>
      <c r="S1165" s="88"/>
      <c r="T1165" s="8"/>
      <c r="U1165" s="8"/>
      <c r="V1165" s="11"/>
      <c r="W1165" s="19"/>
      <c r="X1165" s="8"/>
      <c r="Y1165" s="90"/>
      <c r="Z1165" s="88"/>
      <c r="AA1165" s="88"/>
      <c r="AB1165" s="88"/>
      <c r="AC1165" s="88"/>
      <c r="AD1165" s="10"/>
      <c r="AE1165" s="8"/>
      <c r="AF1165" s="12"/>
      <c r="AG1165" s="8"/>
      <c r="AH1165" s="88"/>
    </row>
    <row r="1166" spans="1:34" x14ac:dyDescent="0.25">
      <c r="A1166" s="62">
        <f>COUNTA(H1166:K1166,L1166:AH1166)</f>
        <v>0</v>
      </c>
      <c r="B1166" s="13"/>
      <c r="C1166" s="13"/>
      <c r="D1166" s="13"/>
      <c r="E1166" s="13">
        <f t="shared" si="166"/>
        <v>0</v>
      </c>
      <c r="F1166" s="13"/>
      <c r="G1166" s="13"/>
      <c r="H1166" s="88"/>
      <c r="I1166" s="88"/>
      <c r="J1166" s="9"/>
      <c r="K1166" s="8"/>
      <c r="L1166" s="19"/>
      <c r="M1166" s="8"/>
      <c r="N1166" s="19"/>
      <c r="O1166" s="19"/>
      <c r="P1166" s="19"/>
      <c r="Q1166" s="8"/>
      <c r="R1166" s="8"/>
      <c r="S1166" s="88"/>
      <c r="T1166" s="8"/>
      <c r="U1166" s="8"/>
      <c r="V1166" s="11"/>
      <c r="W1166" s="19"/>
      <c r="X1166" s="8"/>
      <c r="Y1166" s="90"/>
      <c r="Z1166" s="88"/>
      <c r="AA1166" s="88"/>
      <c r="AB1166" s="88"/>
      <c r="AC1166" s="88"/>
      <c r="AD1166" s="10"/>
      <c r="AE1166" s="8"/>
      <c r="AF1166" s="12"/>
      <c r="AG1166" s="8"/>
      <c r="AH1166" s="88"/>
    </row>
    <row r="1167" spans="1:34" x14ac:dyDescent="0.25">
      <c r="A1167" s="62">
        <f>COUNTA(H1167:K1167,L1167:AH1167)</f>
        <v>0</v>
      </c>
      <c r="B1167" s="13"/>
      <c r="C1167" s="13"/>
      <c r="D1167" s="13"/>
      <c r="E1167" s="13">
        <f t="shared" si="166"/>
        <v>0</v>
      </c>
      <c r="F1167" s="13"/>
      <c r="G1167" s="13"/>
      <c r="H1167" s="88"/>
      <c r="I1167" s="88"/>
      <c r="J1167" s="9"/>
      <c r="K1167" s="8"/>
      <c r="L1167" s="19"/>
      <c r="M1167" s="8"/>
      <c r="N1167" s="19"/>
      <c r="O1167" s="19"/>
      <c r="P1167" s="19"/>
      <c r="Q1167" s="8"/>
      <c r="R1167" s="8"/>
      <c r="S1167" s="88"/>
      <c r="T1167" s="8"/>
      <c r="U1167" s="8"/>
      <c r="V1167" s="11"/>
      <c r="W1167" s="19"/>
      <c r="X1167" s="8"/>
      <c r="Y1167" s="90"/>
      <c r="Z1167" s="88"/>
      <c r="AA1167" s="88"/>
      <c r="AB1167" s="88"/>
      <c r="AC1167" s="88"/>
      <c r="AD1167" s="10"/>
      <c r="AE1167" s="8"/>
      <c r="AF1167" s="12"/>
      <c r="AG1167" s="8"/>
      <c r="AH1167" s="88"/>
    </row>
    <row r="1168" spans="1:34" x14ac:dyDescent="0.25">
      <c r="A1168" s="62">
        <f>COUNTA(H1168:K1168,L1168:AH1168)</f>
        <v>0</v>
      </c>
      <c r="B1168" s="13"/>
      <c r="C1168" s="13"/>
      <c r="D1168" s="13"/>
      <c r="E1168" s="13">
        <f t="shared" si="166"/>
        <v>0</v>
      </c>
      <c r="F1168" s="13"/>
      <c r="G1168" s="13"/>
      <c r="H1168" s="88"/>
      <c r="I1168" s="88"/>
      <c r="J1168" s="9"/>
      <c r="K1168" s="8"/>
      <c r="L1168" s="19"/>
      <c r="M1168" s="8"/>
      <c r="N1168" s="19"/>
      <c r="O1168" s="19"/>
      <c r="P1168" s="19"/>
      <c r="Q1168" s="8"/>
      <c r="R1168" s="8"/>
      <c r="S1168" s="88"/>
      <c r="T1168" s="8"/>
      <c r="U1168" s="8"/>
      <c r="V1168" s="11"/>
      <c r="W1168" s="19"/>
      <c r="X1168" s="8"/>
      <c r="Y1168" s="90"/>
      <c r="Z1168" s="88"/>
      <c r="AA1168" s="88"/>
      <c r="AB1168" s="88"/>
      <c r="AC1168" s="88"/>
      <c r="AD1168" s="10"/>
      <c r="AE1168" s="8"/>
      <c r="AF1168" s="12"/>
      <c r="AG1168" s="8"/>
      <c r="AH1168" s="88"/>
    </row>
    <row r="1169" spans="1:34" s="26" customFormat="1" ht="11.25" customHeight="1" x14ac:dyDescent="0.25">
      <c r="A1169" s="21">
        <v>0</v>
      </c>
      <c r="B1169" s="22"/>
      <c r="C1169" s="22"/>
      <c r="D1169" s="21"/>
      <c r="E1169" s="23">
        <f>MAX(E1153:E1168)</f>
        <v>0</v>
      </c>
      <c r="F1169" s="21" t="str">
        <f>RIGHT(R1169,4)</f>
        <v xml:space="preserve"> - 0</v>
      </c>
      <c r="G1169" s="21" t="str">
        <f>RIGHT(X1169,4)</f>
        <v xml:space="preserve"> - 0</v>
      </c>
      <c r="H1169" s="88"/>
      <c r="I1169" s="88"/>
      <c r="J1169" s="23" t="s">
        <v>85</v>
      </c>
      <c r="K1169" s="23" t="str">
        <f>IF(E1169=4,"ВО",IF(E1169=3,"СПО",IF(E1169=2,"ВО (с)",IF(E1169=1,"СПО (с)","-"))))</f>
        <v>-</v>
      </c>
      <c r="L1169" s="23">
        <f>COUNTA(L1153:L1168)</f>
        <v>0</v>
      </c>
      <c r="M1169" s="23" t="s">
        <v>80</v>
      </c>
      <c r="N1169" s="23" t="s">
        <v>80</v>
      </c>
      <c r="O1169" s="23">
        <f>COUNTA(O1153:O1168)</f>
        <v>0</v>
      </c>
      <c r="P1169" s="23" t="s">
        <v>80</v>
      </c>
      <c r="Q1169" s="23">
        <f>SUM(Q1153:Q1168)</f>
        <v>0</v>
      </c>
      <c r="R1169" s="23" t="str">
        <f>CONCATENATE("П.Г.П. - ",MAX(R1153:R1168))</f>
        <v>П.Г.П. - 0</v>
      </c>
      <c r="S1169" s="23">
        <f>COUNTA(S1153)</f>
        <v>0</v>
      </c>
      <c r="T1169" s="23">
        <f>T1154</f>
        <v>0</v>
      </c>
      <c r="U1169" s="23" t="s">
        <v>80</v>
      </c>
      <c r="V1169" s="23" t="s">
        <v>80</v>
      </c>
      <c r="W1169" s="23">
        <f>COUNTA(W1153:W1168)</f>
        <v>0</v>
      </c>
      <c r="X1169" s="23" t="str">
        <f>CONCATENATE("П.Г.П. - ",MAX(X1153:X1168))</f>
        <v>П.Г.П. - 0</v>
      </c>
      <c r="Y1169" s="24">
        <f>Y1153</f>
        <v>0</v>
      </c>
      <c r="Z1169" s="23" t="str">
        <f>IF(Z1153="","-",Z1153)</f>
        <v>-</v>
      </c>
      <c r="AA1169" s="23" t="str">
        <f t="shared" ref="AA1169:AC1169" si="167">IF(AA1153="","-",AA1153)</f>
        <v>-</v>
      </c>
      <c r="AB1169" s="23" t="str">
        <f t="shared" si="167"/>
        <v>-</v>
      </c>
      <c r="AC1169" s="23" t="str">
        <f t="shared" si="167"/>
        <v>-</v>
      </c>
      <c r="AD1169" s="23" t="s">
        <v>80</v>
      </c>
      <c r="AE1169" s="23">
        <f>SUM(AE1153:AE1168)</f>
        <v>0</v>
      </c>
      <c r="AF1169" s="25">
        <f>SUM(AF1153:AF1168)</f>
        <v>0</v>
      </c>
      <c r="AG1169" s="23" t="s">
        <v>80</v>
      </c>
      <c r="AH1169" s="23" t="s">
        <v>80</v>
      </c>
    </row>
    <row r="1170" spans="1:34" x14ac:dyDescent="0.25">
      <c r="A1170" s="62">
        <f>COUNTA(H1170:K1170,L1170:AH1170)-7</f>
        <v>-1</v>
      </c>
      <c r="B1170" s="13"/>
      <c r="C1170" s="13"/>
      <c r="D1170" s="13"/>
      <c r="E1170" s="13">
        <f t="shared" ref="E1170:E1185" si="168">IF(K1170="ВО",4,IF(K1170="СПО",3,IF(K1170="ВО (студент)",2,IF(K1170="СПО (студент)",1,0))))</f>
        <v>0</v>
      </c>
      <c r="F1170" s="13"/>
      <c r="G1170" s="13"/>
      <c r="H1170" s="88">
        <v>89</v>
      </c>
      <c r="I1170" s="88"/>
      <c r="J1170" s="7" t="s">
        <v>77</v>
      </c>
      <c r="K1170" s="8"/>
      <c r="L1170" s="19"/>
      <c r="M1170" s="8"/>
      <c r="N1170" s="19"/>
      <c r="O1170" s="19"/>
      <c r="P1170" s="19"/>
      <c r="Q1170" s="8"/>
      <c r="R1170" s="8"/>
      <c r="S1170" s="88"/>
      <c r="T1170" s="17" t="s">
        <v>80</v>
      </c>
      <c r="U1170" s="17" t="s">
        <v>80</v>
      </c>
      <c r="V1170" s="18" t="s">
        <v>80</v>
      </c>
      <c r="W1170" s="19"/>
      <c r="X1170" s="8"/>
      <c r="Y1170" s="90"/>
      <c r="Z1170" s="88"/>
      <c r="AA1170" s="88"/>
      <c r="AB1170" s="88" t="str">
        <f>IF(Y1170&lt;1,"-",ROUND(YEARFRAC(Y1170,#REF!,1),2))</f>
        <v>-</v>
      </c>
      <c r="AC1170" s="88"/>
      <c r="AD1170" s="10"/>
      <c r="AE1170" s="8"/>
      <c r="AF1170" s="12"/>
      <c r="AG1170" s="8"/>
      <c r="AH1170" s="88"/>
    </row>
    <row r="1171" spans="1:34" x14ac:dyDescent="0.25">
      <c r="A1171" s="62">
        <f>COUNTA(H1171:K1171,L1171:AH1171)</f>
        <v>0</v>
      </c>
      <c r="B1171" s="13"/>
      <c r="C1171" s="13"/>
      <c r="D1171" s="13"/>
      <c r="E1171" s="13">
        <f t="shared" si="168"/>
        <v>0</v>
      </c>
      <c r="F1171" s="13"/>
      <c r="G1171" s="13"/>
      <c r="H1171" s="88"/>
      <c r="I1171" s="88"/>
      <c r="J1171" s="9"/>
      <c r="K1171" s="8"/>
      <c r="L1171" s="19"/>
      <c r="M1171" s="8"/>
      <c r="N1171" s="19"/>
      <c r="O1171" s="19"/>
      <c r="P1171" s="19"/>
      <c r="Q1171" s="8"/>
      <c r="R1171" s="8"/>
      <c r="S1171" s="88"/>
      <c r="T1171" s="8"/>
      <c r="U1171" s="8"/>
      <c r="V1171" s="11"/>
      <c r="W1171" s="19"/>
      <c r="X1171" s="8"/>
      <c r="Y1171" s="90"/>
      <c r="Z1171" s="88"/>
      <c r="AA1171" s="88"/>
      <c r="AB1171" s="88"/>
      <c r="AC1171" s="88"/>
      <c r="AD1171" s="10"/>
      <c r="AE1171" s="8"/>
      <c r="AF1171" s="12"/>
      <c r="AG1171" s="8"/>
      <c r="AH1171" s="88"/>
    </row>
    <row r="1172" spans="1:34" x14ac:dyDescent="0.25">
      <c r="A1172" s="62">
        <f>COUNTA(H1172:K1172,L1172:AH1172,J1173)-4</f>
        <v>0</v>
      </c>
      <c r="B1172" s="13"/>
      <c r="C1172" s="13"/>
      <c r="D1172" s="13"/>
      <c r="E1172" s="13">
        <f t="shared" si="168"/>
        <v>0</v>
      </c>
      <c r="F1172" s="13"/>
      <c r="G1172" s="13"/>
      <c r="H1172" s="88"/>
      <c r="I1172" s="88"/>
      <c r="J1172" s="7" t="s">
        <v>78</v>
      </c>
      <c r="K1172" s="8"/>
      <c r="L1172" s="19"/>
      <c r="M1172" s="8"/>
      <c r="N1172" s="19"/>
      <c r="O1172" s="19"/>
      <c r="P1172" s="19"/>
      <c r="Q1172" s="8"/>
      <c r="R1172" s="8"/>
      <c r="S1172" s="88"/>
      <c r="T1172" s="17" t="s">
        <v>80</v>
      </c>
      <c r="U1172" s="17" t="s">
        <v>80</v>
      </c>
      <c r="V1172" s="18" t="s">
        <v>80</v>
      </c>
      <c r="W1172" s="19"/>
      <c r="X1172" s="8"/>
      <c r="Y1172" s="90"/>
      <c r="Z1172" s="88"/>
      <c r="AA1172" s="88"/>
      <c r="AB1172" s="88"/>
      <c r="AC1172" s="88"/>
      <c r="AD1172" s="10"/>
      <c r="AE1172" s="8"/>
      <c r="AF1172" s="12"/>
      <c r="AG1172" s="8"/>
      <c r="AH1172" s="88"/>
    </row>
    <row r="1173" spans="1:34" x14ac:dyDescent="0.25">
      <c r="A1173" s="62">
        <f>COUNTA(H1173:K1173,L1173:AH1173)</f>
        <v>0</v>
      </c>
      <c r="B1173" s="13"/>
      <c r="C1173" s="13"/>
      <c r="D1173" s="13" t="str">
        <f>IF(J1173&gt;0,"совмещение","-")</f>
        <v>-</v>
      </c>
      <c r="E1173" s="13">
        <f t="shared" si="168"/>
        <v>0</v>
      </c>
      <c r="F1173" s="13"/>
      <c r="G1173" s="13"/>
      <c r="H1173" s="88"/>
      <c r="I1173" s="88"/>
      <c r="J1173" s="9"/>
      <c r="K1173" s="8"/>
      <c r="L1173" s="19"/>
      <c r="M1173" s="8"/>
      <c r="N1173" s="19"/>
      <c r="O1173" s="19"/>
      <c r="P1173" s="19"/>
      <c r="Q1173" s="8"/>
      <c r="R1173" s="8"/>
      <c r="S1173" s="88"/>
      <c r="T1173" s="8"/>
      <c r="U1173" s="8"/>
      <c r="V1173" s="11"/>
      <c r="W1173" s="19"/>
      <c r="X1173" s="8"/>
      <c r="Y1173" s="90"/>
      <c r="Z1173" s="88"/>
      <c r="AA1173" s="88"/>
      <c r="AB1173" s="88"/>
      <c r="AC1173" s="88"/>
      <c r="AD1173" s="10"/>
      <c r="AE1173" s="8"/>
      <c r="AF1173" s="12"/>
      <c r="AG1173" s="8"/>
      <c r="AH1173" s="88"/>
    </row>
    <row r="1174" spans="1:34" x14ac:dyDescent="0.25">
      <c r="A1174" s="62">
        <f>COUNTA(H1174:K1174,L1174:AH1174)</f>
        <v>0</v>
      </c>
      <c r="B1174" s="13"/>
      <c r="C1174" s="13"/>
      <c r="D1174" s="13"/>
      <c r="E1174" s="13">
        <f t="shared" si="168"/>
        <v>0</v>
      </c>
      <c r="F1174" s="13"/>
      <c r="G1174" s="13"/>
      <c r="H1174" s="88"/>
      <c r="I1174" s="88"/>
      <c r="J1174" s="9"/>
      <c r="K1174" s="8"/>
      <c r="L1174" s="19"/>
      <c r="M1174" s="8"/>
      <c r="N1174" s="19"/>
      <c r="O1174" s="19"/>
      <c r="P1174" s="19"/>
      <c r="Q1174" s="8"/>
      <c r="R1174" s="8"/>
      <c r="S1174" s="88"/>
      <c r="T1174" s="8"/>
      <c r="U1174" s="8"/>
      <c r="V1174" s="11"/>
      <c r="W1174" s="19"/>
      <c r="X1174" s="8"/>
      <c r="Y1174" s="90"/>
      <c r="Z1174" s="88"/>
      <c r="AA1174" s="88"/>
      <c r="AB1174" s="88"/>
      <c r="AC1174" s="88"/>
      <c r="AD1174" s="10"/>
      <c r="AE1174" s="8"/>
      <c r="AF1174" s="12"/>
      <c r="AG1174" s="8"/>
      <c r="AH1174" s="88"/>
    </row>
    <row r="1175" spans="1:34" x14ac:dyDescent="0.25">
      <c r="A1175" s="62">
        <f>COUNTA(H1175:K1175,L1175:AH1175)</f>
        <v>0</v>
      </c>
      <c r="B1175" s="13"/>
      <c r="C1175" s="13"/>
      <c r="D1175" s="13"/>
      <c r="E1175" s="13">
        <f t="shared" si="168"/>
        <v>0</v>
      </c>
      <c r="F1175" s="13"/>
      <c r="G1175" s="13"/>
      <c r="H1175" s="88"/>
      <c r="I1175" s="88"/>
      <c r="J1175" s="9"/>
      <c r="K1175" s="8"/>
      <c r="L1175" s="19"/>
      <c r="M1175" s="8"/>
      <c r="N1175" s="19"/>
      <c r="O1175" s="19"/>
      <c r="P1175" s="19"/>
      <c r="Q1175" s="8"/>
      <c r="R1175" s="8"/>
      <c r="S1175" s="88"/>
      <c r="T1175" s="8"/>
      <c r="U1175" s="8"/>
      <c r="V1175" s="11"/>
      <c r="W1175" s="19"/>
      <c r="X1175" s="8"/>
      <c r="Y1175" s="90"/>
      <c r="Z1175" s="88"/>
      <c r="AA1175" s="88"/>
      <c r="AB1175" s="88"/>
      <c r="AC1175" s="88"/>
      <c r="AD1175" s="10"/>
      <c r="AE1175" s="8"/>
      <c r="AF1175" s="12"/>
      <c r="AG1175" s="8"/>
      <c r="AH1175" s="88"/>
    </row>
    <row r="1176" spans="1:34" x14ac:dyDescent="0.25">
      <c r="A1176" s="62">
        <f>COUNTA(H1176:K1176,L1176:AH1176)</f>
        <v>0</v>
      </c>
      <c r="B1176" s="13"/>
      <c r="C1176" s="13"/>
      <c r="D1176" s="13"/>
      <c r="E1176" s="13">
        <f t="shared" si="168"/>
        <v>0</v>
      </c>
      <c r="F1176" s="13"/>
      <c r="G1176" s="13"/>
      <c r="H1176" s="88"/>
      <c r="I1176" s="88"/>
      <c r="J1176" s="9"/>
      <c r="K1176" s="8"/>
      <c r="L1176" s="19"/>
      <c r="M1176" s="8"/>
      <c r="N1176" s="19"/>
      <c r="O1176" s="19"/>
      <c r="P1176" s="19"/>
      <c r="Q1176" s="8"/>
      <c r="R1176" s="8"/>
      <c r="S1176" s="88"/>
      <c r="T1176" s="8"/>
      <c r="U1176" s="8"/>
      <c r="V1176" s="11"/>
      <c r="W1176" s="19"/>
      <c r="X1176" s="8"/>
      <c r="Y1176" s="90"/>
      <c r="Z1176" s="88"/>
      <c r="AA1176" s="88"/>
      <c r="AB1176" s="88"/>
      <c r="AC1176" s="88"/>
      <c r="AD1176" s="10"/>
      <c r="AE1176" s="8"/>
      <c r="AF1176" s="12"/>
      <c r="AG1176" s="8"/>
      <c r="AH1176" s="88"/>
    </row>
    <row r="1177" spans="1:34" x14ac:dyDescent="0.25">
      <c r="A1177" s="62">
        <f>COUNTA(H1177:K1177,L1177:AH1177)</f>
        <v>0</v>
      </c>
      <c r="B1177" s="13"/>
      <c r="C1177" s="13"/>
      <c r="D1177" s="13"/>
      <c r="E1177" s="13">
        <f t="shared" si="168"/>
        <v>0</v>
      </c>
      <c r="F1177" s="13"/>
      <c r="G1177" s="13"/>
      <c r="H1177" s="88"/>
      <c r="I1177" s="88"/>
      <c r="J1177" s="9"/>
      <c r="K1177" s="8"/>
      <c r="L1177" s="19"/>
      <c r="M1177" s="8"/>
      <c r="N1177" s="19"/>
      <c r="O1177" s="19"/>
      <c r="P1177" s="19"/>
      <c r="Q1177" s="8"/>
      <c r="R1177" s="8"/>
      <c r="S1177" s="88"/>
      <c r="T1177" s="8"/>
      <c r="U1177" s="8"/>
      <c r="V1177" s="11"/>
      <c r="W1177" s="19"/>
      <c r="X1177" s="8"/>
      <c r="Y1177" s="90"/>
      <c r="Z1177" s="88"/>
      <c r="AA1177" s="88"/>
      <c r="AB1177" s="88"/>
      <c r="AC1177" s="88"/>
      <c r="AD1177" s="10"/>
      <c r="AE1177" s="8"/>
      <c r="AF1177" s="12"/>
      <c r="AG1177" s="8"/>
      <c r="AH1177" s="88"/>
    </row>
    <row r="1178" spans="1:34" x14ac:dyDescent="0.25">
      <c r="A1178" s="62">
        <f>COUNTA(H1178:K1178,L1178:AH1178)</f>
        <v>0</v>
      </c>
      <c r="B1178" s="13"/>
      <c r="C1178" s="13"/>
      <c r="D1178" s="13"/>
      <c r="E1178" s="13">
        <f t="shared" si="168"/>
        <v>0</v>
      </c>
      <c r="F1178" s="13"/>
      <c r="G1178" s="13"/>
      <c r="H1178" s="88"/>
      <c r="I1178" s="88"/>
      <c r="J1178" s="9"/>
      <c r="K1178" s="8"/>
      <c r="L1178" s="19"/>
      <c r="M1178" s="8"/>
      <c r="N1178" s="19"/>
      <c r="O1178" s="19"/>
      <c r="P1178" s="19"/>
      <c r="Q1178" s="8"/>
      <c r="R1178" s="8"/>
      <c r="S1178" s="88"/>
      <c r="T1178" s="8"/>
      <c r="U1178" s="8"/>
      <c r="V1178" s="11"/>
      <c r="W1178" s="19"/>
      <c r="X1178" s="8"/>
      <c r="Y1178" s="90"/>
      <c r="Z1178" s="88"/>
      <c r="AA1178" s="88"/>
      <c r="AB1178" s="88"/>
      <c r="AC1178" s="88"/>
      <c r="AD1178" s="10"/>
      <c r="AE1178" s="8"/>
      <c r="AF1178" s="12"/>
      <c r="AG1178" s="8"/>
      <c r="AH1178" s="88"/>
    </row>
    <row r="1179" spans="1:34" x14ac:dyDescent="0.25">
      <c r="A1179" s="62">
        <f>COUNTA(H1179:K1179,L1179:AH1179,J1180)-4</f>
        <v>0</v>
      </c>
      <c r="B1179" s="13"/>
      <c r="C1179" s="13"/>
      <c r="D1179" s="13"/>
      <c r="E1179" s="13">
        <f t="shared" si="168"/>
        <v>0</v>
      </c>
      <c r="F1179" s="13"/>
      <c r="G1179" s="13"/>
      <c r="H1179" s="88"/>
      <c r="I1179" s="88"/>
      <c r="J1179" s="7" t="s">
        <v>79</v>
      </c>
      <c r="K1179" s="8"/>
      <c r="L1179" s="19"/>
      <c r="M1179" s="8"/>
      <c r="N1179" s="19"/>
      <c r="O1179" s="19"/>
      <c r="P1179" s="19"/>
      <c r="Q1179" s="8"/>
      <c r="R1179" s="8"/>
      <c r="S1179" s="88"/>
      <c r="T1179" s="17" t="s">
        <v>80</v>
      </c>
      <c r="U1179" s="17" t="s">
        <v>80</v>
      </c>
      <c r="V1179" s="18" t="s">
        <v>80</v>
      </c>
      <c r="W1179" s="19"/>
      <c r="X1179" s="8"/>
      <c r="Y1179" s="90"/>
      <c r="Z1179" s="88"/>
      <c r="AA1179" s="88"/>
      <c r="AB1179" s="88"/>
      <c r="AC1179" s="88"/>
      <c r="AD1179" s="10"/>
      <c r="AE1179" s="8"/>
      <c r="AF1179" s="12"/>
      <c r="AG1179" s="8"/>
      <c r="AH1179" s="88"/>
    </row>
    <row r="1180" spans="1:34" x14ac:dyDescent="0.25">
      <c r="A1180" s="62">
        <f>COUNTA(H1180:K1180,L1180:AH1180)</f>
        <v>0</v>
      </c>
      <c r="B1180" s="13"/>
      <c r="C1180" s="13"/>
      <c r="D1180" s="13" t="str">
        <f>IF(J1180&gt;0,"совместительство","-")</f>
        <v>-</v>
      </c>
      <c r="E1180" s="13">
        <f t="shared" si="168"/>
        <v>0</v>
      </c>
      <c r="F1180" s="13"/>
      <c r="G1180" s="13"/>
      <c r="H1180" s="88"/>
      <c r="I1180" s="88"/>
      <c r="J1180" s="9"/>
      <c r="K1180" s="8"/>
      <c r="L1180" s="19"/>
      <c r="M1180" s="8"/>
      <c r="N1180" s="19"/>
      <c r="O1180" s="19"/>
      <c r="P1180" s="19"/>
      <c r="Q1180" s="8"/>
      <c r="R1180" s="8"/>
      <c r="S1180" s="88"/>
      <c r="T1180" s="8"/>
      <c r="U1180" s="8"/>
      <c r="V1180" s="11"/>
      <c r="W1180" s="19"/>
      <c r="X1180" s="8"/>
      <c r="Y1180" s="90"/>
      <c r="Z1180" s="88"/>
      <c r="AA1180" s="88"/>
      <c r="AB1180" s="88"/>
      <c r="AC1180" s="88"/>
      <c r="AD1180" s="10"/>
      <c r="AE1180" s="8"/>
      <c r="AF1180" s="12"/>
      <c r="AG1180" s="8"/>
      <c r="AH1180" s="88"/>
    </row>
    <row r="1181" spans="1:34" x14ac:dyDescent="0.25">
      <c r="A1181" s="62">
        <f>COUNTA(H1181:K1181,L1181:AH1181)</f>
        <v>0</v>
      </c>
      <c r="B1181" s="13"/>
      <c r="C1181" s="13"/>
      <c r="D1181" s="13"/>
      <c r="E1181" s="13">
        <f t="shared" si="168"/>
        <v>0</v>
      </c>
      <c r="F1181" s="13"/>
      <c r="G1181" s="13"/>
      <c r="H1181" s="88"/>
      <c r="I1181" s="88"/>
      <c r="J1181" s="9"/>
      <c r="K1181" s="8"/>
      <c r="L1181" s="19"/>
      <c r="M1181" s="8"/>
      <c r="N1181" s="19"/>
      <c r="O1181" s="19"/>
      <c r="P1181" s="19"/>
      <c r="Q1181" s="8"/>
      <c r="R1181" s="8"/>
      <c r="S1181" s="88"/>
      <c r="T1181" s="8"/>
      <c r="U1181" s="8"/>
      <c r="V1181" s="11"/>
      <c r="W1181" s="19"/>
      <c r="X1181" s="8"/>
      <c r="Y1181" s="90"/>
      <c r="Z1181" s="88"/>
      <c r="AA1181" s="88"/>
      <c r="AB1181" s="88"/>
      <c r="AC1181" s="88"/>
      <c r="AD1181" s="10"/>
      <c r="AE1181" s="8"/>
      <c r="AF1181" s="12"/>
      <c r="AG1181" s="8"/>
      <c r="AH1181" s="88"/>
    </row>
    <row r="1182" spans="1:34" x14ac:dyDescent="0.25">
      <c r="A1182" s="62">
        <f>COUNTA(H1182:K1182,L1182:AH1182)</f>
        <v>0</v>
      </c>
      <c r="B1182" s="13"/>
      <c r="C1182" s="13"/>
      <c r="D1182" s="13"/>
      <c r="E1182" s="13">
        <f t="shared" si="168"/>
        <v>0</v>
      </c>
      <c r="F1182" s="13"/>
      <c r="G1182" s="13"/>
      <c r="H1182" s="88"/>
      <c r="I1182" s="88"/>
      <c r="J1182" s="9"/>
      <c r="K1182" s="8"/>
      <c r="L1182" s="19"/>
      <c r="M1182" s="8"/>
      <c r="N1182" s="19"/>
      <c r="O1182" s="19"/>
      <c r="P1182" s="19"/>
      <c r="Q1182" s="8"/>
      <c r="R1182" s="8"/>
      <c r="S1182" s="88"/>
      <c r="T1182" s="8"/>
      <c r="U1182" s="8"/>
      <c r="V1182" s="11"/>
      <c r="W1182" s="19"/>
      <c r="X1182" s="8"/>
      <c r="Y1182" s="90"/>
      <c r="Z1182" s="88"/>
      <c r="AA1182" s="88"/>
      <c r="AB1182" s="88"/>
      <c r="AC1182" s="88"/>
      <c r="AD1182" s="10"/>
      <c r="AE1182" s="8"/>
      <c r="AF1182" s="12"/>
      <c r="AG1182" s="8"/>
      <c r="AH1182" s="88"/>
    </row>
    <row r="1183" spans="1:34" x14ac:dyDescent="0.25">
      <c r="A1183" s="62">
        <f>COUNTA(H1183:K1183,L1183:AH1183)</f>
        <v>0</v>
      </c>
      <c r="B1183" s="13"/>
      <c r="C1183" s="13"/>
      <c r="D1183" s="13"/>
      <c r="E1183" s="13">
        <f t="shared" si="168"/>
        <v>0</v>
      </c>
      <c r="F1183" s="13"/>
      <c r="G1183" s="13"/>
      <c r="H1183" s="88"/>
      <c r="I1183" s="88"/>
      <c r="J1183" s="9"/>
      <c r="K1183" s="8"/>
      <c r="L1183" s="19"/>
      <c r="M1183" s="8"/>
      <c r="N1183" s="19"/>
      <c r="O1183" s="19"/>
      <c r="P1183" s="19"/>
      <c r="Q1183" s="8"/>
      <c r="R1183" s="8"/>
      <c r="S1183" s="88"/>
      <c r="T1183" s="8"/>
      <c r="U1183" s="8"/>
      <c r="V1183" s="11"/>
      <c r="W1183" s="19"/>
      <c r="X1183" s="8"/>
      <c r="Y1183" s="90"/>
      <c r="Z1183" s="88"/>
      <c r="AA1183" s="88"/>
      <c r="AB1183" s="88"/>
      <c r="AC1183" s="88"/>
      <c r="AD1183" s="10"/>
      <c r="AE1183" s="8"/>
      <c r="AF1183" s="12"/>
      <c r="AG1183" s="8"/>
      <c r="AH1183" s="88"/>
    </row>
    <row r="1184" spans="1:34" x14ac:dyDescent="0.25">
      <c r="A1184" s="62">
        <f>COUNTA(H1184:K1184,L1184:AH1184)</f>
        <v>0</v>
      </c>
      <c r="B1184" s="13"/>
      <c r="C1184" s="13"/>
      <c r="D1184" s="13"/>
      <c r="E1184" s="13">
        <f t="shared" si="168"/>
        <v>0</v>
      </c>
      <c r="F1184" s="13"/>
      <c r="G1184" s="13"/>
      <c r="H1184" s="88"/>
      <c r="I1184" s="88"/>
      <c r="J1184" s="9"/>
      <c r="K1184" s="8"/>
      <c r="L1184" s="19"/>
      <c r="M1184" s="8"/>
      <c r="N1184" s="19"/>
      <c r="O1184" s="19"/>
      <c r="P1184" s="19"/>
      <c r="Q1184" s="8"/>
      <c r="R1184" s="8"/>
      <c r="S1184" s="88"/>
      <c r="T1184" s="8"/>
      <c r="U1184" s="8"/>
      <c r="V1184" s="11"/>
      <c r="W1184" s="19"/>
      <c r="X1184" s="8"/>
      <c r="Y1184" s="90"/>
      <c r="Z1184" s="88"/>
      <c r="AA1184" s="88"/>
      <c r="AB1184" s="88"/>
      <c r="AC1184" s="88"/>
      <c r="AD1184" s="10"/>
      <c r="AE1184" s="8"/>
      <c r="AF1184" s="12"/>
      <c r="AG1184" s="8"/>
      <c r="AH1184" s="88"/>
    </row>
    <row r="1185" spans="1:34" x14ac:dyDescent="0.25">
      <c r="A1185" s="62">
        <f>COUNTA(H1185:K1185,L1185:AH1185)</f>
        <v>0</v>
      </c>
      <c r="B1185" s="13"/>
      <c r="C1185" s="13"/>
      <c r="D1185" s="13"/>
      <c r="E1185" s="13">
        <f t="shared" si="168"/>
        <v>0</v>
      </c>
      <c r="F1185" s="13"/>
      <c r="G1185" s="13"/>
      <c r="H1185" s="88"/>
      <c r="I1185" s="88"/>
      <c r="J1185" s="9"/>
      <c r="K1185" s="8"/>
      <c r="L1185" s="19"/>
      <c r="M1185" s="8"/>
      <c r="N1185" s="19"/>
      <c r="O1185" s="19"/>
      <c r="P1185" s="19"/>
      <c r="Q1185" s="8"/>
      <c r="R1185" s="8"/>
      <c r="S1185" s="88"/>
      <c r="T1185" s="8"/>
      <c r="U1185" s="8"/>
      <c r="V1185" s="11"/>
      <c r="W1185" s="19"/>
      <c r="X1185" s="8"/>
      <c r="Y1185" s="90"/>
      <c r="Z1185" s="88"/>
      <c r="AA1185" s="88"/>
      <c r="AB1185" s="88"/>
      <c r="AC1185" s="88"/>
      <c r="AD1185" s="10"/>
      <c r="AE1185" s="8"/>
      <c r="AF1185" s="12"/>
      <c r="AG1185" s="8"/>
      <c r="AH1185" s="88"/>
    </row>
    <row r="1186" spans="1:34" s="26" customFormat="1" ht="11.25" customHeight="1" x14ac:dyDescent="0.25">
      <c r="A1186" s="21">
        <v>0</v>
      </c>
      <c r="B1186" s="22"/>
      <c r="C1186" s="22"/>
      <c r="D1186" s="21"/>
      <c r="E1186" s="23">
        <f>MAX(E1170:E1185)</f>
        <v>0</v>
      </c>
      <c r="F1186" s="21" t="str">
        <f>RIGHT(R1186,4)</f>
        <v xml:space="preserve"> - 0</v>
      </c>
      <c r="G1186" s="21" t="str">
        <f>RIGHT(X1186,4)</f>
        <v xml:space="preserve"> - 0</v>
      </c>
      <c r="H1186" s="88"/>
      <c r="I1186" s="88"/>
      <c r="J1186" s="23" t="s">
        <v>85</v>
      </c>
      <c r="K1186" s="23" t="str">
        <f>IF(E1186=4,"ВО",IF(E1186=3,"СПО",IF(E1186=2,"ВО (с)",IF(E1186=1,"СПО (с)","-"))))</f>
        <v>-</v>
      </c>
      <c r="L1186" s="23">
        <f>COUNTA(L1170:L1185)</f>
        <v>0</v>
      </c>
      <c r="M1186" s="23" t="s">
        <v>80</v>
      </c>
      <c r="N1186" s="23" t="s">
        <v>80</v>
      </c>
      <c r="O1186" s="23">
        <f>COUNTA(O1170:O1185)</f>
        <v>0</v>
      </c>
      <c r="P1186" s="23" t="s">
        <v>80</v>
      </c>
      <c r="Q1186" s="23">
        <f>SUM(Q1170:Q1185)</f>
        <v>0</v>
      </c>
      <c r="R1186" s="23" t="str">
        <f>CONCATENATE("П.Г.П. - ",MAX(R1170:R1185))</f>
        <v>П.Г.П. - 0</v>
      </c>
      <c r="S1186" s="23">
        <f>COUNTA(S1170)</f>
        <v>0</v>
      </c>
      <c r="T1186" s="23">
        <f>T1171</f>
        <v>0</v>
      </c>
      <c r="U1186" s="23" t="s">
        <v>80</v>
      </c>
      <c r="V1186" s="23" t="s">
        <v>80</v>
      </c>
      <c r="W1186" s="23">
        <f>COUNTA(W1170:W1185)</f>
        <v>0</v>
      </c>
      <c r="X1186" s="23" t="str">
        <f>CONCATENATE("П.Г.П. - ",MAX(X1170:X1185))</f>
        <v>П.Г.П. - 0</v>
      </c>
      <c r="Y1186" s="24">
        <f>Y1170</f>
        <v>0</v>
      </c>
      <c r="Z1186" s="23" t="str">
        <f>IF(Z1170="","-",Z1170)</f>
        <v>-</v>
      </c>
      <c r="AA1186" s="23" t="str">
        <f t="shared" ref="AA1186:AC1186" si="169">IF(AA1170="","-",AA1170)</f>
        <v>-</v>
      </c>
      <c r="AB1186" s="23" t="str">
        <f t="shared" si="169"/>
        <v>-</v>
      </c>
      <c r="AC1186" s="23" t="str">
        <f t="shared" si="169"/>
        <v>-</v>
      </c>
      <c r="AD1186" s="23" t="s">
        <v>80</v>
      </c>
      <c r="AE1186" s="23">
        <f>SUM(AE1170:AE1185)</f>
        <v>0</v>
      </c>
      <c r="AF1186" s="25">
        <f>SUM(AF1170:AF1185)</f>
        <v>0</v>
      </c>
      <c r="AG1186" s="23" t="s">
        <v>80</v>
      </c>
      <c r="AH1186" s="23" t="s">
        <v>80</v>
      </c>
    </row>
    <row r="1187" spans="1:34" x14ac:dyDescent="0.25">
      <c r="A1187" s="62">
        <f>COUNTA(H1187:K1187,L1187:AH1187)-7</f>
        <v>-1</v>
      </c>
      <c r="B1187" s="13"/>
      <c r="C1187" s="13"/>
      <c r="D1187" s="13"/>
      <c r="E1187" s="13">
        <f t="shared" ref="E1187:E1202" si="170">IF(K1187="ВО",4,IF(K1187="СПО",3,IF(K1187="ВО (студент)",2,IF(K1187="СПО (студент)",1,0))))</f>
        <v>0</v>
      </c>
      <c r="F1187" s="13"/>
      <c r="G1187" s="13"/>
      <c r="H1187" s="88">
        <v>90</v>
      </c>
      <c r="I1187" s="88"/>
      <c r="J1187" s="7" t="s">
        <v>77</v>
      </c>
      <c r="K1187" s="8"/>
      <c r="L1187" s="19"/>
      <c r="M1187" s="8"/>
      <c r="N1187" s="19"/>
      <c r="O1187" s="19"/>
      <c r="P1187" s="19"/>
      <c r="Q1187" s="8"/>
      <c r="R1187" s="8"/>
      <c r="S1187" s="88"/>
      <c r="T1187" s="17" t="s">
        <v>80</v>
      </c>
      <c r="U1187" s="17" t="s">
        <v>80</v>
      </c>
      <c r="V1187" s="18" t="s">
        <v>80</v>
      </c>
      <c r="W1187" s="19"/>
      <c r="X1187" s="8"/>
      <c r="Y1187" s="90"/>
      <c r="Z1187" s="88"/>
      <c r="AA1187" s="88"/>
      <c r="AB1187" s="88" t="str">
        <f>IF(Y1187&lt;1,"-",ROUND(YEARFRAC(Y1187,#REF!,1),2))</f>
        <v>-</v>
      </c>
      <c r="AC1187" s="88"/>
      <c r="AD1187" s="10"/>
      <c r="AE1187" s="8"/>
      <c r="AF1187" s="12"/>
      <c r="AG1187" s="8"/>
      <c r="AH1187" s="88"/>
    </row>
    <row r="1188" spans="1:34" x14ac:dyDescent="0.25">
      <c r="A1188" s="62">
        <f>COUNTA(H1188:K1188,L1188:AH1188)</f>
        <v>0</v>
      </c>
      <c r="B1188" s="13"/>
      <c r="C1188" s="13"/>
      <c r="D1188" s="13"/>
      <c r="E1188" s="13">
        <f t="shared" si="170"/>
        <v>0</v>
      </c>
      <c r="F1188" s="13"/>
      <c r="G1188" s="13"/>
      <c r="H1188" s="88"/>
      <c r="I1188" s="88"/>
      <c r="J1188" s="9"/>
      <c r="K1188" s="8"/>
      <c r="L1188" s="19"/>
      <c r="M1188" s="8"/>
      <c r="N1188" s="19"/>
      <c r="O1188" s="19"/>
      <c r="P1188" s="19"/>
      <c r="Q1188" s="8"/>
      <c r="R1188" s="8"/>
      <c r="S1188" s="88"/>
      <c r="T1188" s="8"/>
      <c r="U1188" s="8"/>
      <c r="V1188" s="11"/>
      <c r="W1188" s="19"/>
      <c r="X1188" s="8"/>
      <c r="Y1188" s="90"/>
      <c r="Z1188" s="88"/>
      <c r="AA1188" s="88"/>
      <c r="AB1188" s="88"/>
      <c r="AC1188" s="88"/>
      <c r="AD1188" s="10"/>
      <c r="AE1188" s="8"/>
      <c r="AF1188" s="12"/>
      <c r="AG1188" s="8"/>
      <c r="AH1188" s="88"/>
    </row>
    <row r="1189" spans="1:34" x14ac:dyDescent="0.25">
      <c r="A1189" s="62">
        <f>COUNTA(H1189:K1189,L1189:AH1189,J1190)-4</f>
        <v>0</v>
      </c>
      <c r="B1189" s="13"/>
      <c r="C1189" s="13"/>
      <c r="D1189" s="13"/>
      <c r="E1189" s="13">
        <f t="shared" si="170"/>
        <v>0</v>
      </c>
      <c r="F1189" s="13"/>
      <c r="G1189" s="13"/>
      <c r="H1189" s="88"/>
      <c r="I1189" s="88"/>
      <c r="J1189" s="7" t="s">
        <v>78</v>
      </c>
      <c r="K1189" s="8"/>
      <c r="L1189" s="19"/>
      <c r="M1189" s="8"/>
      <c r="N1189" s="19"/>
      <c r="O1189" s="19"/>
      <c r="P1189" s="19"/>
      <c r="Q1189" s="8"/>
      <c r="R1189" s="8"/>
      <c r="S1189" s="88"/>
      <c r="T1189" s="17" t="s">
        <v>80</v>
      </c>
      <c r="U1189" s="17" t="s">
        <v>80</v>
      </c>
      <c r="V1189" s="18" t="s">
        <v>80</v>
      </c>
      <c r="W1189" s="19"/>
      <c r="X1189" s="8"/>
      <c r="Y1189" s="90"/>
      <c r="Z1189" s="88"/>
      <c r="AA1189" s="88"/>
      <c r="AB1189" s="88"/>
      <c r="AC1189" s="88"/>
      <c r="AD1189" s="10"/>
      <c r="AE1189" s="8"/>
      <c r="AF1189" s="12"/>
      <c r="AG1189" s="8"/>
      <c r="AH1189" s="88"/>
    </row>
    <row r="1190" spans="1:34" x14ac:dyDescent="0.25">
      <c r="A1190" s="62">
        <f>COUNTA(H1190:K1190,L1190:AH1190)</f>
        <v>0</v>
      </c>
      <c r="B1190" s="13"/>
      <c r="C1190" s="13"/>
      <c r="D1190" s="13" t="str">
        <f>IF(J1190&gt;0,"совмещение","-")</f>
        <v>-</v>
      </c>
      <c r="E1190" s="13">
        <f t="shared" si="170"/>
        <v>0</v>
      </c>
      <c r="F1190" s="13"/>
      <c r="G1190" s="13"/>
      <c r="H1190" s="88"/>
      <c r="I1190" s="88"/>
      <c r="J1190" s="9"/>
      <c r="K1190" s="8"/>
      <c r="L1190" s="19"/>
      <c r="M1190" s="8"/>
      <c r="N1190" s="19"/>
      <c r="O1190" s="19"/>
      <c r="P1190" s="19"/>
      <c r="Q1190" s="8"/>
      <c r="R1190" s="8"/>
      <c r="S1190" s="88"/>
      <c r="T1190" s="8"/>
      <c r="U1190" s="8"/>
      <c r="V1190" s="11"/>
      <c r="W1190" s="19"/>
      <c r="X1190" s="8"/>
      <c r="Y1190" s="90"/>
      <c r="Z1190" s="88"/>
      <c r="AA1190" s="88"/>
      <c r="AB1190" s="88"/>
      <c r="AC1190" s="88"/>
      <c r="AD1190" s="10"/>
      <c r="AE1190" s="8"/>
      <c r="AF1190" s="12"/>
      <c r="AG1190" s="8"/>
      <c r="AH1190" s="88"/>
    </row>
    <row r="1191" spans="1:34" x14ac:dyDescent="0.25">
      <c r="A1191" s="62">
        <f>COUNTA(H1191:K1191,L1191:AH1191)</f>
        <v>0</v>
      </c>
      <c r="B1191" s="13"/>
      <c r="C1191" s="13"/>
      <c r="D1191" s="13"/>
      <c r="E1191" s="13">
        <f t="shared" si="170"/>
        <v>0</v>
      </c>
      <c r="F1191" s="13"/>
      <c r="G1191" s="13"/>
      <c r="H1191" s="88"/>
      <c r="I1191" s="88"/>
      <c r="J1191" s="9"/>
      <c r="K1191" s="8"/>
      <c r="L1191" s="19"/>
      <c r="M1191" s="8"/>
      <c r="N1191" s="19"/>
      <c r="O1191" s="19"/>
      <c r="P1191" s="19"/>
      <c r="Q1191" s="8"/>
      <c r="R1191" s="8"/>
      <c r="S1191" s="88"/>
      <c r="T1191" s="8"/>
      <c r="U1191" s="8"/>
      <c r="V1191" s="11"/>
      <c r="W1191" s="19"/>
      <c r="X1191" s="8"/>
      <c r="Y1191" s="90"/>
      <c r="Z1191" s="88"/>
      <c r="AA1191" s="88"/>
      <c r="AB1191" s="88"/>
      <c r="AC1191" s="88"/>
      <c r="AD1191" s="10"/>
      <c r="AE1191" s="8"/>
      <c r="AF1191" s="12"/>
      <c r="AG1191" s="8"/>
      <c r="AH1191" s="88"/>
    </row>
    <row r="1192" spans="1:34" x14ac:dyDescent="0.25">
      <c r="A1192" s="62">
        <f>COUNTA(H1192:K1192,L1192:AH1192)</f>
        <v>0</v>
      </c>
      <c r="B1192" s="13"/>
      <c r="C1192" s="13"/>
      <c r="D1192" s="13"/>
      <c r="E1192" s="13">
        <f t="shared" si="170"/>
        <v>0</v>
      </c>
      <c r="F1192" s="13"/>
      <c r="G1192" s="13"/>
      <c r="H1192" s="88"/>
      <c r="I1192" s="88"/>
      <c r="J1192" s="9"/>
      <c r="K1192" s="8"/>
      <c r="L1192" s="19"/>
      <c r="M1192" s="8"/>
      <c r="N1192" s="19"/>
      <c r="O1192" s="19"/>
      <c r="P1192" s="19"/>
      <c r="Q1192" s="8"/>
      <c r="R1192" s="8"/>
      <c r="S1192" s="88"/>
      <c r="T1192" s="8"/>
      <c r="U1192" s="8"/>
      <c r="V1192" s="11"/>
      <c r="W1192" s="19"/>
      <c r="X1192" s="8"/>
      <c r="Y1192" s="90"/>
      <c r="Z1192" s="88"/>
      <c r="AA1192" s="88"/>
      <c r="AB1192" s="88"/>
      <c r="AC1192" s="88"/>
      <c r="AD1192" s="10"/>
      <c r="AE1192" s="8"/>
      <c r="AF1192" s="12"/>
      <c r="AG1192" s="8"/>
      <c r="AH1192" s="88"/>
    </row>
    <row r="1193" spans="1:34" x14ac:dyDescent="0.25">
      <c r="A1193" s="62">
        <f>COUNTA(H1193:K1193,L1193:AH1193)</f>
        <v>0</v>
      </c>
      <c r="B1193" s="13"/>
      <c r="C1193" s="13"/>
      <c r="D1193" s="13"/>
      <c r="E1193" s="13">
        <f t="shared" si="170"/>
        <v>0</v>
      </c>
      <c r="F1193" s="13"/>
      <c r="G1193" s="13"/>
      <c r="H1193" s="88"/>
      <c r="I1193" s="88"/>
      <c r="J1193" s="9"/>
      <c r="K1193" s="8"/>
      <c r="L1193" s="19"/>
      <c r="M1193" s="8"/>
      <c r="N1193" s="19"/>
      <c r="O1193" s="19"/>
      <c r="P1193" s="19"/>
      <c r="Q1193" s="8"/>
      <c r="R1193" s="8"/>
      <c r="S1193" s="88"/>
      <c r="T1193" s="8"/>
      <c r="U1193" s="8"/>
      <c r="V1193" s="11"/>
      <c r="W1193" s="19"/>
      <c r="X1193" s="8"/>
      <c r="Y1193" s="90"/>
      <c r="Z1193" s="88"/>
      <c r="AA1193" s="88"/>
      <c r="AB1193" s="88"/>
      <c r="AC1193" s="88"/>
      <c r="AD1193" s="10"/>
      <c r="AE1193" s="8"/>
      <c r="AF1193" s="12"/>
      <c r="AG1193" s="8"/>
      <c r="AH1193" s="88"/>
    </row>
    <row r="1194" spans="1:34" x14ac:dyDescent="0.25">
      <c r="A1194" s="62">
        <f>COUNTA(H1194:K1194,L1194:AH1194)</f>
        <v>0</v>
      </c>
      <c r="B1194" s="13"/>
      <c r="C1194" s="13"/>
      <c r="D1194" s="13"/>
      <c r="E1194" s="13">
        <f t="shared" si="170"/>
        <v>0</v>
      </c>
      <c r="F1194" s="13"/>
      <c r="G1194" s="13"/>
      <c r="H1194" s="88"/>
      <c r="I1194" s="88"/>
      <c r="J1194" s="9"/>
      <c r="K1194" s="8"/>
      <c r="L1194" s="19"/>
      <c r="M1194" s="8"/>
      <c r="N1194" s="19"/>
      <c r="O1194" s="19"/>
      <c r="P1194" s="19"/>
      <c r="Q1194" s="8"/>
      <c r="R1194" s="8"/>
      <c r="S1194" s="88"/>
      <c r="T1194" s="8"/>
      <c r="U1194" s="8"/>
      <c r="V1194" s="11"/>
      <c r="W1194" s="19"/>
      <c r="X1194" s="8"/>
      <c r="Y1194" s="90"/>
      <c r="Z1194" s="88"/>
      <c r="AA1194" s="88"/>
      <c r="AB1194" s="88"/>
      <c r="AC1194" s="88"/>
      <c r="AD1194" s="10"/>
      <c r="AE1194" s="8"/>
      <c r="AF1194" s="12"/>
      <c r="AG1194" s="8"/>
      <c r="AH1194" s="88"/>
    </row>
    <row r="1195" spans="1:34" x14ac:dyDescent="0.25">
      <c r="A1195" s="62">
        <f>COUNTA(H1195:K1195,L1195:AH1195)</f>
        <v>0</v>
      </c>
      <c r="B1195" s="13"/>
      <c r="C1195" s="13"/>
      <c r="D1195" s="13"/>
      <c r="E1195" s="13">
        <f t="shared" si="170"/>
        <v>0</v>
      </c>
      <c r="F1195" s="13"/>
      <c r="G1195" s="13"/>
      <c r="H1195" s="88"/>
      <c r="I1195" s="88"/>
      <c r="J1195" s="9"/>
      <c r="K1195" s="8"/>
      <c r="L1195" s="19"/>
      <c r="M1195" s="8"/>
      <c r="N1195" s="19"/>
      <c r="O1195" s="19"/>
      <c r="P1195" s="19"/>
      <c r="Q1195" s="8"/>
      <c r="R1195" s="8"/>
      <c r="S1195" s="88"/>
      <c r="T1195" s="8"/>
      <c r="U1195" s="8"/>
      <c r="V1195" s="11"/>
      <c r="W1195" s="19"/>
      <c r="X1195" s="8"/>
      <c r="Y1195" s="90"/>
      <c r="Z1195" s="88"/>
      <c r="AA1195" s="88"/>
      <c r="AB1195" s="88"/>
      <c r="AC1195" s="88"/>
      <c r="AD1195" s="10"/>
      <c r="AE1195" s="8"/>
      <c r="AF1195" s="12"/>
      <c r="AG1195" s="8"/>
      <c r="AH1195" s="88"/>
    </row>
    <row r="1196" spans="1:34" x14ac:dyDescent="0.25">
      <c r="A1196" s="62">
        <f>COUNTA(H1196:K1196,L1196:AH1196,J1197)-4</f>
        <v>0</v>
      </c>
      <c r="B1196" s="13"/>
      <c r="C1196" s="13"/>
      <c r="D1196" s="13"/>
      <c r="E1196" s="13">
        <f t="shared" si="170"/>
        <v>0</v>
      </c>
      <c r="F1196" s="13"/>
      <c r="G1196" s="13"/>
      <c r="H1196" s="88"/>
      <c r="I1196" s="88"/>
      <c r="J1196" s="7" t="s">
        <v>79</v>
      </c>
      <c r="K1196" s="8"/>
      <c r="L1196" s="19"/>
      <c r="M1196" s="8"/>
      <c r="N1196" s="19"/>
      <c r="O1196" s="19"/>
      <c r="P1196" s="19"/>
      <c r="Q1196" s="8"/>
      <c r="R1196" s="8"/>
      <c r="S1196" s="88"/>
      <c r="T1196" s="17" t="s">
        <v>80</v>
      </c>
      <c r="U1196" s="17" t="s">
        <v>80</v>
      </c>
      <c r="V1196" s="18" t="s">
        <v>80</v>
      </c>
      <c r="W1196" s="19"/>
      <c r="X1196" s="8"/>
      <c r="Y1196" s="90"/>
      <c r="Z1196" s="88"/>
      <c r="AA1196" s="88"/>
      <c r="AB1196" s="88"/>
      <c r="AC1196" s="88"/>
      <c r="AD1196" s="10"/>
      <c r="AE1196" s="8"/>
      <c r="AF1196" s="12"/>
      <c r="AG1196" s="8"/>
      <c r="AH1196" s="88"/>
    </row>
    <row r="1197" spans="1:34" x14ac:dyDescent="0.25">
      <c r="A1197" s="62">
        <f>COUNTA(H1197:K1197,L1197:AH1197)</f>
        <v>0</v>
      </c>
      <c r="B1197" s="13"/>
      <c r="C1197" s="13"/>
      <c r="D1197" s="13" t="str">
        <f>IF(J1197&gt;0,"совместительство","-")</f>
        <v>-</v>
      </c>
      <c r="E1197" s="13">
        <f t="shared" si="170"/>
        <v>0</v>
      </c>
      <c r="F1197" s="13"/>
      <c r="G1197" s="13"/>
      <c r="H1197" s="88"/>
      <c r="I1197" s="88"/>
      <c r="J1197" s="9"/>
      <c r="K1197" s="8"/>
      <c r="L1197" s="19"/>
      <c r="M1197" s="8"/>
      <c r="N1197" s="19"/>
      <c r="O1197" s="19"/>
      <c r="P1197" s="19"/>
      <c r="Q1197" s="8"/>
      <c r="R1197" s="8"/>
      <c r="S1197" s="88"/>
      <c r="T1197" s="8"/>
      <c r="U1197" s="8"/>
      <c r="V1197" s="11"/>
      <c r="W1197" s="19"/>
      <c r="X1197" s="8"/>
      <c r="Y1197" s="90"/>
      <c r="Z1197" s="88"/>
      <c r="AA1197" s="88"/>
      <c r="AB1197" s="88"/>
      <c r="AC1197" s="88"/>
      <c r="AD1197" s="10"/>
      <c r="AE1197" s="8"/>
      <c r="AF1197" s="12"/>
      <c r="AG1197" s="8"/>
      <c r="AH1197" s="88"/>
    </row>
    <row r="1198" spans="1:34" x14ac:dyDescent="0.25">
      <c r="A1198" s="62">
        <f>COUNTA(H1198:K1198,L1198:AH1198)</f>
        <v>0</v>
      </c>
      <c r="B1198" s="13"/>
      <c r="C1198" s="13"/>
      <c r="D1198" s="13"/>
      <c r="E1198" s="13">
        <f t="shared" si="170"/>
        <v>0</v>
      </c>
      <c r="F1198" s="13"/>
      <c r="G1198" s="13"/>
      <c r="H1198" s="88"/>
      <c r="I1198" s="88"/>
      <c r="J1198" s="9"/>
      <c r="K1198" s="8"/>
      <c r="L1198" s="19"/>
      <c r="M1198" s="8"/>
      <c r="N1198" s="19"/>
      <c r="O1198" s="19"/>
      <c r="P1198" s="19"/>
      <c r="Q1198" s="8"/>
      <c r="R1198" s="8"/>
      <c r="S1198" s="88"/>
      <c r="T1198" s="8"/>
      <c r="U1198" s="8"/>
      <c r="V1198" s="11"/>
      <c r="W1198" s="19"/>
      <c r="X1198" s="8"/>
      <c r="Y1198" s="90"/>
      <c r="Z1198" s="88"/>
      <c r="AA1198" s="88"/>
      <c r="AB1198" s="88"/>
      <c r="AC1198" s="88"/>
      <c r="AD1198" s="10"/>
      <c r="AE1198" s="8"/>
      <c r="AF1198" s="12"/>
      <c r="AG1198" s="8"/>
      <c r="AH1198" s="88"/>
    </row>
    <row r="1199" spans="1:34" x14ac:dyDescent="0.25">
      <c r="A1199" s="62">
        <f>COUNTA(H1199:K1199,L1199:AH1199)</f>
        <v>0</v>
      </c>
      <c r="B1199" s="13"/>
      <c r="C1199" s="13"/>
      <c r="D1199" s="13"/>
      <c r="E1199" s="13">
        <f t="shared" si="170"/>
        <v>0</v>
      </c>
      <c r="F1199" s="13"/>
      <c r="G1199" s="13"/>
      <c r="H1199" s="88"/>
      <c r="I1199" s="88"/>
      <c r="J1199" s="9"/>
      <c r="K1199" s="8"/>
      <c r="L1199" s="19"/>
      <c r="M1199" s="8"/>
      <c r="N1199" s="19"/>
      <c r="O1199" s="19"/>
      <c r="P1199" s="19"/>
      <c r="Q1199" s="8"/>
      <c r="R1199" s="8"/>
      <c r="S1199" s="88"/>
      <c r="T1199" s="8"/>
      <c r="U1199" s="8"/>
      <c r="V1199" s="11"/>
      <c r="W1199" s="19"/>
      <c r="X1199" s="8"/>
      <c r="Y1199" s="90"/>
      <c r="Z1199" s="88"/>
      <c r="AA1199" s="88"/>
      <c r="AB1199" s="88"/>
      <c r="AC1199" s="88"/>
      <c r="AD1199" s="10"/>
      <c r="AE1199" s="8"/>
      <c r="AF1199" s="12"/>
      <c r="AG1199" s="8"/>
      <c r="AH1199" s="88"/>
    </row>
    <row r="1200" spans="1:34" x14ac:dyDescent="0.25">
      <c r="A1200" s="62">
        <f>COUNTA(H1200:K1200,L1200:AH1200)</f>
        <v>0</v>
      </c>
      <c r="B1200" s="13"/>
      <c r="C1200" s="13"/>
      <c r="D1200" s="13"/>
      <c r="E1200" s="13">
        <f t="shared" si="170"/>
        <v>0</v>
      </c>
      <c r="F1200" s="13"/>
      <c r="G1200" s="13"/>
      <c r="H1200" s="88"/>
      <c r="I1200" s="88"/>
      <c r="J1200" s="9"/>
      <c r="K1200" s="8"/>
      <c r="L1200" s="19"/>
      <c r="M1200" s="8"/>
      <c r="N1200" s="19"/>
      <c r="O1200" s="19"/>
      <c r="P1200" s="19"/>
      <c r="Q1200" s="8"/>
      <c r="R1200" s="8"/>
      <c r="S1200" s="88"/>
      <c r="T1200" s="8"/>
      <c r="U1200" s="8"/>
      <c r="V1200" s="11"/>
      <c r="W1200" s="19"/>
      <c r="X1200" s="8"/>
      <c r="Y1200" s="90"/>
      <c r="Z1200" s="88"/>
      <c r="AA1200" s="88"/>
      <c r="AB1200" s="88"/>
      <c r="AC1200" s="88"/>
      <c r="AD1200" s="10"/>
      <c r="AE1200" s="8"/>
      <c r="AF1200" s="12"/>
      <c r="AG1200" s="8"/>
      <c r="AH1200" s="88"/>
    </row>
    <row r="1201" spans="1:34" x14ac:dyDescent="0.25">
      <c r="A1201" s="62">
        <f>COUNTA(H1201:K1201,L1201:AH1201)</f>
        <v>0</v>
      </c>
      <c r="B1201" s="13"/>
      <c r="C1201" s="13"/>
      <c r="D1201" s="13"/>
      <c r="E1201" s="13">
        <f t="shared" si="170"/>
        <v>0</v>
      </c>
      <c r="F1201" s="13"/>
      <c r="G1201" s="13"/>
      <c r="H1201" s="88"/>
      <c r="I1201" s="88"/>
      <c r="J1201" s="9"/>
      <c r="K1201" s="8"/>
      <c r="L1201" s="19"/>
      <c r="M1201" s="8"/>
      <c r="N1201" s="19"/>
      <c r="O1201" s="19"/>
      <c r="P1201" s="19"/>
      <c r="Q1201" s="8"/>
      <c r="R1201" s="8"/>
      <c r="S1201" s="88"/>
      <c r="T1201" s="8"/>
      <c r="U1201" s="8"/>
      <c r="V1201" s="11"/>
      <c r="W1201" s="19"/>
      <c r="X1201" s="8"/>
      <c r="Y1201" s="90"/>
      <c r="Z1201" s="88"/>
      <c r="AA1201" s="88"/>
      <c r="AB1201" s="88"/>
      <c r="AC1201" s="88"/>
      <c r="AD1201" s="10"/>
      <c r="AE1201" s="8"/>
      <c r="AF1201" s="12"/>
      <c r="AG1201" s="8"/>
      <c r="AH1201" s="88"/>
    </row>
    <row r="1202" spans="1:34" x14ac:dyDescent="0.25">
      <c r="A1202" s="62">
        <f>COUNTA(H1202:K1202,L1202:AH1202)</f>
        <v>0</v>
      </c>
      <c r="B1202" s="13"/>
      <c r="C1202" s="13"/>
      <c r="D1202" s="13"/>
      <c r="E1202" s="13">
        <f t="shared" si="170"/>
        <v>0</v>
      </c>
      <c r="F1202" s="13"/>
      <c r="G1202" s="13"/>
      <c r="H1202" s="88"/>
      <c r="I1202" s="88"/>
      <c r="J1202" s="9"/>
      <c r="K1202" s="8"/>
      <c r="L1202" s="19"/>
      <c r="M1202" s="8"/>
      <c r="N1202" s="19"/>
      <c r="O1202" s="19"/>
      <c r="P1202" s="19"/>
      <c r="Q1202" s="8"/>
      <c r="R1202" s="8"/>
      <c r="S1202" s="88"/>
      <c r="T1202" s="8"/>
      <c r="U1202" s="8"/>
      <c r="V1202" s="11"/>
      <c r="W1202" s="19"/>
      <c r="X1202" s="8"/>
      <c r="Y1202" s="90"/>
      <c r="Z1202" s="88"/>
      <c r="AA1202" s="88"/>
      <c r="AB1202" s="88"/>
      <c r="AC1202" s="88"/>
      <c r="AD1202" s="10"/>
      <c r="AE1202" s="8"/>
      <c r="AF1202" s="12"/>
      <c r="AG1202" s="8"/>
      <c r="AH1202" s="88"/>
    </row>
    <row r="1203" spans="1:34" s="26" customFormat="1" ht="11.25" customHeight="1" x14ac:dyDescent="0.25">
      <c r="A1203" s="21">
        <v>0</v>
      </c>
      <c r="B1203" s="22"/>
      <c r="C1203" s="22"/>
      <c r="D1203" s="21"/>
      <c r="E1203" s="23">
        <f>MAX(E1187:E1202)</f>
        <v>0</v>
      </c>
      <c r="F1203" s="21" t="str">
        <f>RIGHT(R1203,4)</f>
        <v xml:space="preserve"> - 0</v>
      </c>
      <c r="G1203" s="21" t="str">
        <f>RIGHT(X1203,4)</f>
        <v xml:space="preserve"> - 0</v>
      </c>
      <c r="H1203" s="88"/>
      <c r="I1203" s="88"/>
      <c r="J1203" s="23" t="s">
        <v>85</v>
      </c>
      <c r="K1203" s="23" t="str">
        <f>IF(E1203=4,"ВО",IF(E1203=3,"СПО",IF(E1203=2,"ВО (с)",IF(E1203=1,"СПО (с)","-"))))</f>
        <v>-</v>
      </c>
      <c r="L1203" s="23">
        <f>COUNTA(L1187:L1202)</f>
        <v>0</v>
      </c>
      <c r="M1203" s="23" t="s">
        <v>80</v>
      </c>
      <c r="N1203" s="23" t="s">
        <v>80</v>
      </c>
      <c r="O1203" s="23">
        <f>COUNTA(O1187:O1202)</f>
        <v>0</v>
      </c>
      <c r="P1203" s="23" t="s">
        <v>80</v>
      </c>
      <c r="Q1203" s="23">
        <f>SUM(Q1187:Q1202)</f>
        <v>0</v>
      </c>
      <c r="R1203" s="23" t="str">
        <f>CONCATENATE("П.Г.П. - ",MAX(R1187:R1202))</f>
        <v>П.Г.П. - 0</v>
      </c>
      <c r="S1203" s="23">
        <f>COUNTA(S1187)</f>
        <v>0</v>
      </c>
      <c r="T1203" s="23">
        <f>T1188</f>
        <v>0</v>
      </c>
      <c r="U1203" s="23" t="s">
        <v>80</v>
      </c>
      <c r="V1203" s="23" t="s">
        <v>80</v>
      </c>
      <c r="W1203" s="23">
        <f>COUNTA(W1187:W1202)</f>
        <v>0</v>
      </c>
      <c r="X1203" s="23" t="str">
        <f>CONCATENATE("П.Г.П. - ",MAX(X1187:X1202))</f>
        <v>П.Г.П. - 0</v>
      </c>
      <c r="Y1203" s="24">
        <f>Y1187</f>
        <v>0</v>
      </c>
      <c r="Z1203" s="23" t="str">
        <f>IF(Z1187="","-",Z1187)</f>
        <v>-</v>
      </c>
      <c r="AA1203" s="23" t="str">
        <f t="shared" ref="AA1203:AC1203" si="171">IF(AA1187="","-",AA1187)</f>
        <v>-</v>
      </c>
      <c r="AB1203" s="23" t="str">
        <f t="shared" si="171"/>
        <v>-</v>
      </c>
      <c r="AC1203" s="23" t="str">
        <f t="shared" si="171"/>
        <v>-</v>
      </c>
      <c r="AD1203" s="23" t="s">
        <v>80</v>
      </c>
      <c r="AE1203" s="23">
        <f>SUM(AE1187:AE1202)</f>
        <v>0</v>
      </c>
      <c r="AF1203" s="25">
        <f>SUM(AF1187:AF1202)</f>
        <v>0</v>
      </c>
      <c r="AG1203" s="23" t="s">
        <v>80</v>
      </c>
      <c r="AH1203" s="23" t="s">
        <v>80</v>
      </c>
    </row>
    <row r="1204" spans="1:34" x14ac:dyDescent="0.25">
      <c r="A1204" s="62">
        <f>COUNTA(H1204:K1204,L1204:AH1204)-7</f>
        <v>-1</v>
      </c>
      <c r="B1204" s="13"/>
      <c r="C1204" s="13"/>
      <c r="D1204" s="13"/>
      <c r="E1204" s="13">
        <f t="shared" ref="E1204:E1219" si="172">IF(K1204="ВО",4,IF(K1204="СПО",3,IF(K1204="ВО (студент)",2,IF(K1204="СПО (студент)",1,0))))</f>
        <v>0</v>
      </c>
      <c r="F1204" s="13"/>
      <c r="G1204" s="13"/>
      <c r="H1204" s="88">
        <v>91</v>
      </c>
      <c r="I1204" s="88"/>
      <c r="J1204" s="7" t="s">
        <v>77</v>
      </c>
      <c r="K1204" s="8"/>
      <c r="L1204" s="19"/>
      <c r="M1204" s="8"/>
      <c r="N1204" s="19"/>
      <c r="O1204" s="19"/>
      <c r="P1204" s="19"/>
      <c r="Q1204" s="8"/>
      <c r="R1204" s="8"/>
      <c r="S1204" s="88"/>
      <c r="T1204" s="17" t="s">
        <v>80</v>
      </c>
      <c r="U1204" s="17" t="s">
        <v>80</v>
      </c>
      <c r="V1204" s="18" t="s">
        <v>80</v>
      </c>
      <c r="W1204" s="19"/>
      <c r="X1204" s="8"/>
      <c r="Y1204" s="90"/>
      <c r="Z1204" s="88"/>
      <c r="AA1204" s="88"/>
      <c r="AB1204" s="88" t="str">
        <f>IF(Y1204&lt;1,"-",ROUND(YEARFRAC(Y1204,#REF!,1),2))</f>
        <v>-</v>
      </c>
      <c r="AC1204" s="88"/>
      <c r="AD1204" s="10"/>
      <c r="AE1204" s="8"/>
      <c r="AF1204" s="12"/>
      <c r="AG1204" s="8"/>
      <c r="AH1204" s="88"/>
    </row>
    <row r="1205" spans="1:34" x14ac:dyDescent="0.25">
      <c r="A1205" s="62">
        <f>COUNTA(H1205:K1205,L1205:AH1205)</f>
        <v>0</v>
      </c>
      <c r="B1205" s="13"/>
      <c r="C1205" s="13"/>
      <c r="D1205" s="13"/>
      <c r="E1205" s="13">
        <f t="shared" si="172"/>
        <v>0</v>
      </c>
      <c r="F1205" s="13"/>
      <c r="G1205" s="13"/>
      <c r="H1205" s="88"/>
      <c r="I1205" s="88"/>
      <c r="J1205" s="9"/>
      <c r="K1205" s="8"/>
      <c r="L1205" s="19"/>
      <c r="M1205" s="8"/>
      <c r="N1205" s="19"/>
      <c r="O1205" s="19"/>
      <c r="P1205" s="19"/>
      <c r="Q1205" s="8"/>
      <c r="R1205" s="8"/>
      <c r="S1205" s="88"/>
      <c r="T1205" s="8"/>
      <c r="U1205" s="8"/>
      <c r="V1205" s="11"/>
      <c r="W1205" s="19"/>
      <c r="X1205" s="8"/>
      <c r="Y1205" s="90"/>
      <c r="Z1205" s="88"/>
      <c r="AA1205" s="88"/>
      <c r="AB1205" s="88"/>
      <c r="AC1205" s="88"/>
      <c r="AD1205" s="10"/>
      <c r="AE1205" s="8"/>
      <c r="AF1205" s="12"/>
      <c r="AG1205" s="8"/>
      <c r="AH1205" s="88"/>
    </row>
    <row r="1206" spans="1:34" x14ac:dyDescent="0.25">
      <c r="A1206" s="62">
        <f>COUNTA(H1206:K1206,L1206:AH1206,J1207)-4</f>
        <v>0</v>
      </c>
      <c r="B1206" s="13"/>
      <c r="C1206" s="13"/>
      <c r="D1206" s="13"/>
      <c r="E1206" s="13">
        <f t="shared" si="172"/>
        <v>0</v>
      </c>
      <c r="F1206" s="13"/>
      <c r="G1206" s="13"/>
      <c r="H1206" s="88"/>
      <c r="I1206" s="88"/>
      <c r="J1206" s="7" t="s">
        <v>78</v>
      </c>
      <c r="K1206" s="8"/>
      <c r="L1206" s="19"/>
      <c r="M1206" s="8"/>
      <c r="N1206" s="19"/>
      <c r="O1206" s="19"/>
      <c r="P1206" s="19"/>
      <c r="Q1206" s="8"/>
      <c r="R1206" s="8"/>
      <c r="S1206" s="88"/>
      <c r="T1206" s="17" t="s">
        <v>80</v>
      </c>
      <c r="U1206" s="17" t="s">
        <v>80</v>
      </c>
      <c r="V1206" s="18" t="s">
        <v>80</v>
      </c>
      <c r="W1206" s="19"/>
      <c r="X1206" s="8"/>
      <c r="Y1206" s="90"/>
      <c r="Z1206" s="88"/>
      <c r="AA1206" s="88"/>
      <c r="AB1206" s="88"/>
      <c r="AC1206" s="88"/>
      <c r="AD1206" s="10"/>
      <c r="AE1206" s="8"/>
      <c r="AF1206" s="12"/>
      <c r="AG1206" s="8"/>
      <c r="AH1206" s="88"/>
    </row>
    <row r="1207" spans="1:34" x14ac:dyDescent="0.25">
      <c r="A1207" s="62">
        <f>COUNTA(H1207:K1207,L1207:AH1207)</f>
        <v>0</v>
      </c>
      <c r="B1207" s="13"/>
      <c r="C1207" s="13"/>
      <c r="D1207" s="13" t="str">
        <f>IF(J1207&gt;0,"совмещение","-")</f>
        <v>-</v>
      </c>
      <c r="E1207" s="13">
        <f t="shared" si="172"/>
        <v>0</v>
      </c>
      <c r="F1207" s="13"/>
      <c r="G1207" s="13"/>
      <c r="H1207" s="88"/>
      <c r="I1207" s="88"/>
      <c r="J1207" s="9"/>
      <c r="K1207" s="8"/>
      <c r="L1207" s="19"/>
      <c r="M1207" s="8"/>
      <c r="N1207" s="19"/>
      <c r="O1207" s="19"/>
      <c r="P1207" s="19"/>
      <c r="Q1207" s="8"/>
      <c r="R1207" s="8"/>
      <c r="S1207" s="88"/>
      <c r="T1207" s="8"/>
      <c r="U1207" s="8"/>
      <c r="V1207" s="11"/>
      <c r="W1207" s="19"/>
      <c r="X1207" s="8"/>
      <c r="Y1207" s="90"/>
      <c r="Z1207" s="88"/>
      <c r="AA1207" s="88"/>
      <c r="AB1207" s="88"/>
      <c r="AC1207" s="88"/>
      <c r="AD1207" s="10"/>
      <c r="AE1207" s="8"/>
      <c r="AF1207" s="12"/>
      <c r="AG1207" s="8"/>
      <c r="AH1207" s="88"/>
    </row>
    <row r="1208" spans="1:34" x14ac:dyDescent="0.25">
      <c r="A1208" s="62">
        <f>COUNTA(H1208:K1208,L1208:AH1208)</f>
        <v>0</v>
      </c>
      <c r="B1208" s="13"/>
      <c r="C1208" s="13"/>
      <c r="D1208" s="13"/>
      <c r="E1208" s="13">
        <f t="shared" si="172"/>
        <v>0</v>
      </c>
      <c r="F1208" s="13"/>
      <c r="G1208" s="13"/>
      <c r="H1208" s="88"/>
      <c r="I1208" s="88"/>
      <c r="J1208" s="9"/>
      <c r="K1208" s="8"/>
      <c r="L1208" s="19"/>
      <c r="M1208" s="8"/>
      <c r="N1208" s="19"/>
      <c r="O1208" s="19"/>
      <c r="P1208" s="19"/>
      <c r="Q1208" s="8"/>
      <c r="R1208" s="8"/>
      <c r="S1208" s="88"/>
      <c r="T1208" s="8"/>
      <c r="U1208" s="8"/>
      <c r="V1208" s="11"/>
      <c r="W1208" s="19"/>
      <c r="X1208" s="8"/>
      <c r="Y1208" s="90"/>
      <c r="Z1208" s="88"/>
      <c r="AA1208" s="88"/>
      <c r="AB1208" s="88"/>
      <c r="AC1208" s="88"/>
      <c r="AD1208" s="10"/>
      <c r="AE1208" s="8"/>
      <c r="AF1208" s="12"/>
      <c r="AG1208" s="8"/>
      <c r="AH1208" s="88"/>
    </row>
    <row r="1209" spans="1:34" x14ac:dyDescent="0.25">
      <c r="A1209" s="62">
        <f>COUNTA(H1209:K1209,L1209:AH1209)</f>
        <v>0</v>
      </c>
      <c r="B1209" s="13"/>
      <c r="C1209" s="13"/>
      <c r="D1209" s="13"/>
      <c r="E1209" s="13">
        <f t="shared" si="172"/>
        <v>0</v>
      </c>
      <c r="F1209" s="13"/>
      <c r="G1209" s="13"/>
      <c r="H1209" s="88"/>
      <c r="I1209" s="88"/>
      <c r="J1209" s="9"/>
      <c r="K1209" s="8"/>
      <c r="L1209" s="19"/>
      <c r="M1209" s="8"/>
      <c r="N1209" s="19"/>
      <c r="O1209" s="19"/>
      <c r="P1209" s="19"/>
      <c r="Q1209" s="8"/>
      <c r="R1209" s="8"/>
      <c r="S1209" s="88"/>
      <c r="T1209" s="8"/>
      <c r="U1209" s="8"/>
      <c r="V1209" s="11"/>
      <c r="W1209" s="19"/>
      <c r="X1209" s="8"/>
      <c r="Y1209" s="90"/>
      <c r="Z1209" s="88"/>
      <c r="AA1209" s="88"/>
      <c r="AB1209" s="88"/>
      <c r="AC1209" s="88"/>
      <c r="AD1209" s="10"/>
      <c r="AE1209" s="8"/>
      <c r="AF1209" s="12"/>
      <c r="AG1209" s="8"/>
      <c r="AH1209" s="88"/>
    </row>
    <row r="1210" spans="1:34" x14ac:dyDescent="0.25">
      <c r="A1210" s="62">
        <f>COUNTA(H1210:K1210,L1210:AH1210)</f>
        <v>0</v>
      </c>
      <c r="B1210" s="13"/>
      <c r="C1210" s="13"/>
      <c r="D1210" s="13"/>
      <c r="E1210" s="13">
        <f t="shared" si="172"/>
        <v>0</v>
      </c>
      <c r="F1210" s="13"/>
      <c r="G1210" s="13"/>
      <c r="H1210" s="88"/>
      <c r="I1210" s="88"/>
      <c r="J1210" s="9"/>
      <c r="K1210" s="8"/>
      <c r="L1210" s="19"/>
      <c r="M1210" s="8"/>
      <c r="N1210" s="19"/>
      <c r="O1210" s="19"/>
      <c r="P1210" s="19"/>
      <c r="Q1210" s="8"/>
      <c r="R1210" s="8"/>
      <c r="S1210" s="88"/>
      <c r="T1210" s="8"/>
      <c r="U1210" s="8"/>
      <c r="V1210" s="11"/>
      <c r="W1210" s="19"/>
      <c r="X1210" s="8"/>
      <c r="Y1210" s="90"/>
      <c r="Z1210" s="88"/>
      <c r="AA1210" s="88"/>
      <c r="AB1210" s="88"/>
      <c r="AC1210" s="88"/>
      <c r="AD1210" s="10"/>
      <c r="AE1210" s="8"/>
      <c r="AF1210" s="12"/>
      <c r="AG1210" s="8"/>
      <c r="AH1210" s="88"/>
    </row>
    <row r="1211" spans="1:34" x14ac:dyDescent="0.25">
      <c r="A1211" s="62">
        <f>COUNTA(H1211:K1211,L1211:AH1211)</f>
        <v>0</v>
      </c>
      <c r="B1211" s="13"/>
      <c r="C1211" s="13"/>
      <c r="D1211" s="13"/>
      <c r="E1211" s="13">
        <f t="shared" si="172"/>
        <v>0</v>
      </c>
      <c r="F1211" s="13"/>
      <c r="G1211" s="13"/>
      <c r="H1211" s="88"/>
      <c r="I1211" s="88"/>
      <c r="J1211" s="9"/>
      <c r="K1211" s="8"/>
      <c r="L1211" s="19"/>
      <c r="M1211" s="8"/>
      <c r="N1211" s="19"/>
      <c r="O1211" s="19"/>
      <c r="P1211" s="19"/>
      <c r="Q1211" s="8"/>
      <c r="R1211" s="8"/>
      <c r="S1211" s="88"/>
      <c r="T1211" s="8"/>
      <c r="U1211" s="8"/>
      <c r="V1211" s="11"/>
      <c r="W1211" s="19"/>
      <c r="X1211" s="8"/>
      <c r="Y1211" s="90"/>
      <c r="Z1211" s="88"/>
      <c r="AA1211" s="88"/>
      <c r="AB1211" s="88"/>
      <c r="AC1211" s="88"/>
      <c r="AD1211" s="10"/>
      <c r="AE1211" s="8"/>
      <c r="AF1211" s="12"/>
      <c r="AG1211" s="8"/>
      <c r="AH1211" s="88"/>
    </row>
    <row r="1212" spans="1:34" x14ac:dyDescent="0.25">
      <c r="A1212" s="62">
        <f>COUNTA(H1212:K1212,L1212:AH1212)</f>
        <v>0</v>
      </c>
      <c r="B1212" s="13"/>
      <c r="C1212" s="13"/>
      <c r="D1212" s="13"/>
      <c r="E1212" s="13">
        <f t="shared" si="172"/>
        <v>0</v>
      </c>
      <c r="F1212" s="13"/>
      <c r="G1212" s="13"/>
      <c r="H1212" s="88"/>
      <c r="I1212" s="88"/>
      <c r="J1212" s="9"/>
      <c r="K1212" s="8"/>
      <c r="L1212" s="19"/>
      <c r="M1212" s="8"/>
      <c r="N1212" s="19"/>
      <c r="O1212" s="19"/>
      <c r="P1212" s="19"/>
      <c r="Q1212" s="8"/>
      <c r="R1212" s="8"/>
      <c r="S1212" s="88"/>
      <c r="T1212" s="8"/>
      <c r="U1212" s="8"/>
      <c r="V1212" s="11"/>
      <c r="W1212" s="19"/>
      <c r="X1212" s="8"/>
      <c r="Y1212" s="90"/>
      <c r="Z1212" s="88"/>
      <c r="AA1212" s="88"/>
      <c r="AB1212" s="88"/>
      <c r="AC1212" s="88"/>
      <c r="AD1212" s="10"/>
      <c r="AE1212" s="8"/>
      <c r="AF1212" s="12"/>
      <c r="AG1212" s="8"/>
      <c r="AH1212" s="88"/>
    </row>
    <row r="1213" spans="1:34" x14ac:dyDescent="0.25">
      <c r="A1213" s="62">
        <f>COUNTA(H1213:K1213,L1213:AH1213,J1214)-4</f>
        <v>0</v>
      </c>
      <c r="B1213" s="13"/>
      <c r="C1213" s="13"/>
      <c r="D1213" s="13"/>
      <c r="E1213" s="13">
        <f t="shared" si="172"/>
        <v>0</v>
      </c>
      <c r="F1213" s="13"/>
      <c r="G1213" s="13"/>
      <c r="H1213" s="88"/>
      <c r="I1213" s="88"/>
      <c r="J1213" s="7" t="s">
        <v>79</v>
      </c>
      <c r="K1213" s="8"/>
      <c r="L1213" s="19"/>
      <c r="M1213" s="8"/>
      <c r="N1213" s="19"/>
      <c r="O1213" s="19"/>
      <c r="P1213" s="19"/>
      <c r="Q1213" s="8"/>
      <c r="R1213" s="8"/>
      <c r="S1213" s="88"/>
      <c r="T1213" s="17" t="s">
        <v>80</v>
      </c>
      <c r="U1213" s="17" t="s">
        <v>80</v>
      </c>
      <c r="V1213" s="18" t="s">
        <v>80</v>
      </c>
      <c r="W1213" s="19"/>
      <c r="X1213" s="8"/>
      <c r="Y1213" s="90"/>
      <c r="Z1213" s="88"/>
      <c r="AA1213" s="88"/>
      <c r="AB1213" s="88"/>
      <c r="AC1213" s="88"/>
      <c r="AD1213" s="10"/>
      <c r="AE1213" s="8"/>
      <c r="AF1213" s="12"/>
      <c r="AG1213" s="8"/>
      <c r="AH1213" s="88"/>
    </row>
    <row r="1214" spans="1:34" x14ac:dyDescent="0.25">
      <c r="A1214" s="62">
        <f>COUNTA(H1214:K1214,L1214:AH1214)</f>
        <v>0</v>
      </c>
      <c r="B1214" s="13"/>
      <c r="C1214" s="13"/>
      <c r="D1214" s="13" t="str">
        <f>IF(J1214&gt;0,"совместительство","-")</f>
        <v>-</v>
      </c>
      <c r="E1214" s="13">
        <f t="shared" si="172"/>
        <v>0</v>
      </c>
      <c r="F1214" s="13"/>
      <c r="G1214" s="13"/>
      <c r="H1214" s="88"/>
      <c r="I1214" s="88"/>
      <c r="J1214" s="9"/>
      <c r="K1214" s="8"/>
      <c r="L1214" s="19"/>
      <c r="M1214" s="8"/>
      <c r="N1214" s="19"/>
      <c r="O1214" s="19"/>
      <c r="P1214" s="19"/>
      <c r="Q1214" s="8"/>
      <c r="R1214" s="8"/>
      <c r="S1214" s="88"/>
      <c r="T1214" s="8"/>
      <c r="U1214" s="8"/>
      <c r="V1214" s="11"/>
      <c r="W1214" s="19"/>
      <c r="X1214" s="8"/>
      <c r="Y1214" s="90"/>
      <c r="Z1214" s="88"/>
      <c r="AA1214" s="88"/>
      <c r="AB1214" s="88"/>
      <c r="AC1214" s="88"/>
      <c r="AD1214" s="10"/>
      <c r="AE1214" s="8"/>
      <c r="AF1214" s="12"/>
      <c r="AG1214" s="8"/>
      <c r="AH1214" s="88"/>
    </row>
    <row r="1215" spans="1:34" x14ac:dyDescent="0.25">
      <c r="A1215" s="62">
        <f>COUNTA(H1215:K1215,L1215:AH1215)</f>
        <v>0</v>
      </c>
      <c r="B1215" s="13"/>
      <c r="C1215" s="13"/>
      <c r="D1215" s="13"/>
      <c r="E1215" s="13">
        <f t="shared" si="172"/>
        <v>0</v>
      </c>
      <c r="F1215" s="13"/>
      <c r="G1215" s="13"/>
      <c r="H1215" s="88"/>
      <c r="I1215" s="88"/>
      <c r="J1215" s="9"/>
      <c r="K1215" s="8"/>
      <c r="L1215" s="19"/>
      <c r="M1215" s="8"/>
      <c r="N1215" s="19"/>
      <c r="O1215" s="19"/>
      <c r="P1215" s="19"/>
      <c r="Q1215" s="8"/>
      <c r="R1215" s="8"/>
      <c r="S1215" s="88"/>
      <c r="T1215" s="8"/>
      <c r="U1215" s="8"/>
      <c r="V1215" s="11"/>
      <c r="W1215" s="19"/>
      <c r="X1215" s="8"/>
      <c r="Y1215" s="90"/>
      <c r="Z1215" s="88"/>
      <c r="AA1215" s="88"/>
      <c r="AB1215" s="88"/>
      <c r="AC1215" s="88"/>
      <c r="AD1215" s="10"/>
      <c r="AE1215" s="8"/>
      <c r="AF1215" s="12"/>
      <c r="AG1215" s="8"/>
      <c r="AH1215" s="88"/>
    </row>
    <row r="1216" spans="1:34" x14ac:dyDescent="0.25">
      <c r="A1216" s="62">
        <f>COUNTA(H1216:K1216,L1216:AH1216)</f>
        <v>0</v>
      </c>
      <c r="B1216" s="13"/>
      <c r="C1216" s="13"/>
      <c r="D1216" s="13"/>
      <c r="E1216" s="13">
        <f t="shared" si="172"/>
        <v>0</v>
      </c>
      <c r="F1216" s="13"/>
      <c r="G1216" s="13"/>
      <c r="H1216" s="88"/>
      <c r="I1216" s="88"/>
      <c r="J1216" s="9"/>
      <c r="K1216" s="8"/>
      <c r="L1216" s="19"/>
      <c r="M1216" s="8"/>
      <c r="N1216" s="19"/>
      <c r="O1216" s="19"/>
      <c r="P1216" s="19"/>
      <c r="Q1216" s="8"/>
      <c r="R1216" s="8"/>
      <c r="S1216" s="88"/>
      <c r="T1216" s="8"/>
      <c r="U1216" s="8"/>
      <c r="V1216" s="11"/>
      <c r="W1216" s="19"/>
      <c r="X1216" s="8"/>
      <c r="Y1216" s="90"/>
      <c r="Z1216" s="88"/>
      <c r="AA1216" s="88"/>
      <c r="AB1216" s="88"/>
      <c r="AC1216" s="88"/>
      <c r="AD1216" s="10"/>
      <c r="AE1216" s="8"/>
      <c r="AF1216" s="12"/>
      <c r="AG1216" s="8"/>
      <c r="AH1216" s="88"/>
    </row>
    <row r="1217" spans="1:34" x14ac:dyDescent="0.25">
      <c r="A1217" s="62">
        <f>COUNTA(H1217:K1217,L1217:AH1217)</f>
        <v>0</v>
      </c>
      <c r="B1217" s="13"/>
      <c r="C1217" s="13"/>
      <c r="D1217" s="13"/>
      <c r="E1217" s="13">
        <f t="shared" si="172"/>
        <v>0</v>
      </c>
      <c r="F1217" s="13"/>
      <c r="G1217" s="13"/>
      <c r="H1217" s="88"/>
      <c r="I1217" s="88"/>
      <c r="J1217" s="9"/>
      <c r="K1217" s="8"/>
      <c r="L1217" s="19"/>
      <c r="M1217" s="8"/>
      <c r="N1217" s="19"/>
      <c r="O1217" s="19"/>
      <c r="P1217" s="19"/>
      <c r="Q1217" s="8"/>
      <c r="R1217" s="8"/>
      <c r="S1217" s="88"/>
      <c r="T1217" s="8"/>
      <c r="U1217" s="8"/>
      <c r="V1217" s="11"/>
      <c r="W1217" s="19"/>
      <c r="X1217" s="8"/>
      <c r="Y1217" s="90"/>
      <c r="Z1217" s="88"/>
      <c r="AA1217" s="88"/>
      <c r="AB1217" s="88"/>
      <c r="AC1217" s="88"/>
      <c r="AD1217" s="10"/>
      <c r="AE1217" s="8"/>
      <c r="AF1217" s="12"/>
      <c r="AG1217" s="8"/>
      <c r="AH1217" s="88"/>
    </row>
    <row r="1218" spans="1:34" x14ac:dyDescent="0.25">
      <c r="A1218" s="62">
        <f>COUNTA(H1218:K1218,L1218:AH1218)</f>
        <v>0</v>
      </c>
      <c r="B1218" s="13"/>
      <c r="C1218" s="13"/>
      <c r="D1218" s="13"/>
      <c r="E1218" s="13">
        <f t="shared" si="172"/>
        <v>0</v>
      </c>
      <c r="F1218" s="13"/>
      <c r="G1218" s="13"/>
      <c r="H1218" s="88"/>
      <c r="I1218" s="88"/>
      <c r="J1218" s="9"/>
      <c r="K1218" s="8"/>
      <c r="L1218" s="19"/>
      <c r="M1218" s="8"/>
      <c r="N1218" s="19"/>
      <c r="O1218" s="19"/>
      <c r="P1218" s="19"/>
      <c r="Q1218" s="8"/>
      <c r="R1218" s="8"/>
      <c r="S1218" s="88"/>
      <c r="T1218" s="8"/>
      <c r="U1218" s="8"/>
      <c r="V1218" s="11"/>
      <c r="W1218" s="19"/>
      <c r="X1218" s="8"/>
      <c r="Y1218" s="90"/>
      <c r="Z1218" s="88"/>
      <c r="AA1218" s="88"/>
      <c r="AB1218" s="88"/>
      <c r="AC1218" s="88"/>
      <c r="AD1218" s="10"/>
      <c r="AE1218" s="8"/>
      <c r="AF1218" s="12"/>
      <c r="AG1218" s="8"/>
      <c r="AH1218" s="88"/>
    </row>
    <row r="1219" spans="1:34" x14ac:dyDescent="0.25">
      <c r="A1219" s="62">
        <f>COUNTA(H1219:K1219,L1219:AH1219)</f>
        <v>0</v>
      </c>
      <c r="B1219" s="13"/>
      <c r="C1219" s="13"/>
      <c r="D1219" s="13"/>
      <c r="E1219" s="13">
        <f t="shared" si="172"/>
        <v>0</v>
      </c>
      <c r="F1219" s="13"/>
      <c r="G1219" s="13"/>
      <c r="H1219" s="88"/>
      <c r="I1219" s="88"/>
      <c r="J1219" s="9"/>
      <c r="K1219" s="8"/>
      <c r="L1219" s="19"/>
      <c r="M1219" s="8"/>
      <c r="N1219" s="19"/>
      <c r="O1219" s="19"/>
      <c r="P1219" s="19"/>
      <c r="Q1219" s="8"/>
      <c r="R1219" s="8"/>
      <c r="S1219" s="88"/>
      <c r="T1219" s="8"/>
      <c r="U1219" s="8"/>
      <c r="V1219" s="11"/>
      <c r="W1219" s="19"/>
      <c r="X1219" s="8"/>
      <c r="Y1219" s="90"/>
      <c r="Z1219" s="88"/>
      <c r="AA1219" s="88"/>
      <c r="AB1219" s="88"/>
      <c r="AC1219" s="88"/>
      <c r="AD1219" s="10"/>
      <c r="AE1219" s="8"/>
      <c r="AF1219" s="12"/>
      <c r="AG1219" s="8"/>
      <c r="AH1219" s="88"/>
    </row>
    <row r="1220" spans="1:34" s="26" customFormat="1" ht="11.25" customHeight="1" x14ac:dyDescent="0.25">
      <c r="A1220" s="21">
        <v>0</v>
      </c>
      <c r="B1220" s="22"/>
      <c r="C1220" s="22"/>
      <c r="D1220" s="21"/>
      <c r="E1220" s="23">
        <f>MAX(E1204:E1219)</f>
        <v>0</v>
      </c>
      <c r="F1220" s="21" t="str">
        <f>RIGHT(R1220,4)</f>
        <v xml:space="preserve"> - 0</v>
      </c>
      <c r="G1220" s="21" t="str">
        <f>RIGHT(X1220,4)</f>
        <v xml:space="preserve"> - 0</v>
      </c>
      <c r="H1220" s="88"/>
      <c r="I1220" s="88"/>
      <c r="J1220" s="23" t="s">
        <v>85</v>
      </c>
      <c r="K1220" s="23" t="str">
        <f>IF(E1220=4,"ВО",IF(E1220=3,"СПО",IF(E1220=2,"ВО (с)",IF(E1220=1,"СПО (с)","-"))))</f>
        <v>-</v>
      </c>
      <c r="L1220" s="23">
        <f>COUNTA(L1204:L1219)</f>
        <v>0</v>
      </c>
      <c r="M1220" s="23" t="s">
        <v>80</v>
      </c>
      <c r="N1220" s="23" t="s">
        <v>80</v>
      </c>
      <c r="O1220" s="23">
        <f>COUNTA(O1204:O1219)</f>
        <v>0</v>
      </c>
      <c r="P1220" s="23" t="s">
        <v>80</v>
      </c>
      <c r="Q1220" s="23">
        <f>SUM(Q1204:Q1219)</f>
        <v>0</v>
      </c>
      <c r="R1220" s="23" t="str">
        <f>CONCATENATE("П.Г.П. - ",MAX(R1204:R1219))</f>
        <v>П.Г.П. - 0</v>
      </c>
      <c r="S1220" s="23">
        <f>COUNTA(S1204)</f>
        <v>0</v>
      </c>
      <c r="T1220" s="23">
        <f>T1205</f>
        <v>0</v>
      </c>
      <c r="U1220" s="23" t="s">
        <v>80</v>
      </c>
      <c r="V1220" s="23" t="s">
        <v>80</v>
      </c>
      <c r="W1220" s="23">
        <f>COUNTA(W1204:W1219)</f>
        <v>0</v>
      </c>
      <c r="X1220" s="23" t="str">
        <f>CONCATENATE("П.Г.П. - ",MAX(X1204:X1219))</f>
        <v>П.Г.П. - 0</v>
      </c>
      <c r="Y1220" s="24">
        <f>Y1204</f>
        <v>0</v>
      </c>
      <c r="Z1220" s="23" t="str">
        <f>IF(Z1204="","-",Z1204)</f>
        <v>-</v>
      </c>
      <c r="AA1220" s="23" t="str">
        <f t="shared" ref="AA1220:AC1220" si="173">IF(AA1204="","-",AA1204)</f>
        <v>-</v>
      </c>
      <c r="AB1220" s="23" t="str">
        <f t="shared" si="173"/>
        <v>-</v>
      </c>
      <c r="AC1220" s="23" t="str">
        <f t="shared" si="173"/>
        <v>-</v>
      </c>
      <c r="AD1220" s="23" t="s">
        <v>80</v>
      </c>
      <c r="AE1220" s="23">
        <f>SUM(AE1204:AE1219)</f>
        <v>0</v>
      </c>
      <c r="AF1220" s="25">
        <f>SUM(AF1204:AF1219)</f>
        <v>0</v>
      </c>
      <c r="AG1220" s="23" t="s">
        <v>80</v>
      </c>
      <c r="AH1220" s="23" t="s">
        <v>80</v>
      </c>
    </row>
    <row r="1221" spans="1:34" x14ac:dyDescent="0.25">
      <c r="A1221" s="62">
        <f>COUNTA(H1221:K1221,L1221:AH1221)-7</f>
        <v>-1</v>
      </c>
      <c r="B1221" s="13"/>
      <c r="C1221" s="13"/>
      <c r="D1221" s="13"/>
      <c r="E1221" s="13">
        <f t="shared" ref="E1221:E1236" si="174">IF(K1221="ВО",4,IF(K1221="СПО",3,IF(K1221="ВО (студент)",2,IF(K1221="СПО (студент)",1,0))))</f>
        <v>0</v>
      </c>
      <c r="F1221" s="13"/>
      <c r="G1221" s="13"/>
      <c r="H1221" s="88">
        <v>92</v>
      </c>
      <c r="I1221" s="88"/>
      <c r="J1221" s="7" t="s">
        <v>77</v>
      </c>
      <c r="K1221" s="8"/>
      <c r="L1221" s="19"/>
      <c r="M1221" s="8"/>
      <c r="N1221" s="19"/>
      <c r="O1221" s="19"/>
      <c r="P1221" s="19"/>
      <c r="Q1221" s="8"/>
      <c r="R1221" s="8"/>
      <c r="S1221" s="88"/>
      <c r="T1221" s="17" t="s">
        <v>80</v>
      </c>
      <c r="U1221" s="17" t="s">
        <v>80</v>
      </c>
      <c r="V1221" s="18" t="s">
        <v>80</v>
      </c>
      <c r="W1221" s="19"/>
      <c r="X1221" s="8"/>
      <c r="Y1221" s="90"/>
      <c r="Z1221" s="88"/>
      <c r="AA1221" s="88"/>
      <c r="AB1221" s="88" t="str">
        <f>IF(Y1221&lt;1,"-",ROUND(YEARFRAC(Y1221,#REF!,1),2))</f>
        <v>-</v>
      </c>
      <c r="AC1221" s="88"/>
      <c r="AD1221" s="10"/>
      <c r="AE1221" s="8"/>
      <c r="AF1221" s="12"/>
      <c r="AG1221" s="8"/>
      <c r="AH1221" s="88"/>
    </row>
    <row r="1222" spans="1:34" x14ac:dyDescent="0.25">
      <c r="A1222" s="62">
        <f>COUNTA(H1222:K1222,L1222:AH1222)</f>
        <v>0</v>
      </c>
      <c r="B1222" s="13"/>
      <c r="C1222" s="13"/>
      <c r="D1222" s="13"/>
      <c r="E1222" s="13">
        <f t="shared" si="174"/>
        <v>0</v>
      </c>
      <c r="F1222" s="13"/>
      <c r="G1222" s="13"/>
      <c r="H1222" s="88"/>
      <c r="I1222" s="88"/>
      <c r="J1222" s="9"/>
      <c r="K1222" s="8"/>
      <c r="L1222" s="19"/>
      <c r="M1222" s="8"/>
      <c r="N1222" s="19"/>
      <c r="O1222" s="19"/>
      <c r="P1222" s="19"/>
      <c r="Q1222" s="8"/>
      <c r="R1222" s="8"/>
      <c r="S1222" s="88"/>
      <c r="T1222" s="8"/>
      <c r="U1222" s="8"/>
      <c r="V1222" s="11"/>
      <c r="W1222" s="19"/>
      <c r="X1222" s="8"/>
      <c r="Y1222" s="90"/>
      <c r="Z1222" s="88"/>
      <c r="AA1222" s="88"/>
      <c r="AB1222" s="88"/>
      <c r="AC1222" s="88"/>
      <c r="AD1222" s="10"/>
      <c r="AE1222" s="8"/>
      <c r="AF1222" s="12"/>
      <c r="AG1222" s="8"/>
      <c r="AH1222" s="88"/>
    </row>
    <row r="1223" spans="1:34" x14ac:dyDescent="0.25">
      <c r="A1223" s="62">
        <f>COUNTA(H1223:K1223,L1223:AH1223,J1224)-4</f>
        <v>0</v>
      </c>
      <c r="B1223" s="13"/>
      <c r="C1223" s="13"/>
      <c r="D1223" s="13"/>
      <c r="E1223" s="13">
        <f t="shared" si="174"/>
        <v>0</v>
      </c>
      <c r="F1223" s="13"/>
      <c r="G1223" s="13"/>
      <c r="H1223" s="88"/>
      <c r="I1223" s="88"/>
      <c r="J1223" s="7" t="s">
        <v>78</v>
      </c>
      <c r="K1223" s="8"/>
      <c r="L1223" s="19"/>
      <c r="M1223" s="8"/>
      <c r="N1223" s="19"/>
      <c r="O1223" s="19"/>
      <c r="P1223" s="19"/>
      <c r="Q1223" s="8"/>
      <c r="R1223" s="8"/>
      <c r="S1223" s="88"/>
      <c r="T1223" s="17" t="s">
        <v>80</v>
      </c>
      <c r="U1223" s="17" t="s">
        <v>80</v>
      </c>
      <c r="V1223" s="18" t="s">
        <v>80</v>
      </c>
      <c r="W1223" s="19"/>
      <c r="X1223" s="8"/>
      <c r="Y1223" s="90"/>
      <c r="Z1223" s="88"/>
      <c r="AA1223" s="88"/>
      <c r="AB1223" s="88"/>
      <c r="AC1223" s="88"/>
      <c r="AD1223" s="10"/>
      <c r="AE1223" s="8"/>
      <c r="AF1223" s="12"/>
      <c r="AG1223" s="8"/>
      <c r="AH1223" s="88"/>
    </row>
    <row r="1224" spans="1:34" x14ac:dyDescent="0.25">
      <c r="A1224" s="62">
        <f>COUNTA(H1224:K1224,L1224:AH1224)</f>
        <v>0</v>
      </c>
      <c r="B1224" s="13"/>
      <c r="C1224" s="13"/>
      <c r="D1224" s="13" t="str">
        <f>IF(J1224&gt;0,"совмещение","-")</f>
        <v>-</v>
      </c>
      <c r="E1224" s="13">
        <f t="shared" si="174"/>
        <v>0</v>
      </c>
      <c r="F1224" s="13"/>
      <c r="G1224" s="13"/>
      <c r="H1224" s="88"/>
      <c r="I1224" s="88"/>
      <c r="J1224" s="9"/>
      <c r="K1224" s="8"/>
      <c r="L1224" s="19"/>
      <c r="M1224" s="8"/>
      <c r="N1224" s="19"/>
      <c r="O1224" s="19"/>
      <c r="P1224" s="19"/>
      <c r="Q1224" s="8"/>
      <c r="R1224" s="8"/>
      <c r="S1224" s="88"/>
      <c r="T1224" s="8"/>
      <c r="U1224" s="8"/>
      <c r="V1224" s="11"/>
      <c r="W1224" s="19"/>
      <c r="X1224" s="8"/>
      <c r="Y1224" s="90"/>
      <c r="Z1224" s="88"/>
      <c r="AA1224" s="88"/>
      <c r="AB1224" s="88"/>
      <c r="AC1224" s="88"/>
      <c r="AD1224" s="10"/>
      <c r="AE1224" s="8"/>
      <c r="AF1224" s="12"/>
      <c r="AG1224" s="8"/>
      <c r="AH1224" s="88"/>
    </row>
    <row r="1225" spans="1:34" x14ac:dyDescent="0.25">
      <c r="A1225" s="62">
        <f>COUNTA(H1225:K1225,L1225:AH1225)</f>
        <v>0</v>
      </c>
      <c r="B1225" s="13"/>
      <c r="C1225" s="13"/>
      <c r="D1225" s="13"/>
      <c r="E1225" s="13">
        <f t="shared" si="174"/>
        <v>0</v>
      </c>
      <c r="F1225" s="13"/>
      <c r="G1225" s="13"/>
      <c r="H1225" s="88"/>
      <c r="I1225" s="88"/>
      <c r="J1225" s="9"/>
      <c r="K1225" s="8"/>
      <c r="L1225" s="19"/>
      <c r="M1225" s="8"/>
      <c r="N1225" s="19"/>
      <c r="O1225" s="19"/>
      <c r="P1225" s="19"/>
      <c r="Q1225" s="8"/>
      <c r="R1225" s="8"/>
      <c r="S1225" s="88"/>
      <c r="T1225" s="8"/>
      <c r="U1225" s="8"/>
      <c r="V1225" s="11"/>
      <c r="W1225" s="19"/>
      <c r="X1225" s="8"/>
      <c r="Y1225" s="90"/>
      <c r="Z1225" s="88"/>
      <c r="AA1225" s="88"/>
      <c r="AB1225" s="88"/>
      <c r="AC1225" s="88"/>
      <c r="AD1225" s="10"/>
      <c r="AE1225" s="8"/>
      <c r="AF1225" s="12"/>
      <c r="AG1225" s="8"/>
      <c r="AH1225" s="88"/>
    </row>
    <row r="1226" spans="1:34" x14ac:dyDescent="0.25">
      <c r="A1226" s="62">
        <f>COUNTA(H1226:K1226,L1226:AH1226)</f>
        <v>0</v>
      </c>
      <c r="B1226" s="13"/>
      <c r="C1226" s="13"/>
      <c r="D1226" s="13"/>
      <c r="E1226" s="13">
        <f t="shared" si="174"/>
        <v>0</v>
      </c>
      <c r="F1226" s="13"/>
      <c r="G1226" s="13"/>
      <c r="H1226" s="88"/>
      <c r="I1226" s="88"/>
      <c r="J1226" s="9"/>
      <c r="K1226" s="8"/>
      <c r="L1226" s="19"/>
      <c r="M1226" s="8"/>
      <c r="N1226" s="19"/>
      <c r="O1226" s="19"/>
      <c r="P1226" s="19"/>
      <c r="Q1226" s="8"/>
      <c r="R1226" s="8"/>
      <c r="S1226" s="88"/>
      <c r="T1226" s="8"/>
      <c r="U1226" s="8"/>
      <c r="V1226" s="11"/>
      <c r="W1226" s="19"/>
      <c r="X1226" s="8"/>
      <c r="Y1226" s="90"/>
      <c r="Z1226" s="88"/>
      <c r="AA1226" s="88"/>
      <c r="AB1226" s="88"/>
      <c r="AC1226" s="88"/>
      <c r="AD1226" s="10"/>
      <c r="AE1226" s="8"/>
      <c r="AF1226" s="12"/>
      <c r="AG1226" s="8"/>
      <c r="AH1226" s="88"/>
    </row>
    <row r="1227" spans="1:34" x14ac:dyDescent="0.25">
      <c r="A1227" s="62">
        <f>COUNTA(H1227:K1227,L1227:AH1227)</f>
        <v>0</v>
      </c>
      <c r="B1227" s="13"/>
      <c r="C1227" s="13"/>
      <c r="D1227" s="13"/>
      <c r="E1227" s="13">
        <f t="shared" si="174"/>
        <v>0</v>
      </c>
      <c r="F1227" s="13"/>
      <c r="G1227" s="13"/>
      <c r="H1227" s="88"/>
      <c r="I1227" s="88"/>
      <c r="J1227" s="9"/>
      <c r="K1227" s="8"/>
      <c r="L1227" s="19"/>
      <c r="M1227" s="8"/>
      <c r="N1227" s="19"/>
      <c r="O1227" s="19"/>
      <c r="P1227" s="19"/>
      <c r="Q1227" s="8"/>
      <c r="R1227" s="8"/>
      <c r="S1227" s="88"/>
      <c r="T1227" s="8"/>
      <c r="U1227" s="8"/>
      <c r="V1227" s="11"/>
      <c r="W1227" s="19"/>
      <c r="X1227" s="8"/>
      <c r="Y1227" s="90"/>
      <c r="Z1227" s="88"/>
      <c r="AA1227" s="88"/>
      <c r="AB1227" s="88"/>
      <c r="AC1227" s="88"/>
      <c r="AD1227" s="10"/>
      <c r="AE1227" s="8"/>
      <c r="AF1227" s="12"/>
      <c r="AG1227" s="8"/>
      <c r="AH1227" s="88"/>
    </row>
    <row r="1228" spans="1:34" x14ac:dyDescent="0.25">
      <c r="A1228" s="62">
        <f>COUNTA(H1228:K1228,L1228:AH1228)</f>
        <v>0</v>
      </c>
      <c r="B1228" s="13"/>
      <c r="C1228" s="13"/>
      <c r="D1228" s="13"/>
      <c r="E1228" s="13">
        <f t="shared" si="174"/>
        <v>0</v>
      </c>
      <c r="F1228" s="13"/>
      <c r="G1228" s="13"/>
      <c r="H1228" s="88"/>
      <c r="I1228" s="88"/>
      <c r="J1228" s="9"/>
      <c r="K1228" s="8"/>
      <c r="L1228" s="19"/>
      <c r="M1228" s="8"/>
      <c r="N1228" s="19"/>
      <c r="O1228" s="19"/>
      <c r="P1228" s="19"/>
      <c r="Q1228" s="8"/>
      <c r="R1228" s="8"/>
      <c r="S1228" s="88"/>
      <c r="T1228" s="8"/>
      <c r="U1228" s="8"/>
      <c r="V1228" s="11"/>
      <c r="W1228" s="19"/>
      <c r="X1228" s="8"/>
      <c r="Y1228" s="90"/>
      <c r="Z1228" s="88"/>
      <c r="AA1228" s="88"/>
      <c r="AB1228" s="88"/>
      <c r="AC1228" s="88"/>
      <c r="AD1228" s="10"/>
      <c r="AE1228" s="8"/>
      <c r="AF1228" s="12"/>
      <c r="AG1228" s="8"/>
      <c r="AH1228" s="88"/>
    </row>
    <row r="1229" spans="1:34" x14ac:dyDescent="0.25">
      <c r="A1229" s="62">
        <f>COUNTA(H1229:K1229,L1229:AH1229)</f>
        <v>0</v>
      </c>
      <c r="B1229" s="13"/>
      <c r="C1229" s="13"/>
      <c r="D1229" s="13"/>
      <c r="E1229" s="13">
        <f t="shared" si="174"/>
        <v>0</v>
      </c>
      <c r="F1229" s="13"/>
      <c r="G1229" s="13"/>
      <c r="H1229" s="88"/>
      <c r="I1229" s="88"/>
      <c r="J1229" s="9"/>
      <c r="K1229" s="8"/>
      <c r="L1229" s="19"/>
      <c r="M1229" s="8"/>
      <c r="N1229" s="19"/>
      <c r="O1229" s="19"/>
      <c r="P1229" s="19"/>
      <c r="Q1229" s="8"/>
      <c r="R1229" s="8"/>
      <c r="S1229" s="88"/>
      <c r="T1229" s="8"/>
      <c r="U1229" s="8"/>
      <c r="V1229" s="11"/>
      <c r="W1229" s="19"/>
      <c r="X1229" s="8"/>
      <c r="Y1229" s="90"/>
      <c r="Z1229" s="88"/>
      <c r="AA1229" s="88"/>
      <c r="AB1229" s="88"/>
      <c r="AC1229" s="88"/>
      <c r="AD1229" s="10"/>
      <c r="AE1229" s="8"/>
      <c r="AF1229" s="12"/>
      <c r="AG1229" s="8"/>
      <c r="AH1229" s="88"/>
    </row>
    <row r="1230" spans="1:34" x14ac:dyDescent="0.25">
      <c r="A1230" s="62">
        <f>COUNTA(H1230:K1230,L1230:AH1230,J1231)-4</f>
        <v>0</v>
      </c>
      <c r="B1230" s="13"/>
      <c r="C1230" s="13"/>
      <c r="D1230" s="13"/>
      <c r="E1230" s="13">
        <f t="shared" si="174"/>
        <v>0</v>
      </c>
      <c r="F1230" s="13"/>
      <c r="G1230" s="13"/>
      <c r="H1230" s="88"/>
      <c r="I1230" s="88"/>
      <c r="J1230" s="7" t="s">
        <v>79</v>
      </c>
      <c r="K1230" s="8"/>
      <c r="L1230" s="19"/>
      <c r="M1230" s="8"/>
      <c r="N1230" s="19"/>
      <c r="O1230" s="19"/>
      <c r="P1230" s="19"/>
      <c r="Q1230" s="8"/>
      <c r="R1230" s="8"/>
      <c r="S1230" s="88"/>
      <c r="T1230" s="17" t="s">
        <v>80</v>
      </c>
      <c r="U1230" s="17" t="s">
        <v>80</v>
      </c>
      <c r="V1230" s="18" t="s">
        <v>80</v>
      </c>
      <c r="W1230" s="19"/>
      <c r="X1230" s="8"/>
      <c r="Y1230" s="90"/>
      <c r="Z1230" s="88"/>
      <c r="AA1230" s="88"/>
      <c r="AB1230" s="88"/>
      <c r="AC1230" s="88"/>
      <c r="AD1230" s="10"/>
      <c r="AE1230" s="8"/>
      <c r="AF1230" s="12"/>
      <c r="AG1230" s="8"/>
      <c r="AH1230" s="88"/>
    </row>
    <row r="1231" spans="1:34" x14ac:dyDescent="0.25">
      <c r="A1231" s="62">
        <f>COUNTA(H1231:K1231,L1231:AH1231)</f>
        <v>0</v>
      </c>
      <c r="B1231" s="13"/>
      <c r="C1231" s="13"/>
      <c r="D1231" s="13" t="str">
        <f>IF(J1231&gt;0,"совместительство","-")</f>
        <v>-</v>
      </c>
      <c r="E1231" s="13">
        <f t="shared" si="174"/>
        <v>0</v>
      </c>
      <c r="F1231" s="13"/>
      <c r="G1231" s="13"/>
      <c r="H1231" s="88"/>
      <c r="I1231" s="88"/>
      <c r="J1231" s="9"/>
      <c r="K1231" s="8"/>
      <c r="L1231" s="19"/>
      <c r="M1231" s="8"/>
      <c r="N1231" s="19"/>
      <c r="O1231" s="19"/>
      <c r="P1231" s="19"/>
      <c r="Q1231" s="8"/>
      <c r="R1231" s="8"/>
      <c r="S1231" s="88"/>
      <c r="T1231" s="8"/>
      <c r="U1231" s="8"/>
      <c r="V1231" s="11"/>
      <c r="W1231" s="19"/>
      <c r="X1231" s="8"/>
      <c r="Y1231" s="90"/>
      <c r="Z1231" s="88"/>
      <c r="AA1231" s="88"/>
      <c r="AB1231" s="88"/>
      <c r="AC1231" s="88"/>
      <c r="AD1231" s="10"/>
      <c r="AE1231" s="8"/>
      <c r="AF1231" s="12"/>
      <c r="AG1231" s="8"/>
      <c r="AH1231" s="88"/>
    </row>
    <row r="1232" spans="1:34" x14ac:dyDescent="0.25">
      <c r="A1232" s="62">
        <f>COUNTA(H1232:K1232,L1232:AH1232)</f>
        <v>0</v>
      </c>
      <c r="B1232" s="13"/>
      <c r="C1232" s="13"/>
      <c r="D1232" s="13"/>
      <c r="E1232" s="13">
        <f t="shared" si="174"/>
        <v>0</v>
      </c>
      <c r="F1232" s="13"/>
      <c r="G1232" s="13"/>
      <c r="H1232" s="88"/>
      <c r="I1232" s="88"/>
      <c r="J1232" s="9"/>
      <c r="K1232" s="8"/>
      <c r="L1232" s="19"/>
      <c r="M1232" s="8"/>
      <c r="N1232" s="19"/>
      <c r="O1232" s="19"/>
      <c r="P1232" s="19"/>
      <c r="Q1232" s="8"/>
      <c r="R1232" s="8"/>
      <c r="S1232" s="88"/>
      <c r="T1232" s="8"/>
      <c r="U1232" s="8"/>
      <c r="V1232" s="11"/>
      <c r="W1232" s="19"/>
      <c r="X1232" s="8"/>
      <c r="Y1232" s="90"/>
      <c r="Z1232" s="88"/>
      <c r="AA1232" s="88"/>
      <c r="AB1232" s="88"/>
      <c r="AC1232" s="88"/>
      <c r="AD1232" s="10"/>
      <c r="AE1232" s="8"/>
      <c r="AF1232" s="12"/>
      <c r="AG1232" s="8"/>
      <c r="AH1232" s="88"/>
    </row>
    <row r="1233" spans="1:34" x14ac:dyDescent="0.25">
      <c r="A1233" s="62">
        <f>COUNTA(H1233:K1233,L1233:AH1233)</f>
        <v>0</v>
      </c>
      <c r="B1233" s="13"/>
      <c r="C1233" s="13"/>
      <c r="D1233" s="13"/>
      <c r="E1233" s="13">
        <f t="shared" si="174"/>
        <v>0</v>
      </c>
      <c r="F1233" s="13"/>
      <c r="G1233" s="13"/>
      <c r="H1233" s="88"/>
      <c r="I1233" s="88"/>
      <c r="J1233" s="9"/>
      <c r="K1233" s="8"/>
      <c r="L1233" s="19"/>
      <c r="M1233" s="8"/>
      <c r="N1233" s="19"/>
      <c r="O1233" s="19"/>
      <c r="P1233" s="19"/>
      <c r="Q1233" s="8"/>
      <c r="R1233" s="8"/>
      <c r="S1233" s="88"/>
      <c r="T1233" s="8"/>
      <c r="U1233" s="8"/>
      <c r="V1233" s="11"/>
      <c r="W1233" s="19"/>
      <c r="X1233" s="8"/>
      <c r="Y1233" s="90"/>
      <c r="Z1233" s="88"/>
      <c r="AA1233" s="88"/>
      <c r="AB1233" s="88"/>
      <c r="AC1233" s="88"/>
      <c r="AD1233" s="10"/>
      <c r="AE1233" s="8"/>
      <c r="AF1233" s="12"/>
      <c r="AG1233" s="8"/>
      <c r="AH1233" s="88"/>
    </row>
    <row r="1234" spans="1:34" x14ac:dyDescent="0.25">
      <c r="A1234" s="62">
        <f>COUNTA(H1234:K1234,L1234:AH1234)</f>
        <v>0</v>
      </c>
      <c r="B1234" s="13"/>
      <c r="C1234" s="13"/>
      <c r="D1234" s="13"/>
      <c r="E1234" s="13">
        <f t="shared" si="174"/>
        <v>0</v>
      </c>
      <c r="F1234" s="13"/>
      <c r="G1234" s="13"/>
      <c r="H1234" s="88"/>
      <c r="I1234" s="88"/>
      <c r="J1234" s="9"/>
      <c r="K1234" s="8"/>
      <c r="L1234" s="19"/>
      <c r="M1234" s="8"/>
      <c r="N1234" s="19"/>
      <c r="O1234" s="19"/>
      <c r="P1234" s="19"/>
      <c r="Q1234" s="8"/>
      <c r="R1234" s="8"/>
      <c r="S1234" s="88"/>
      <c r="T1234" s="8"/>
      <c r="U1234" s="8"/>
      <c r="V1234" s="11"/>
      <c r="W1234" s="19"/>
      <c r="X1234" s="8"/>
      <c r="Y1234" s="90"/>
      <c r="Z1234" s="88"/>
      <c r="AA1234" s="88"/>
      <c r="AB1234" s="88"/>
      <c r="AC1234" s="88"/>
      <c r="AD1234" s="10"/>
      <c r="AE1234" s="8"/>
      <c r="AF1234" s="12"/>
      <c r="AG1234" s="8"/>
      <c r="AH1234" s="88"/>
    </row>
    <row r="1235" spans="1:34" x14ac:dyDescent="0.25">
      <c r="A1235" s="62">
        <f>COUNTA(H1235:K1235,L1235:AH1235)</f>
        <v>0</v>
      </c>
      <c r="B1235" s="13"/>
      <c r="C1235" s="13"/>
      <c r="D1235" s="13"/>
      <c r="E1235" s="13">
        <f t="shared" si="174"/>
        <v>0</v>
      </c>
      <c r="F1235" s="13"/>
      <c r="G1235" s="13"/>
      <c r="H1235" s="88"/>
      <c r="I1235" s="88"/>
      <c r="J1235" s="9"/>
      <c r="K1235" s="8"/>
      <c r="L1235" s="19"/>
      <c r="M1235" s="8"/>
      <c r="N1235" s="19"/>
      <c r="O1235" s="19"/>
      <c r="P1235" s="19"/>
      <c r="Q1235" s="8"/>
      <c r="R1235" s="8"/>
      <c r="S1235" s="88"/>
      <c r="T1235" s="8"/>
      <c r="U1235" s="8"/>
      <c r="V1235" s="11"/>
      <c r="W1235" s="19"/>
      <c r="X1235" s="8"/>
      <c r="Y1235" s="90"/>
      <c r="Z1235" s="88"/>
      <c r="AA1235" s="88"/>
      <c r="AB1235" s="88"/>
      <c r="AC1235" s="88"/>
      <c r="AD1235" s="10"/>
      <c r="AE1235" s="8"/>
      <c r="AF1235" s="12"/>
      <c r="AG1235" s="8"/>
      <c r="AH1235" s="88"/>
    </row>
    <row r="1236" spans="1:34" x14ac:dyDescent="0.25">
      <c r="A1236" s="62">
        <f>COUNTA(H1236:K1236,L1236:AH1236)</f>
        <v>0</v>
      </c>
      <c r="B1236" s="13"/>
      <c r="C1236" s="13"/>
      <c r="D1236" s="13"/>
      <c r="E1236" s="13">
        <f t="shared" si="174"/>
        <v>0</v>
      </c>
      <c r="F1236" s="13"/>
      <c r="G1236" s="13"/>
      <c r="H1236" s="88"/>
      <c r="I1236" s="88"/>
      <c r="J1236" s="9"/>
      <c r="K1236" s="8"/>
      <c r="L1236" s="19"/>
      <c r="M1236" s="8"/>
      <c r="N1236" s="19"/>
      <c r="O1236" s="19"/>
      <c r="P1236" s="19"/>
      <c r="Q1236" s="8"/>
      <c r="R1236" s="8"/>
      <c r="S1236" s="88"/>
      <c r="T1236" s="8"/>
      <c r="U1236" s="8"/>
      <c r="V1236" s="11"/>
      <c r="W1236" s="19"/>
      <c r="X1236" s="8"/>
      <c r="Y1236" s="90"/>
      <c r="Z1236" s="88"/>
      <c r="AA1236" s="88"/>
      <c r="AB1236" s="88"/>
      <c r="AC1236" s="88"/>
      <c r="AD1236" s="10"/>
      <c r="AE1236" s="8"/>
      <c r="AF1236" s="12"/>
      <c r="AG1236" s="8"/>
      <c r="AH1236" s="88"/>
    </row>
    <row r="1237" spans="1:34" s="26" customFormat="1" ht="11.25" customHeight="1" x14ac:dyDescent="0.25">
      <c r="A1237" s="21">
        <v>0</v>
      </c>
      <c r="B1237" s="22"/>
      <c r="C1237" s="22"/>
      <c r="D1237" s="21"/>
      <c r="E1237" s="23">
        <f>MAX(E1221:E1236)</f>
        <v>0</v>
      </c>
      <c r="F1237" s="21" t="str">
        <f>RIGHT(R1237,4)</f>
        <v xml:space="preserve"> - 0</v>
      </c>
      <c r="G1237" s="21" t="str">
        <f>RIGHT(X1237,4)</f>
        <v xml:space="preserve"> - 0</v>
      </c>
      <c r="H1237" s="88"/>
      <c r="I1237" s="88"/>
      <c r="J1237" s="23" t="s">
        <v>85</v>
      </c>
      <c r="K1237" s="23" t="str">
        <f>IF(E1237=4,"ВО",IF(E1237=3,"СПО",IF(E1237=2,"ВО (с)",IF(E1237=1,"СПО (с)","-"))))</f>
        <v>-</v>
      </c>
      <c r="L1237" s="23">
        <f>COUNTA(L1221:L1236)</f>
        <v>0</v>
      </c>
      <c r="M1237" s="23" t="s">
        <v>80</v>
      </c>
      <c r="N1237" s="23" t="s">
        <v>80</v>
      </c>
      <c r="O1237" s="23">
        <f>COUNTA(O1221:O1236)</f>
        <v>0</v>
      </c>
      <c r="P1237" s="23" t="s">
        <v>80</v>
      </c>
      <c r="Q1237" s="23">
        <f>SUM(Q1221:Q1236)</f>
        <v>0</v>
      </c>
      <c r="R1237" s="23" t="str">
        <f>CONCATENATE("П.Г.П. - ",MAX(R1221:R1236))</f>
        <v>П.Г.П. - 0</v>
      </c>
      <c r="S1237" s="23">
        <f>COUNTA(S1221)</f>
        <v>0</v>
      </c>
      <c r="T1237" s="23">
        <f>T1222</f>
        <v>0</v>
      </c>
      <c r="U1237" s="23" t="s">
        <v>80</v>
      </c>
      <c r="V1237" s="23" t="s">
        <v>80</v>
      </c>
      <c r="W1237" s="23">
        <f>COUNTA(W1221:W1236)</f>
        <v>0</v>
      </c>
      <c r="X1237" s="23" t="str">
        <f>CONCATENATE("П.Г.П. - ",MAX(X1221:X1236))</f>
        <v>П.Г.П. - 0</v>
      </c>
      <c r="Y1237" s="24">
        <f>Y1221</f>
        <v>0</v>
      </c>
      <c r="Z1237" s="23" t="str">
        <f>IF(Z1221="","-",Z1221)</f>
        <v>-</v>
      </c>
      <c r="AA1237" s="23" t="str">
        <f t="shared" ref="AA1237:AC1237" si="175">IF(AA1221="","-",AA1221)</f>
        <v>-</v>
      </c>
      <c r="AB1237" s="23" t="str">
        <f t="shared" si="175"/>
        <v>-</v>
      </c>
      <c r="AC1237" s="23" t="str">
        <f t="shared" si="175"/>
        <v>-</v>
      </c>
      <c r="AD1237" s="23" t="s">
        <v>80</v>
      </c>
      <c r="AE1237" s="23">
        <f>SUM(AE1221:AE1236)</f>
        <v>0</v>
      </c>
      <c r="AF1237" s="25">
        <f>SUM(AF1221:AF1236)</f>
        <v>0</v>
      </c>
      <c r="AG1237" s="23" t="s">
        <v>80</v>
      </c>
      <c r="AH1237" s="23" t="s">
        <v>80</v>
      </c>
    </row>
    <row r="1238" spans="1:34" x14ac:dyDescent="0.25">
      <c r="A1238" s="62">
        <f>COUNTA(H1238:K1238,L1238:AH1238)-7</f>
        <v>-1</v>
      </c>
      <c r="B1238" s="13"/>
      <c r="C1238" s="13"/>
      <c r="D1238" s="13"/>
      <c r="E1238" s="13">
        <f t="shared" ref="E1238:E1253" si="176">IF(K1238="ВО",4,IF(K1238="СПО",3,IF(K1238="ВО (студент)",2,IF(K1238="СПО (студент)",1,0))))</f>
        <v>0</v>
      </c>
      <c r="F1238" s="13"/>
      <c r="G1238" s="13"/>
      <c r="H1238" s="88">
        <v>93</v>
      </c>
      <c r="I1238" s="88"/>
      <c r="J1238" s="7" t="s">
        <v>77</v>
      </c>
      <c r="K1238" s="8"/>
      <c r="L1238" s="19"/>
      <c r="M1238" s="8"/>
      <c r="N1238" s="19"/>
      <c r="O1238" s="19"/>
      <c r="P1238" s="19"/>
      <c r="Q1238" s="8"/>
      <c r="R1238" s="8"/>
      <c r="S1238" s="88"/>
      <c r="T1238" s="17" t="s">
        <v>80</v>
      </c>
      <c r="U1238" s="17" t="s">
        <v>80</v>
      </c>
      <c r="V1238" s="18" t="s">
        <v>80</v>
      </c>
      <c r="W1238" s="19"/>
      <c r="X1238" s="8"/>
      <c r="Y1238" s="90"/>
      <c r="Z1238" s="88"/>
      <c r="AA1238" s="88"/>
      <c r="AB1238" s="88" t="str">
        <f>IF(Y1238&lt;1,"-",ROUND(YEARFRAC(Y1238,#REF!,1),2))</f>
        <v>-</v>
      </c>
      <c r="AC1238" s="88"/>
      <c r="AD1238" s="10"/>
      <c r="AE1238" s="8"/>
      <c r="AF1238" s="12"/>
      <c r="AG1238" s="8"/>
      <c r="AH1238" s="88"/>
    </row>
    <row r="1239" spans="1:34" x14ac:dyDescent="0.25">
      <c r="A1239" s="62">
        <f>COUNTA(H1239:K1239,L1239:AH1239)</f>
        <v>0</v>
      </c>
      <c r="B1239" s="13"/>
      <c r="C1239" s="13"/>
      <c r="D1239" s="13"/>
      <c r="E1239" s="13">
        <f t="shared" si="176"/>
        <v>0</v>
      </c>
      <c r="F1239" s="13"/>
      <c r="G1239" s="13"/>
      <c r="H1239" s="88"/>
      <c r="I1239" s="88"/>
      <c r="J1239" s="9"/>
      <c r="K1239" s="8"/>
      <c r="L1239" s="19"/>
      <c r="M1239" s="8"/>
      <c r="N1239" s="19"/>
      <c r="O1239" s="19"/>
      <c r="P1239" s="19"/>
      <c r="Q1239" s="8"/>
      <c r="R1239" s="8"/>
      <c r="S1239" s="88"/>
      <c r="T1239" s="8"/>
      <c r="U1239" s="8"/>
      <c r="V1239" s="11"/>
      <c r="W1239" s="19"/>
      <c r="X1239" s="8"/>
      <c r="Y1239" s="90"/>
      <c r="Z1239" s="88"/>
      <c r="AA1239" s="88"/>
      <c r="AB1239" s="88"/>
      <c r="AC1239" s="88"/>
      <c r="AD1239" s="10"/>
      <c r="AE1239" s="8"/>
      <c r="AF1239" s="12"/>
      <c r="AG1239" s="8"/>
      <c r="AH1239" s="88"/>
    </row>
    <row r="1240" spans="1:34" x14ac:dyDescent="0.25">
      <c r="A1240" s="62">
        <f>COUNTA(H1240:K1240,L1240:AH1240,J1241)-4</f>
        <v>0</v>
      </c>
      <c r="B1240" s="13"/>
      <c r="C1240" s="13"/>
      <c r="D1240" s="13"/>
      <c r="E1240" s="13">
        <f t="shared" si="176"/>
        <v>0</v>
      </c>
      <c r="F1240" s="13"/>
      <c r="G1240" s="13"/>
      <c r="H1240" s="88"/>
      <c r="I1240" s="88"/>
      <c r="J1240" s="7" t="s">
        <v>78</v>
      </c>
      <c r="K1240" s="8"/>
      <c r="L1240" s="19"/>
      <c r="M1240" s="8"/>
      <c r="N1240" s="19"/>
      <c r="O1240" s="19"/>
      <c r="P1240" s="19"/>
      <c r="Q1240" s="8"/>
      <c r="R1240" s="8"/>
      <c r="S1240" s="88"/>
      <c r="T1240" s="17" t="s">
        <v>80</v>
      </c>
      <c r="U1240" s="17" t="s">
        <v>80</v>
      </c>
      <c r="V1240" s="18" t="s">
        <v>80</v>
      </c>
      <c r="W1240" s="19"/>
      <c r="X1240" s="8"/>
      <c r="Y1240" s="90"/>
      <c r="Z1240" s="88"/>
      <c r="AA1240" s="88"/>
      <c r="AB1240" s="88"/>
      <c r="AC1240" s="88"/>
      <c r="AD1240" s="10"/>
      <c r="AE1240" s="8"/>
      <c r="AF1240" s="12"/>
      <c r="AG1240" s="8"/>
      <c r="AH1240" s="88"/>
    </row>
    <row r="1241" spans="1:34" x14ac:dyDescent="0.25">
      <c r="A1241" s="62">
        <f>COUNTA(H1241:K1241,L1241:AH1241)</f>
        <v>0</v>
      </c>
      <c r="B1241" s="13"/>
      <c r="C1241" s="13"/>
      <c r="D1241" s="13" t="str">
        <f>IF(J1241&gt;0,"совмещение","-")</f>
        <v>-</v>
      </c>
      <c r="E1241" s="13">
        <f t="shared" si="176"/>
        <v>0</v>
      </c>
      <c r="F1241" s="13"/>
      <c r="G1241" s="13"/>
      <c r="H1241" s="88"/>
      <c r="I1241" s="88"/>
      <c r="J1241" s="9"/>
      <c r="K1241" s="8"/>
      <c r="L1241" s="19"/>
      <c r="M1241" s="8"/>
      <c r="N1241" s="19"/>
      <c r="O1241" s="19"/>
      <c r="P1241" s="19"/>
      <c r="Q1241" s="8"/>
      <c r="R1241" s="8"/>
      <c r="S1241" s="88"/>
      <c r="T1241" s="8"/>
      <c r="U1241" s="8"/>
      <c r="V1241" s="11"/>
      <c r="W1241" s="19"/>
      <c r="X1241" s="8"/>
      <c r="Y1241" s="90"/>
      <c r="Z1241" s="88"/>
      <c r="AA1241" s="88"/>
      <c r="AB1241" s="88"/>
      <c r="AC1241" s="88"/>
      <c r="AD1241" s="10"/>
      <c r="AE1241" s="8"/>
      <c r="AF1241" s="12"/>
      <c r="AG1241" s="8"/>
      <c r="AH1241" s="88"/>
    </row>
    <row r="1242" spans="1:34" x14ac:dyDescent="0.25">
      <c r="A1242" s="62">
        <f>COUNTA(H1242:K1242,L1242:AH1242)</f>
        <v>0</v>
      </c>
      <c r="B1242" s="13"/>
      <c r="C1242" s="13"/>
      <c r="D1242" s="13"/>
      <c r="E1242" s="13">
        <f t="shared" si="176"/>
        <v>0</v>
      </c>
      <c r="F1242" s="13"/>
      <c r="G1242" s="13"/>
      <c r="H1242" s="88"/>
      <c r="I1242" s="88"/>
      <c r="J1242" s="9"/>
      <c r="K1242" s="8"/>
      <c r="L1242" s="19"/>
      <c r="M1242" s="8"/>
      <c r="N1242" s="19"/>
      <c r="O1242" s="19"/>
      <c r="P1242" s="19"/>
      <c r="Q1242" s="8"/>
      <c r="R1242" s="8"/>
      <c r="S1242" s="88"/>
      <c r="T1242" s="8"/>
      <c r="U1242" s="8"/>
      <c r="V1242" s="11"/>
      <c r="W1242" s="19"/>
      <c r="X1242" s="8"/>
      <c r="Y1242" s="90"/>
      <c r="Z1242" s="88"/>
      <c r="AA1242" s="88"/>
      <c r="AB1242" s="88"/>
      <c r="AC1242" s="88"/>
      <c r="AD1242" s="10"/>
      <c r="AE1242" s="8"/>
      <c r="AF1242" s="12"/>
      <c r="AG1242" s="8"/>
      <c r="AH1242" s="88"/>
    </row>
    <row r="1243" spans="1:34" x14ac:dyDescent="0.25">
      <c r="A1243" s="62">
        <f>COUNTA(H1243:K1243,L1243:AH1243)</f>
        <v>0</v>
      </c>
      <c r="B1243" s="13"/>
      <c r="C1243" s="13"/>
      <c r="D1243" s="13"/>
      <c r="E1243" s="13">
        <f t="shared" si="176"/>
        <v>0</v>
      </c>
      <c r="F1243" s="13"/>
      <c r="G1243" s="13"/>
      <c r="H1243" s="88"/>
      <c r="I1243" s="88"/>
      <c r="J1243" s="9"/>
      <c r="K1243" s="8"/>
      <c r="L1243" s="19"/>
      <c r="M1243" s="8"/>
      <c r="N1243" s="19"/>
      <c r="O1243" s="19"/>
      <c r="P1243" s="19"/>
      <c r="Q1243" s="8"/>
      <c r="R1243" s="8"/>
      <c r="S1243" s="88"/>
      <c r="T1243" s="8"/>
      <c r="U1243" s="8"/>
      <c r="V1243" s="11"/>
      <c r="W1243" s="19"/>
      <c r="X1243" s="8"/>
      <c r="Y1243" s="90"/>
      <c r="Z1243" s="88"/>
      <c r="AA1243" s="88"/>
      <c r="AB1243" s="88"/>
      <c r="AC1243" s="88"/>
      <c r="AD1243" s="10"/>
      <c r="AE1243" s="8"/>
      <c r="AF1243" s="12"/>
      <c r="AG1243" s="8"/>
      <c r="AH1243" s="88"/>
    </row>
    <row r="1244" spans="1:34" x14ac:dyDescent="0.25">
      <c r="A1244" s="62">
        <f>COUNTA(H1244:K1244,L1244:AH1244)</f>
        <v>0</v>
      </c>
      <c r="B1244" s="13"/>
      <c r="C1244" s="13"/>
      <c r="D1244" s="13"/>
      <c r="E1244" s="13">
        <f t="shared" si="176"/>
        <v>0</v>
      </c>
      <c r="F1244" s="13"/>
      <c r="G1244" s="13"/>
      <c r="H1244" s="88"/>
      <c r="I1244" s="88"/>
      <c r="J1244" s="9"/>
      <c r="K1244" s="8"/>
      <c r="L1244" s="19"/>
      <c r="M1244" s="8"/>
      <c r="N1244" s="19"/>
      <c r="O1244" s="19"/>
      <c r="P1244" s="19"/>
      <c r="Q1244" s="8"/>
      <c r="R1244" s="8"/>
      <c r="S1244" s="88"/>
      <c r="T1244" s="8"/>
      <c r="U1244" s="8"/>
      <c r="V1244" s="11"/>
      <c r="W1244" s="19"/>
      <c r="X1244" s="8"/>
      <c r="Y1244" s="90"/>
      <c r="Z1244" s="88"/>
      <c r="AA1244" s="88"/>
      <c r="AB1244" s="88"/>
      <c r="AC1244" s="88"/>
      <c r="AD1244" s="10"/>
      <c r="AE1244" s="8"/>
      <c r="AF1244" s="12"/>
      <c r="AG1244" s="8"/>
      <c r="AH1244" s="88"/>
    </row>
    <row r="1245" spans="1:34" x14ac:dyDescent="0.25">
      <c r="A1245" s="62">
        <f>COUNTA(H1245:K1245,L1245:AH1245)</f>
        <v>0</v>
      </c>
      <c r="B1245" s="13"/>
      <c r="C1245" s="13"/>
      <c r="D1245" s="13"/>
      <c r="E1245" s="13">
        <f t="shared" si="176"/>
        <v>0</v>
      </c>
      <c r="F1245" s="13"/>
      <c r="G1245" s="13"/>
      <c r="H1245" s="88"/>
      <c r="I1245" s="88"/>
      <c r="J1245" s="9"/>
      <c r="K1245" s="8"/>
      <c r="L1245" s="19"/>
      <c r="M1245" s="8"/>
      <c r="N1245" s="19"/>
      <c r="O1245" s="19"/>
      <c r="P1245" s="19"/>
      <c r="Q1245" s="8"/>
      <c r="R1245" s="8"/>
      <c r="S1245" s="88"/>
      <c r="T1245" s="8"/>
      <c r="U1245" s="8"/>
      <c r="V1245" s="11"/>
      <c r="W1245" s="19"/>
      <c r="X1245" s="8"/>
      <c r="Y1245" s="90"/>
      <c r="Z1245" s="88"/>
      <c r="AA1245" s="88"/>
      <c r="AB1245" s="88"/>
      <c r="AC1245" s="88"/>
      <c r="AD1245" s="10"/>
      <c r="AE1245" s="8"/>
      <c r="AF1245" s="12"/>
      <c r="AG1245" s="8"/>
      <c r="AH1245" s="88"/>
    </row>
    <row r="1246" spans="1:34" x14ac:dyDescent="0.25">
      <c r="A1246" s="62">
        <f>COUNTA(H1246:K1246,L1246:AH1246)</f>
        <v>0</v>
      </c>
      <c r="B1246" s="13"/>
      <c r="C1246" s="13"/>
      <c r="D1246" s="13"/>
      <c r="E1246" s="13">
        <f t="shared" si="176"/>
        <v>0</v>
      </c>
      <c r="F1246" s="13"/>
      <c r="G1246" s="13"/>
      <c r="H1246" s="88"/>
      <c r="I1246" s="88"/>
      <c r="J1246" s="9"/>
      <c r="K1246" s="8"/>
      <c r="L1246" s="19"/>
      <c r="M1246" s="8"/>
      <c r="N1246" s="19"/>
      <c r="O1246" s="19"/>
      <c r="P1246" s="19"/>
      <c r="Q1246" s="8"/>
      <c r="R1246" s="8"/>
      <c r="S1246" s="88"/>
      <c r="T1246" s="8"/>
      <c r="U1246" s="8"/>
      <c r="V1246" s="11"/>
      <c r="W1246" s="19"/>
      <c r="X1246" s="8"/>
      <c r="Y1246" s="90"/>
      <c r="Z1246" s="88"/>
      <c r="AA1246" s="88"/>
      <c r="AB1246" s="88"/>
      <c r="AC1246" s="88"/>
      <c r="AD1246" s="10"/>
      <c r="AE1246" s="8"/>
      <c r="AF1246" s="12"/>
      <c r="AG1246" s="8"/>
      <c r="AH1246" s="88"/>
    </row>
    <row r="1247" spans="1:34" x14ac:dyDescent="0.25">
      <c r="A1247" s="62">
        <f>COUNTA(H1247:K1247,L1247:AH1247,J1248)-4</f>
        <v>0</v>
      </c>
      <c r="B1247" s="13"/>
      <c r="C1247" s="13"/>
      <c r="D1247" s="13"/>
      <c r="E1247" s="13">
        <f t="shared" si="176"/>
        <v>0</v>
      </c>
      <c r="F1247" s="13"/>
      <c r="G1247" s="13"/>
      <c r="H1247" s="88"/>
      <c r="I1247" s="88"/>
      <c r="J1247" s="7" t="s">
        <v>79</v>
      </c>
      <c r="K1247" s="8"/>
      <c r="L1247" s="19"/>
      <c r="M1247" s="8"/>
      <c r="N1247" s="19"/>
      <c r="O1247" s="19"/>
      <c r="P1247" s="19"/>
      <c r="Q1247" s="8"/>
      <c r="R1247" s="8"/>
      <c r="S1247" s="88"/>
      <c r="T1247" s="17" t="s">
        <v>80</v>
      </c>
      <c r="U1247" s="17" t="s">
        <v>80</v>
      </c>
      <c r="V1247" s="18" t="s">
        <v>80</v>
      </c>
      <c r="W1247" s="19"/>
      <c r="X1247" s="8"/>
      <c r="Y1247" s="90"/>
      <c r="Z1247" s="88"/>
      <c r="AA1247" s="88"/>
      <c r="AB1247" s="88"/>
      <c r="AC1247" s="88"/>
      <c r="AD1247" s="10"/>
      <c r="AE1247" s="8"/>
      <c r="AF1247" s="12"/>
      <c r="AG1247" s="8"/>
      <c r="AH1247" s="88"/>
    </row>
    <row r="1248" spans="1:34" x14ac:dyDescent="0.25">
      <c r="A1248" s="62">
        <f>COUNTA(H1248:K1248,L1248:AH1248)</f>
        <v>0</v>
      </c>
      <c r="B1248" s="13"/>
      <c r="C1248" s="13"/>
      <c r="D1248" s="13" t="str">
        <f>IF(J1248&gt;0,"совместительство","-")</f>
        <v>-</v>
      </c>
      <c r="E1248" s="13">
        <f t="shared" si="176"/>
        <v>0</v>
      </c>
      <c r="F1248" s="13"/>
      <c r="G1248" s="13"/>
      <c r="H1248" s="88"/>
      <c r="I1248" s="88"/>
      <c r="J1248" s="9"/>
      <c r="K1248" s="8"/>
      <c r="L1248" s="19"/>
      <c r="M1248" s="8"/>
      <c r="N1248" s="19"/>
      <c r="O1248" s="19"/>
      <c r="P1248" s="19"/>
      <c r="Q1248" s="8"/>
      <c r="R1248" s="8"/>
      <c r="S1248" s="88"/>
      <c r="T1248" s="8"/>
      <c r="U1248" s="8"/>
      <c r="V1248" s="11"/>
      <c r="W1248" s="19"/>
      <c r="X1248" s="8"/>
      <c r="Y1248" s="90"/>
      <c r="Z1248" s="88"/>
      <c r="AA1248" s="88"/>
      <c r="AB1248" s="88"/>
      <c r="AC1248" s="88"/>
      <c r="AD1248" s="10"/>
      <c r="AE1248" s="8"/>
      <c r="AF1248" s="12"/>
      <c r="AG1248" s="8"/>
      <c r="AH1248" s="88"/>
    </row>
    <row r="1249" spans="1:34" x14ac:dyDescent="0.25">
      <c r="A1249" s="62">
        <f>COUNTA(H1249:K1249,L1249:AH1249)</f>
        <v>0</v>
      </c>
      <c r="B1249" s="13"/>
      <c r="C1249" s="13"/>
      <c r="D1249" s="13"/>
      <c r="E1249" s="13">
        <f t="shared" si="176"/>
        <v>0</v>
      </c>
      <c r="F1249" s="13"/>
      <c r="G1249" s="13"/>
      <c r="H1249" s="88"/>
      <c r="I1249" s="88"/>
      <c r="J1249" s="9"/>
      <c r="K1249" s="8"/>
      <c r="L1249" s="19"/>
      <c r="M1249" s="8"/>
      <c r="N1249" s="19"/>
      <c r="O1249" s="19"/>
      <c r="P1249" s="19"/>
      <c r="Q1249" s="8"/>
      <c r="R1249" s="8"/>
      <c r="S1249" s="88"/>
      <c r="T1249" s="8"/>
      <c r="U1249" s="8"/>
      <c r="V1249" s="11"/>
      <c r="W1249" s="19"/>
      <c r="X1249" s="8"/>
      <c r="Y1249" s="90"/>
      <c r="Z1249" s="88"/>
      <c r="AA1249" s="88"/>
      <c r="AB1249" s="88"/>
      <c r="AC1249" s="88"/>
      <c r="AD1249" s="10"/>
      <c r="AE1249" s="8"/>
      <c r="AF1249" s="12"/>
      <c r="AG1249" s="8"/>
      <c r="AH1249" s="88"/>
    </row>
    <row r="1250" spans="1:34" x14ac:dyDescent="0.25">
      <c r="A1250" s="62">
        <f>COUNTA(H1250:K1250,L1250:AH1250)</f>
        <v>0</v>
      </c>
      <c r="B1250" s="13"/>
      <c r="C1250" s="13"/>
      <c r="D1250" s="13"/>
      <c r="E1250" s="13">
        <f t="shared" si="176"/>
        <v>0</v>
      </c>
      <c r="F1250" s="13"/>
      <c r="G1250" s="13"/>
      <c r="H1250" s="88"/>
      <c r="I1250" s="88"/>
      <c r="J1250" s="9"/>
      <c r="K1250" s="8"/>
      <c r="L1250" s="19"/>
      <c r="M1250" s="8"/>
      <c r="N1250" s="19"/>
      <c r="O1250" s="19"/>
      <c r="P1250" s="19"/>
      <c r="Q1250" s="8"/>
      <c r="R1250" s="8"/>
      <c r="S1250" s="88"/>
      <c r="T1250" s="8"/>
      <c r="U1250" s="8"/>
      <c r="V1250" s="11"/>
      <c r="W1250" s="19"/>
      <c r="X1250" s="8"/>
      <c r="Y1250" s="90"/>
      <c r="Z1250" s="88"/>
      <c r="AA1250" s="88"/>
      <c r="AB1250" s="88"/>
      <c r="AC1250" s="88"/>
      <c r="AD1250" s="10"/>
      <c r="AE1250" s="8"/>
      <c r="AF1250" s="12"/>
      <c r="AG1250" s="8"/>
      <c r="AH1250" s="88"/>
    </row>
    <row r="1251" spans="1:34" x14ac:dyDescent="0.25">
      <c r="A1251" s="62">
        <f>COUNTA(H1251:K1251,L1251:AH1251)</f>
        <v>0</v>
      </c>
      <c r="B1251" s="13"/>
      <c r="C1251" s="13"/>
      <c r="D1251" s="13"/>
      <c r="E1251" s="13">
        <f t="shared" si="176"/>
        <v>0</v>
      </c>
      <c r="F1251" s="13"/>
      <c r="G1251" s="13"/>
      <c r="H1251" s="88"/>
      <c r="I1251" s="88"/>
      <c r="J1251" s="9"/>
      <c r="K1251" s="8"/>
      <c r="L1251" s="19"/>
      <c r="M1251" s="8"/>
      <c r="N1251" s="19"/>
      <c r="O1251" s="19"/>
      <c r="P1251" s="19"/>
      <c r="Q1251" s="8"/>
      <c r="R1251" s="8"/>
      <c r="S1251" s="88"/>
      <c r="T1251" s="8"/>
      <c r="U1251" s="8"/>
      <c r="V1251" s="11"/>
      <c r="W1251" s="19"/>
      <c r="X1251" s="8"/>
      <c r="Y1251" s="90"/>
      <c r="Z1251" s="88"/>
      <c r="AA1251" s="88"/>
      <c r="AB1251" s="88"/>
      <c r="AC1251" s="88"/>
      <c r="AD1251" s="10"/>
      <c r="AE1251" s="8"/>
      <c r="AF1251" s="12"/>
      <c r="AG1251" s="8"/>
      <c r="AH1251" s="88"/>
    </row>
    <row r="1252" spans="1:34" x14ac:dyDescent="0.25">
      <c r="A1252" s="62">
        <f>COUNTA(H1252:K1252,L1252:AH1252)</f>
        <v>0</v>
      </c>
      <c r="B1252" s="13"/>
      <c r="C1252" s="13"/>
      <c r="D1252" s="13"/>
      <c r="E1252" s="13">
        <f t="shared" si="176"/>
        <v>0</v>
      </c>
      <c r="F1252" s="13"/>
      <c r="G1252" s="13"/>
      <c r="H1252" s="88"/>
      <c r="I1252" s="88"/>
      <c r="J1252" s="9"/>
      <c r="K1252" s="8"/>
      <c r="L1252" s="19"/>
      <c r="M1252" s="8"/>
      <c r="N1252" s="19"/>
      <c r="O1252" s="19"/>
      <c r="P1252" s="19"/>
      <c r="Q1252" s="8"/>
      <c r="R1252" s="8"/>
      <c r="S1252" s="88"/>
      <c r="T1252" s="8"/>
      <c r="U1252" s="8"/>
      <c r="V1252" s="11"/>
      <c r="W1252" s="19"/>
      <c r="X1252" s="8"/>
      <c r="Y1252" s="90"/>
      <c r="Z1252" s="88"/>
      <c r="AA1252" s="88"/>
      <c r="AB1252" s="88"/>
      <c r="AC1252" s="88"/>
      <c r="AD1252" s="10"/>
      <c r="AE1252" s="8"/>
      <c r="AF1252" s="12"/>
      <c r="AG1252" s="8"/>
      <c r="AH1252" s="88"/>
    </row>
    <row r="1253" spans="1:34" x14ac:dyDescent="0.25">
      <c r="A1253" s="62">
        <f>COUNTA(H1253:K1253,L1253:AH1253)</f>
        <v>0</v>
      </c>
      <c r="B1253" s="13"/>
      <c r="C1253" s="13"/>
      <c r="D1253" s="13"/>
      <c r="E1253" s="13">
        <f t="shared" si="176"/>
        <v>0</v>
      </c>
      <c r="F1253" s="13"/>
      <c r="G1253" s="13"/>
      <c r="H1253" s="88"/>
      <c r="I1253" s="88"/>
      <c r="J1253" s="9"/>
      <c r="K1253" s="8"/>
      <c r="L1253" s="19"/>
      <c r="M1253" s="8"/>
      <c r="N1253" s="19"/>
      <c r="O1253" s="19"/>
      <c r="P1253" s="19"/>
      <c r="Q1253" s="8"/>
      <c r="R1253" s="8"/>
      <c r="S1253" s="88"/>
      <c r="T1253" s="8"/>
      <c r="U1253" s="8"/>
      <c r="V1253" s="11"/>
      <c r="W1253" s="19"/>
      <c r="X1253" s="8"/>
      <c r="Y1253" s="90"/>
      <c r="Z1253" s="88"/>
      <c r="AA1253" s="88"/>
      <c r="AB1253" s="88"/>
      <c r="AC1253" s="88"/>
      <c r="AD1253" s="10"/>
      <c r="AE1253" s="8"/>
      <c r="AF1253" s="12"/>
      <c r="AG1253" s="8"/>
      <c r="AH1253" s="88"/>
    </row>
    <row r="1254" spans="1:34" s="26" customFormat="1" ht="11.25" customHeight="1" x14ac:dyDescent="0.25">
      <c r="A1254" s="21">
        <v>0</v>
      </c>
      <c r="B1254" s="22"/>
      <c r="C1254" s="22"/>
      <c r="D1254" s="21"/>
      <c r="E1254" s="23">
        <f>MAX(E1238:E1253)</f>
        <v>0</v>
      </c>
      <c r="F1254" s="21" t="str">
        <f>RIGHT(R1254,4)</f>
        <v xml:space="preserve"> - 0</v>
      </c>
      <c r="G1254" s="21" t="str">
        <f>RIGHT(X1254,4)</f>
        <v xml:space="preserve"> - 0</v>
      </c>
      <c r="H1254" s="88"/>
      <c r="I1254" s="88"/>
      <c r="J1254" s="23" t="s">
        <v>85</v>
      </c>
      <c r="K1254" s="23" t="str">
        <f>IF(E1254=4,"ВО",IF(E1254=3,"СПО",IF(E1254=2,"ВО (с)",IF(E1254=1,"СПО (с)","-"))))</f>
        <v>-</v>
      </c>
      <c r="L1254" s="23">
        <f>COUNTA(L1238:L1253)</f>
        <v>0</v>
      </c>
      <c r="M1254" s="23" t="s">
        <v>80</v>
      </c>
      <c r="N1254" s="23" t="s">
        <v>80</v>
      </c>
      <c r="O1254" s="23">
        <f>COUNTA(O1238:O1253)</f>
        <v>0</v>
      </c>
      <c r="P1254" s="23" t="s">
        <v>80</v>
      </c>
      <c r="Q1254" s="23">
        <f>SUM(Q1238:Q1253)</f>
        <v>0</v>
      </c>
      <c r="R1254" s="23" t="str">
        <f>CONCATENATE("П.Г.П. - ",MAX(R1238:R1253))</f>
        <v>П.Г.П. - 0</v>
      </c>
      <c r="S1254" s="23">
        <f>COUNTA(S1238)</f>
        <v>0</v>
      </c>
      <c r="T1254" s="23">
        <f>T1239</f>
        <v>0</v>
      </c>
      <c r="U1254" s="23" t="s">
        <v>80</v>
      </c>
      <c r="V1254" s="23" t="s">
        <v>80</v>
      </c>
      <c r="W1254" s="23">
        <f>COUNTA(W1238:W1253)</f>
        <v>0</v>
      </c>
      <c r="X1254" s="23" t="str">
        <f>CONCATENATE("П.Г.П. - ",MAX(X1238:X1253))</f>
        <v>П.Г.П. - 0</v>
      </c>
      <c r="Y1254" s="24">
        <f>Y1238</f>
        <v>0</v>
      </c>
      <c r="Z1254" s="23" t="str">
        <f>IF(Z1238="","-",Z1238)</f>
        <v>-</v>
      </c>
      <c r="AA1254" s="23" t="str">
        <f t="shared" ref="AA1254:AC1254" si="177">IF(AA1238="","-",AA1238)</f>
        <v>-</v>
      </c>
      <c r="AB1254" s="23" t="str">
        <f t="shared" si="177"/>
        <v>-</v>
      </c>
      <c r="AC1254" s="23" t="str">
        <f t="shared" si="177"/>
        <v>-</v>
      </c>
      <c r="AD1254" s="23" t="s">
        <v>80</v>
      </c>
      <c r="AE1254" s="23">
        <f>SUM(AE1238:AE1253)</f>
        <v>0</v>
      </c>
      <c r="AF1254" s="25">
        <f>SUM(AF1238:AF1253)</f>
        <v>0</v>
      </c>
      <c r="AG1254" s="23" t="s">
        <v>80</v>
      </c>
      <c r="AH1254" s="23" t="s">
        <v>80</v>
      </c>
    </row>
    <row r="1255" spans="1:34" x14ac:dyDescent="0.25">
      <c r="A1255" s="62">
        <f>COUNTA(H1255:K1255,L1255:AH1255)-7</f>
        <v>-1</v>
      </c>
      <c r="B1255" s="13"/>
      <c r="C1255" s="13"/>
      <c r="D1255" s="13"/>
      <c r="E1255" s="13">
        <f t="shared" ref="E1255:E1270" si="178">IF(K1255="ВО",4,IF(K1255="СПО",3,IF(K1255="ВО (студент)",2,IF(K1255="СПО (студент)",1,0))))</f>
        <v>0</v>
      </c>
      <c r="F1255" s="13"/>
      <c r="G1255" s="13"/>
      <c r="H1255" s="88">
        <v>94</v>
      </c>
      <c r="I1255" s="88"/>
      <c r="J1255" s="7" t="s">
        <v>77</v>
      </c>
      <c r="K1255" s="8"/>
      <c r="L1255" s="19"/>
      <c r="M1255" s="8"/>
      <c r="N1255" s="19"/>
      <c r="O1255" s="19"/>
      <c r="P1255" s="19"/>
      <c r="Q1255" s="8"/>
      <c r="R1255" s="8"/>
      <c r="S1255" s="88"/>
      <c r="T1255" s="17" t="s">
        <v>80</v>
      </c>
      <c r="U1255" s="17" t="s">
        <v>80</v>
      </c>
      <c r="V1255" s="18" t="s">
        <v>80</v>
      </c>
      <c r="W1255" s="19"/>
      <c r="X1255" s="8"/>
      <c r="Y1255" s="90"/>
      <c r="Z1255" s="88"/>
      <c r="AA1255" s="88"/>
      <c r="AB1255" s="88" t="str">
        <f>IF(Y1255&lt;1,"-",ROUND(YEARFRAC(Y1255,#REF!,1),2))</f>
        <v>-</v>
      </c>
      <c r="AC1255" s="88"/>
      <c r="AD1255" s="10"/>
      <c r="AE1255" s="8"/>
      <c r="AF1255" s="12"/>
      <c r="AG1255" s="8"/>
      <c r="AH1255" s="88"/>
    </row>
    <row r="1256" spans="1:34" x14ac:dyDescent="0.25">
      <c r="A1256" s="62">
        <f>COUNTA(H1256:K1256,L1256:AH1256)</f>
        <v>0</v>
      </c>
      <c r="B1256" s="13"/>
      <c r="C1256" s="13"/>
      <c r="D1256" s="13"/>
      <c r="E1256" s="13">
        <f t="shared" si="178"/>
        <v>0</v>
      </c>
      <c r="F1256" s="13"/>
      <c r="G1256" s="13"/>
      <c r="H1256" s="88"/>
      <c r="I1256" s="88"/>
      <c r="J1256" s="9"/>
      <c r="K1256" s="8"/>
      <c r="L1256" s="19"/>
      <c r="M1256" s="8"/>
      <c r="N1256" s="19"/>
      <c r="O1256" s="19"/>
      <c r="P1256" s="19"/>
      <c r="Q1256" s="8"/>
      <c r="R1256" s="8"/>
      <c r="S1256" s="88"/>
      <c r="T1256" s="8"/>
      <c r="U1256" s="8"/>
      <c r="V1256" s="11"/>
      <c r="W1256" s="19"/>
      <c r="X1256" s="8"/>
      <c r="Y1256" s="90"/>
      <c r="Z1256" s="88"/>
      <c r="AA1256" s="88"/>
      <c r="AB1256" s="88"/>
      <c r="AC1256" s="88"/>
      <c r="AD1256" s="10"/>
      <c r="AE1256" s="8"/>
      <c r="AF1256" s="12"/>
      <c r="AG1256" s="8"/>
      <c r="AH1256" s="88"/>
    </row>
    <row r="1257" spans="1:34" x14ac:dyDescent="0.25">
      <c r="A1257" s="62">
        <f>COUNTA(H1257:K1257,L1257:AH1257,J1258)-4</f>
        <v>0</v>
      </c>
      <c r="B1257" s="13"/>
      <c r="C1257" s="13"/>
      <c r="D1257" s="13"/>
      <c r="E1257" s="13">
        <f t="shared" si="178"/>
        <v>0</v>
      </c>
      <c r="F1257" s="13"/>
      <c r="G1257" s="13"/>
      <c r="H1257" s="88"/>
      <c r="I1257" s="88"/>
      <c r="J1257" s="7" t="s">
        <v>78</v>
      </c>
      <c r="K1257" s="8"/>
      <c r="L1257" s="19"/>
      <c r="M1257" s="8"/>
      <c r="N1257" s="19"/>
      <c r="O1257" s="19"/>
      <c r="P1257" s="19"/>
      <c r="Q1257" s="8"/>
      <c r="R1257" s="8"/>
      <c r="S1257" s="88"/>
      <c r="T1257" s="17" t="s">
        <v>80</v>
      </c>
      <c r="U1257" s="17" t="s">
        <v>80</v>
      </c>
      <c r="V1257" s="18" t="s">
        <v>80</v>
      </c>
      <c r="W1257" s="19"/>
      <c r="X1257" s="8"/>
      <c r="Y1257" s="90"/>
      <c r="Z1257" s="88"/>
      <c r="AA1257" s="88"/>
      <c r="AB1257" s="88"/>
      <c r="AC1257" s="88"/>
      <c r="AD1257" s="10"/>
      <c r="AE1257" s="8"/>
      <c r="AF1257" s="12"/>
      <c r="AG1257" s="8"/>
      <c r="AH1257" s="88"/>
    </row>
    <row r="1258" spans="1:34" x14ac:dyDescent="0.25">
      <c r="A1258" s="62">
        <f>COUNTA(H1258:K1258,L1258:AH1258)</f>
        <v>0</v>
      </c>
      <c r="B1258" s="13"/>
      <c r="C1258" s="13"/>
      <c r="D1258" s="13" t="str">
        <f>IF(J1258&gt;0,"совмещение","-")</f>
        <v>-</v>
      </c>
      <c r="E1258" s="13">
        <f t="shared" si="178"/>
        <v>0</v>
      </c>
      <c r="F1258" s="13"/>
      <c r="G1258" s="13"/>
      <c r="H1258" s="88"/>
      <c r="I1258" s="88"/>
      <c r="J1258" s="9"/>
      <c r="K1258" s="8"/>
      <c r="L1258" s="19"/>
      <c r="M1258" s="8"/>
      <c r="N1258" s="19"/>
      <c r="O1258" s="19"/>
      <c r="P1258" s="19"/>
      <c r="Q1258" s="8"/>
      <c r="R1258" s="8"/>
      <c r="S1258" s="88"/>
      <c r="T1258" s="8"/>
      <c r="U1258" s="8"/>
      <c r="V1258" s="11"/>
      <c r="W1258" s="19"/>
      <c r="X1258" s="8"/>
      <c r="Y1258" s="90"/>
      <c r="Z1258" s="88"/>
      <c r="AA1258" s="88"/>
      <c r="AB1258" s="88"/>
      <c r="AC1258" s="88"/>
      <c r="AD1258" s="10"/>
      <c r="AE1258" s="8"/>
      <c r="AF1258" s="12"/>
      <c r="AG1258" s="8"/>
      <c r="AH1258" s="88"/>
    </row>
    <row r="1259" spans="1:34" x14ac:dyDescent="0.25">
      <c r="A1259" s="62">
        <f>COUNTA(H1259:K1259,L1259:AH1259)</f>
        <v>0</v>
      </c>
      <c r="B1259" s="13"/>
      <c r="C1259" s="13"/>
      <c r="D1259" s="13"/>
      <c r="E1259" s="13">
        <f t="shared" si="178"/>
        <v>0</v>
      </c>
      <c r="F1259" s="13"/>
      <c r="G1259" s="13"/>
      <c r="H1259" s="88"/>
      <c r="I1259" s="88"/>
      <c r="J1259" s="9"/>
      <c r="K1259" s="8"/>
      <c r="L1259" s="19"/>
      <c r="M1259" s="8"/>
      <c r="N1259" s="19"/>
      <c r="O1259" s="19"/>
      <c r="P1259" s="19"/>
      <c r="Q1259" s="8"/>
      <c r="R1259" s="8"/>
      <c r="S1259" s="88"/>
      <c r="T1259" s="8"/>
      <c r="U1259" s="8"/>
      <c r="V1259" s="11"/>
      <c r="W1259" s="19"/>
      <c r="X1259" s="8"/>
      <c r="Y1259" s="90"/>
      <c r="Z1259" s="88"/>
      <c r="AA1259" s="88"/>
      <c r="AB1259" s="88"/>
      <c r="AC1259" s="88"/>
      <c r="AD1259" s="10"/>
      <c r="AE1259" s="8"/>
      <c r="AF1259" s="12"/>
      <c r="AG1259" s="8"/>
      <c r="AH1259" s="88"/>
    </row>
    <row r="1260" spans="1:34" x14ac:dyDescent="0.25">
      <c r="A1260" s="62">
        <f>COUNTA(H1260:K1260,L1260:AH1260)</f>
        <v>0</v>
      </c>
      <c r="B1260" s="13"/>
      <c r="C1260" s="13"/>
      <c r="D1260" s="13"/>
      <c r="E1260" s="13">
        <f t="shared" si="178"/>
        <v>0</v>
      </c>
      <c r="F1260" s="13"/>
      <c r="G1260" s="13"/>
      <c r="H1260" s="88"/>
      <c r="I1260" s="88"/>
      <c r="J1260" s="9"/>
      <c r="K1260" s="8"/>
      <c r="L1260" s="19"/>
      <c r="M1260" s="8"/>
      <c r="N1260" s="19"/>
      <c r="O1260" s="19"/>
      <c r="P1260" s="19"/>
      <c r="Q1260" s="8"/>
      <c r="R1260" s="8"/>
      <c r="S1260" s="88"/>
      <c r="T1260" s="8"/>
      <c r="U1260" s="8"/>
      <c r="V1260" s="11"/>
      <c r="W1260" s="19"/>
      <c r="X1260" s="8"/>
      <c r="Y1260" s="90"/>
      <c r="Z1260" s="88"/>
      <c r="AA1260" s="88"/>
      <c r="AB1260" s="88"/>
      <c r="AC1260" s="88"/>
      <c r="AD1260" s="10"/>
      <c r="AE1260" s="8"/>
      <c r="AF1260" s="12"/>
      <c r="AG1260" s="8"/>
      <c r="AH1260" s="88"/>
    </row>
    <row r="1261" spans="1:34" x14ac:dyDescent="0.25">
      <c r="A1261" s="62">
        <f>COUNTA(H1261:K1261,L1261:AH1261)</f>
        <v>0</v>
      </c>
      <c r="B1261" s="13"/>
      <c r="C1261" s="13"/>
      <c r="D1261" s="13"/>
      <c r="E1261" s="13">
        <f t="shared" si="178"/>
        <v>0</v>
      </c>
      <c r="F1261" s="13"/>
      <c r="G1261" s="13"/>
      <c r="H1261" s="88"/>
      <c r="I1261" s="88"/>
      <c r="J1261" s="9"/>
      <c r="K1261" s="8"/>
      <c r="L1261" s="19"/>
      <c r="M1261" s="8"/>
      <c r="N1261" s="19"/>
      <c r="O1261" s="19"/>
      <c r="P1261" s="19"/>
      <c r="Q1261" s="8"/>
      <c r="R1261" s="8"/>
      <c r="S1261" s="88"/>
      <c r="T1261" s="8"/>
      <c r="U1261" s="8"/>
      <c r="V1261" s="11"/>
      <c r="W1261" s="19"/>
      <c r="X1261" s="8"/>
      <c r="Y1261" s="90"/>
      <c r="Z1261" s="88"/>
      <c r="AA1261" s="88"/>
      <c r="AB1261" s="88"/>
      <c r="AC1261" s="88"/>
      <c r="AD1261" s="10"/>
      <c r="AE1261" s="8"/>
      <c r="AF1261" s="12"/>
      <c r="AG1261" s="8"/>
      <c r="AH1261" s="88"/>
    </row>
    <row r="1262" spans="1:34" x14ac:dyDescent="0.25">
      <c r="A1262" s="62">
        <f>COUNTA(H1262:K1262,L1262:AH1262)</f>
        <v>0</v>
      </c>
      <c r="B1262" s="13"/>
      <c r="C1262" s="13"/>
      <c r="D1262" s="13"/>
      <c r="E1262" s="13">
        <f t="shared" si="178"/>
        <v>0</v>
      </c>
      <c r="F1262" s="13"/>
      <c r="G1262" s="13"/>
      <c r="H1262" s="88"/>
      <c r="I1262" s="88"/>
      <c r="J1262" s="9"/>
      <c r="K1262" s="8"/>
      <c r="L1262" s="19"/>
      <c r="M1262" s="8"/>
      <c r="N1262" s="19"/>
      <c r="O1262" s="19"/>
      <c r="P1262" s="19"/>
      <c r="Q1262" s="8"/>
      <c r="R1262" s="8"/>
      <c r="S1262" s="88"/>
      <c r="T1262" s="8"/>
      <c r="U1262" s="8"/>
      <c r="V1262" s="11"/>
      <c r="W1262" s="19"/>
      <c r="X1262" s="8"/>
      <c r="Y1262" s="90"/>
      <c r="Z1262" s="88"/>
      <c r="AA1262" s="88"/>
      <c r="AB1262" s="88"/>
      <c r="AC1262" s="88"/>
      <c r="AD1262" s="10"/>
      <c r="AE1262" s="8"/>
      <c r="AF1262" s="12"/>
      <c r="AG1262" s="8"/>
      <c r="AH1262" s="88"/>
    </row>
    <row r="1263" spans="1:34" x14ac:dyDescent="0.25">
      <c r="A1263" s="62">
        <f>COUNTA(H1263:K1263,L1263:AH1263)</f>
        <v>0</v>
      </c>
      <c r="B1263" s="13"/>
      <c r="C1263" s="13"/>
      <c r="D1263" s="13"/>
      <c r="E1263" s="13">
        <f t="shared" si="178"/>
        <v>0</v>
      </c>
      <c r="F1263" s="13"/>
      <c r="G1263" s="13"/>
      <c r="H1263" s="88"/>
      <c r="I1263" s="88"/>
      <c r="J1263" s="9"/>
      <c r="K1263" s="8"/>
      <c r="L1263" s="19"/>
      <c r="M1263" s="8"/>
      <c r="N1263" s="19"/>
      <c r="O1263" s="19"/>
      <c r="P1263" s="19"/>
      <c r="Q1263" s="8"/>
      <c r="R1263" s="8"/>
      <c r="S1263" s="88"/>
      <c r="T1263" s="8"/>
      <c r="U1263" s="8"/>
      <c r="V1263" s="11"/>
      <c r="W1263" s="19"/>
      <c r="X1263" s="8"/>
      <c r="Y1263" s="90"/>
      <c r="Z1263" s="88"/>
      <c r="AA1263" s="88"/>
      <c r="AB1263" s="88"/>
      <c r="AC1263" s="88"/>
      <c r="AD1263" s="10"/>
      <c r="AE1263" s="8"/>
      <c r="AF1263" s="12"/>
      <c r="AG1263" s="8"/>
      <c r="AH1263" s="88"/>
    </row>
    <row r="1264" spans="1:34" x14ac:dyDescent="0.25">
      <c r="A1264" s="62">
        <f>COUNTA(H1264:K1264,L1264:AH1264,J1265)-4</f>
        <v>0</v>
      </c>
      <c r="B1264" s="13"/>
      <c r="C1264" s="13"/>
      <c r="D1264" s="13"/>
      <c r="E1264" s="13">
        <f t="shared" si="178"/>
        <v>0</v>
      </c>
      <c r="F1264" s="13"/>
      <c r="G1264" s="13"/>
      <c r="H1264" s="88"/>
      <c r="I1264" s="88"/>
      <c r="J1264" s="7" t="s">
        <v>79</v>
      </c>
      <c r="K1264" s="8"/>
      <c r="L1264" s="19"/>
      <c r="M1264" s="8"/>
      <c r="N1264" s="19"/>
      <c r="O1264" s="19"/>
      <c r="P1264" s="19"/>
      <c r="Q1264" s="8"/>
      <c r="R1264" s="8"/>
      <c r="S1264" s="88"/>
      <c r="T1264" s="17" t="s">
        <v>80</v>
      </c>
      <c r="U1264" s="17" t="s">
        <v>80</v>
      </c>
      <c r="V1264" s="18" t="s">
        <v>80</v>
      </c>
      <c r="W1264" s="19"/>
      <c r="X1264" s="8"/>
      <c r="Y1264" s="90"/>
      <c r="Z1264" s="88"/>
      <c r="AA1264" s="88"/>
      <c r="AB1264" s="88"/>
      <c r="AC1264" s="88"/>
      <c r="AD1264" s="10"/>
      <c r="AE1264" s="8"/>
      <c r="AF1264" s="12"/>
      <c r="AG1264" s="8"/>
      <c r="AH1264" s="88"/>
    </row>
    <row r="1265" spans="1:34" x14ac:dyDescent="0.25">
      <c r="A1265" s="62">
        <f>COUNTA(H1265:K1265,L1265:AH1265)</f>
        <v>0</v>
      </c>
      <c r="B1265" s="13"/>
      <c r="C1265" s="13"/>
      <c r="D1265" s="13" t="str">
        <f>IF(J1265&gt;0,"совместительство","-")</f>
        <v>-</v>
      </c>
      <c r="E1265" s="13">
        <f t="shared" si="178"/>
        <v>0</v>
      </c>
      <c r="F1265" s="13"/>
      <c r="G1265" s="13"/>
      <c r="H1265" s="88"/>
      <c r="I1265" s="88"/>
      <c r="J1265" s="9"/>
      <c r="K1265" s="8"/>
      <c r="L1265" s="19"/>
      <c r="M1265" s="8"/>
      <c r="N1265" s="19"/>
      <c r="O1265" s="19"/>
      <c r="P1265" s="19"/>
      <c r="Q1265" s="8"/>
      <c r="R1265" s="8"/>
      <c r="S1265" s="88"/>
      <c r="T1265" s="8"/>
      <c r="U1265" s="8"/>
      <c r="V1265" s="11"/>
      <c r="W1265" s="19"/>
      <c r="X1265" s="8"/>
      <c r="Y1265" s="90"/>
      <c r="Z1265" s="88"/>
      <c r="AA1265" s="88"/>
      <c r="AB1265" s="88"/>
      <c r="AC1265" s="88"/>
      <c r="AD1265" s="10"/>
      <c r="AE1265" s="8"/>
      <c r="AF1265" s="12"/>
      <c r="AG1265" s="8"/>
      <c r="AH1265" s="88"/>
    </row>
    <row r="1266" spans="1:34" x14ac:dyDescent="0.25">
      <c r="A1266" s="62">
        <f>COUNTA(H1266:K1266,L1266:AH1266)</f>
        <v>0</v>
      </c>
      <c r="B1266" s="13"/>
      <c r="C1266" s="13"/>
      <c r="D1266" s="13"/>
      <c r="E1266" s="13">
        <f t="shared" si="178"/>
        <v>0</v>
      </c>
      <c r="F1266" s="13"/>
      <c r="G1266" s="13"/>
      <c r="H1266" s="88"/>
      <c r="I1266" s="88"/>
      <c r="J1266" s="9"/>
      <c r="K1266" s="8"/>
      <c r="L1266" s="19"/>
      <c r="M1266" s="8"/>
      <c r="N1266" s="19"/>
      <c r="O1266" s="19"/>
      <c r="P1266" s="19"/>
      <c r="Q1266" s="8"/>
      <c r="R1266" s="8"/>
      <c r="S1266" s="88"/>
      <c r="T1266" s="8"/>
      <c r="U1266" s="8"/>
      <c r="V1266" s="11"/>
      <c r="W1266" s="19"/>
      <c r="X1266" s="8"/>
      <c r="Y1266" s="90"/>
      <c r="Z1266" s="88"/>
      <c r="AA1266" s="88"/>
      <c r="AB1266" s="88"/>
      <c r="AC1266" s="88"/>
      <c r="AD1266" s="10"/>
      <c r="AE1266" s="8"/>
      <c r="AF1266" s="12"/>
      <c r="AG1266" s="8"/>
      <c r="AH1266" s="88"/>
    </row>
    <row r="1267" spans="1:34" x14ac:dyDescent="0.25">
      <c r="A1267" s="62">
        <f>COUNTA(H1267:K1267,L1267:AH1267)</f>
        <v>0</v>
      </c>
      <c r="B1267" s="13"/>
      <c r="C1267" s="13"/>
      <c r="D1267" s="13"/>
      <c r="E1267" s="13">
        <f t="shared" si="178"/>
        <v>0</v>
      </c>
      <c r="F1267" s="13"/>
      <c r="G1267" s="13"/>
      <c r="H1267" s="88"/>
      <c r="I1267" s="88"/>
      <c r="J1267" s="9"/>
      <c r="K1267" s="8"/>
      <c r="L1267" s="19"/>
      <c r="M1267" s="8"/>
      <c r="N1267" s="19"/>
      <c r="O1267" s="19"/>
      <c r="P1267" s="19"/>
      <c r="Q1267" s="8"/>
      <c r="R1267" s="8"/>
      <c r="S1267" s="88"/>
      <c r="T1267" s="8"/>
      <c r="U1267" s="8"/>
      <c r="V1267" s="11"/>
      <c r="W1267" s="19"/>
      <c r="X1267" s="8"/>
      <c r="Y1267" s="90"/>
      <c r="Z1267" s="88"/>
      <c r="AA1267" s="88"/>
      <c r="AB1267" s="88"/>
      <c r="AC1267" s="88"/>
      <c r="AD1267" s="10"/>
      <c r="AE1267" s="8"/>
      <c r="AF1267" s="12"/>
      <c r="AG1267" s="8"/>
      <c r="AH1267" s="88"/>
    </row>
    <row r="1268" spans="1:34" x14ac:dyDescent="0.25">
      <c r="A1268" s="62">
        <f>COUNTA(H1268:K1268,L1268:AH1268)</f>
        <v>0</v>
      </c>
      <c r="B1268" s="13"/>
      <c r="C1268" s="13"/>
      <c r="D1268" s="13"/>
      <c r="E1268" s="13">
        <f t="shared" si="178"/>
        <v>0</v>
      </c>
      <c r="F1268" s="13"/>
      <c r="G1268" s="13"/>
      <c r="H1268" s="88"/>
      <c r="I1268" s="88"/>
      <c r="J1268" s="9"/>
      <c r="K1268" s="8"/>
      <c r="L1268" s="19"/>
      <c r="M1268" s="8"/>
      <c r="N1268" s="19"/>
      <c r="O1268" s="19"/>
      <c r="P1268" s="19"/>
      <c r="Q1268" s="8"/>
      <c r="R1268" s="8"/>
      <c r="S1268" s="88"/>
      <c r="T1268" s="8"/>
      <c r="U1268" s="8"/>
      <c r="V1268" s="11"/>
      <c r="W1268" s="19"/>
      <c r="X1268" s="8"/>
      <c r="Y1268" s="90"/>
      <c r="Z1268" s="88"/>
      <c r="AA1268" s="88"/>
      <c r="AB1268" s="88"/>
      <c r="AC1268" s="88"/>
      <c r="AD1268" s="10"/>
      <c r="AE1268" s="8"/>
      <c r="AF1268" s="12"/>
      <c r="AG1268" s="8"/>
      <c r="AH1268" s="88"/>
    </row>
    <row r="1269" spans="1:34" x14ac:dyDescent="0.25">
      <c r="A1269" s="62">
        <f>COUNTA(H1269:K1269,L1269:AH1269)</f>
        <v>0</v>
      </c>
      <c r="B1269" s="13"/>
      <c r="C1269" s="13"/>
      <c r="D1269" s="13"/>
      <c r="E1269" s="13">
        <f t="shared" si="178"/>
        <v>0</v>
      </c>
      <c r="F1269" s="13"/>
      <c r="G1269" s="13"/>
      <c r="H1269" s="88"/>
      <c r="I1269" s="88"/>
      <c r="J1269" s="9"/>
      <c r="K1269" s="8"/>
      <c r="L1269" s="19"/>
      <c r="M1269" s="8"/>
      <c r="N1269" s="19"/>
      <c r="O1269" s="19"/>
      <c r="P1269" s="19"/>
      <c r="Q1269" s="8"/>
      <c r="R1269" s="8"/>
      <c r="S1269" s="88"/>
      <c r="T1269" s="8"/>
      <c r="U1269" s="8"/>
      <c r="V1269" s="11"/>
      <c r="W1269" s="19"/>
      <c r="X1269" s="8"/>
      <c r="Y1269" s="90"/>
      <c r="Z1269" s="88"/>
      <c r="AA1269" s="88"/>
      <c r="AB1269" s="88"/>
      <c r="AC1269" s="88"/>
      <c r="AD1269" s="10"/>
      <c r="AE1269" s="8"/>
      <c r="AF1269" s="12"/>
      <c r="AG1269" s="8"/>
      <c r="AH1269" s="88"/>
    </row>
    <row r="1270" spans="1:34" x14ac:dyDescent="0.25">
      <c r="A1270" s="62">
        <f>COUNTA(H1270:K1270,L1270:AH1270)</f>
        <v>0</v>
      </c>
      <c r="B1270" s="13"/>
      <c r="C1270" s="13"/>
      <c r="D1270" s="13"/>
      <c r="E1270" s="13">
        <f t="shared" si="178"/>
        <v>0</v>
      </c>
      <c r="F1270" s="13"/>
      <c r="G1270" s="13"/>
      <c r="H1270" s="88"/>
      <c r="I1270" s="88"/>
      <c r="J1270" s="9"/>
      <c r="K1270" s="8"/>
      <c r="L1270" s="19"/>
      <c r="M1270" s="8"/>
      <c r="N1270" s="19"/>
      <c r="O1270" s="19"/>
      <c r="P1270" s="19"/>
      <c r="Q1270" s="8"/>
      <c r="R1270" s="8"/>
      <c r="S1270" s="88"/>
      <c r="T1270" s="8"/>
      <c r="U1270" s="8"/>
      <c r="V1270" s="11"/>
      <c r="W1270" s="19"/>
      <c r="X1270" s="8"/>
      <c r="Y1270" s="90"/>
      <c r="Z1270" s="88"/>
      <c r="AA1270" s="88"/>
      <c r="AB1270" s="88"/>
      <c r="AC1270" s="88"/>
      <c r="AD1270" s="10"/>
      <c r="AE1270" s="8"/>
      <c r="AF1270" s="12"/>
      <c r="AG1270" s="8"/>
      <c r="AH1270" s="88"/>
    </row>
    <row r="1271" spans="1:34" s="26" customFormat="1" ht="11.25" customHeight="1" x14ac:dyDescent="0.25">
      <c r="A1271" s="21">
        <v>0</v>
      </c>
      <c r="B1271" s="22"/>
      <c r="C1271" s="22"/>
      <c r="D1271" s="21"/>
      <c r="E1271" s="23">
        <f>MAX(E1255:E1270)</f>
        <v>0</v>
      </c>
      <c r="F1271" s="21" t="str">
        <f>RIGHT(R1271,4)</f>
        <v xml:space="preserve"> - 0</v>
      </c>
      <c r="G1271" s="21" t="str">
        <f>RIGHT(X1271,4)</f>
        <v xml:space="preserve"> - 0</v>
      </c>
      <c r="H1271" s="88"/>
      <c r="I1271" s="88"/>
      <c r="J1271" s="23" t="s">
        <v>85</v>
      </c>
      <c r="K1271" s="23" t="str">
        <f>IF(E1271=4,"ВО",IF(E1271=3,"СПО",IF(E1271=2,"ВО (с)",IF(E1271=1,"СПО (с)","-"))))</f>
        <v>-</v>
      </c>
      <c r="L1271" s="23">
        <f>COUNTA(L1255:L1270)</f>
        <v>0</v>
      </c>
      <c r="M1271" s="23" t="s">
        <v>80</v>
      </c>
      <c r="N1271" s="23" t="s">
        <v>80</v>
      </c>
      <c r="O1271" s="23">
        <f>COUNTA(O1255:O1270)</f>
        <v>0</v>
      </c>
      <c r="P1271" s="23" t="s">
        <v>80</v>
      </c>
      <c r="Q1271" s="23">
        <f>SUM(Q1255:Q1270)</f>
        <v>0</v>
      </c>
      <c r="R1271" s="23" t="str">
        <f>CONCATENATE("П.Г.П. - ",MAX(R1255:R1270))</f>
        <v>П.Г.П. - 0</v>
      </c>
      <c r="S1271" s="23">
        <f>COUNTA(S1255)</f>
        <v>0</v>
      </c>
      <c r="T1271" s="23">
        <f>T1256</f>
        <v>0</v>
      </c>
      <c r="U1271" s="23" t="s">
        <v>80</v>
      </c>
      <c r="V1271" s="23" t="s">
        <v>80</v>
      </c>
      <c r="W1271" s="23">
        <f>COUNTA(W1255:W1270)</f>
        <v>0</v>
      </c>
      <c r="X1271" s="23" t="str">
        <f>CONCATENATE("П.Г.П. - ",MAX(X1255:X1270))</f>
        <v>П.Г.П. - 0</v>
      </c>
      <c r="Y1271" s="24">
        <f>Y1255</f>
        <v>0</v>
      </c>
      <c r="Z1271" s="23" t="str">
        <f>IF(Z1255="","-",Z1255)</f>
        <v>-</v>
      </c>
      <c r="AA1271" s="23" t="str">
        <f t="shared" ref="AA1271:AC1271" si="179">IF(AA1255="","-",AA1255)</f>
        <v>-</v>
      </c>
      <c r="AB1271" s="23" t="str">
        <f t="shared" si="179"/>
        <v>-</v>
      </c>
      <c r="AC1271" s="23" t="str">
        <f t="shared" si="179"/>
        <v>-</v>
      </c>
      <c r="AD1271" s="23" t="s">
        <v>80</v>
      </c>
      <c r="AE1271" s="23">
        <f>SUM(AE1255:AE1270)</f>
        <v>0</v>
      </c>
      <c r="AF1271" s="25">
        <f>SUM(AF1255:AF1270)</f>
        <v>0</v>
      </c>
      <c r="AG1271" s="23" t="s">
        <v>80</v>
      </c>
      <c r="AH1271" s="23" t="s">
        <v>80</v>
      </c>
    </row>
    <row r="1272" spans="1:34" x14ac:dyDescent="0.25">
      <c r="A1272" s="62">
        <f>COUNTA(H1272:K1272,L1272:AH1272)-7</f>
        <v>-1</v>
      </c>
      <c r="B1272" s="13"/>
      <c r="C1272" s="13"/>
      <c r="D1272" s="13"/>
      <c r="E1272" s="13">
        <f t="shared" ref="E1272:E1287" si="180">IF(K1272="ВО",4,IF(K1272="СПО",3,IF(K1272="ВО (студент)",2,IF(K1272="СПО (студент)",1,0))))</f>
        <v>0</v>
      </c>
      <c r="F1272" s="13"/>
      <c r="G1272" s="13"/>
      <c r="H1272" s="88">
        <v>95</v>
      </c>
      <c r="I1272" s="88"/>
      <c r="J1272" s="7" t="s">
        <v>77</v>
      </c>
      <c r="K1272" s="8"/>
      <c r="L1272" s="19"/>
      <c r="M1272" s="8"/>
      <c r="N1272" s="19"/>
      <c r="O1272" s="19"/>
      <c r="P1272" s="19"/>
      <c r="Q1272" s="8"/>
      <c r="R1272" s="8"/>
      <c r="S1272" s="88"/>
      <c r="T1272" s="17" t="s">
        <v>80</v>
      </c>
      <c r="U1272" s="17" t="s">
        <v>80</v>
      </c>
      <c r="V1272" s="18" t="s">
        <v>80</v>
      </c>
      <c r="W1272" s="19"/>
      <c r="X1272" s="8"/>
      <c r="Y1272" s="90"/>
      <c r="Z1272" s="88"/>
      <c r="AA1272" s="88"/>
      <c r="AB1272" s="88" t="str">
        <f>IF(Y1272&lt;1,"-",ROUND(YEARFRAC(Y1272,#REF!,1),2))</f>
        <v>-</v>
      </c>
      <c r="AC1272" s="88"/>
      <c r="AD1272" s="10"/>
      <c r="AE1272" s="8"/>
      <c r="AF1272" s="12"/>
      <c r="AG1272" s="8"/>
      <c r="AH1272" s="88"/>
    </row>
    <row r="1273" spans="1:34" x14ac:dyDescent="0.25">
      <c r="A1273" s="62">
        <f>COUNTA(H1273:K1273,L1273:AH1273)</f>
        <v>0</v>
      </c>
      <c r="B1273" s="13"/>
      <c r="C1273" s="13"/>
      <c r="D1273" s="13"/>
      <c r="E1273" s="13">
        <f t="shared" si="180"/>
        <v>0</v>
      </c>
      <c r="F1273" s="13"/>
      <c r="G1273" s="13"/>
      <c r="H1273" s="88"/>
      <c r="I1273" s="88"/>
      <c r="J1273" s="9"/>
      <c r="K1273" s="8"/>
      <c r="L1273" s="19"/>
      <c r="M1273" s="8"/>
      <c r="N1273" s="19"/>
      <c r="O1273" s="19"/>
      <c r="P1273" s="19"/>
      <c r="Q1273" s="8"/>
      <c r="R1273" s="8"/>
      <c r="S1273" s="88"/>
      <c r="T1273" s="8"/>
      <c r="U1273" s="8"/>
      <c r="V1273" s="11"/>
      <c r="W1273" s="19"/>
      <c r="X1273" s="8"/>
      <c r="Y1273" s="90"/>
      <c r="Z1273" s="88"/>
      <c r="AA1273" s="88"/>
      <c r="AB1273" s="88"/>
      <c r="AC1273" s="88"/>
      <c r="AD1273" s="10"/>
      <c r="AE1273" s="8"/>
      <c r="AF1273" s="12"/>
      <c r="AG1273" s="8"/>
      <c r="AH1273" s="88"/>
    </row>
    <row r="1274" spans="1:34" x14ac:dyDescent="0.25">
      <c r="A1274" s="62">
        <f>COUNTA(H1274:K1274,L1274:AH1274,J1275)-4</f>
        <v>0</v>
      </c>
      <c r="B1274" s="13"/>
      <c r="C1274" s="13"/>
      <c r="D1274" s="13"/>
      <c r="E1274" s="13">
        <f t="shared" si="180"/>
        <v>0</v>
      </c>
      <c r="F1274" s="13"/>
      <c r="G1274" s="13"/>
      <c r="H1274" s="88"/>
      <c r="I1274" s="88"/>
      <c r="J1274" s="7" t="s">
        <v>78</v>
      </c>
      <c r="K1274" s="8"/>
      <c r="L1274" s="19"/>
      <c r="M1274" s="8"/>
      <c r="N1274" s="19"/>
      <c r="O1274" s="19"/>
      <c r="P1274" s="19"/>
      <c r="Q1274" s="8"/>
      <c r="R1274" s="8"/>
      <c r="S1274" s="88"/>
      <c r="T1274" s="17" t="s">
        <v>80</v>
      </c>
      <c r="U1274" s="17" t="s">
        <v>80</v>
      </c>
      <c r="V1274" s="18" t="s">
        <v>80</v>
      </c>
      <c r="W1274" s="19"/>
      <c r="X1274" s="8"/>
      <c r="Y1274" s="90"/>
      <c r="Z1274" s="88"/>
      <c r="AA1274" s="88"/>
      <c r="AB1274" s="88"/>
      <c r="AC1274" s="88"/>
      <c r="AD1274" s="10"/>
      <c r="AE1274" s="8"/>
      <c r="AF1274" s="12"/>
      <c r="AG1274" s="8"/>
      <c r="AH1274" s="88"/>
    </row>
    <row r="1275" spans="1:34" x14ac:dyDescent="0.25">
      <c r="A1275" s="62">
        <f>COUNTA(H1275:K1275,L1275:AH1275)</f>
        <v>0</v>
      </c>
      <c r="B1275" s="13"/>
      <c r="C1275" s="13"/>
      <c r="D1275" s="13" t="str">
        <f>IF(J1275&gt;0,"совмещение","-")</f>
        <v>-</v>
      </c>
      <c r="E1275" s="13">
        <f t="shared" si="180"/>
        <v>0</v>
      </c>
      <c r="F1275" s="13"/>
      <c r="G1275" s="13"/>
      <c r="H1275" s="88"/>
      <c r="I1275" s="88"/>
      <c r="J1275" s="9"/>
      <c r="K1275" s="8"/>
      <c r="L1275" s="19"/>
      <c r="M1275" s="8"/>
      <c r="N1275" s="19"/>
      <c r="O1275" s="19"/>
      <c r="P1275" s="19"/>
      <c r="Q1275" s="8"/>
      <c r="R1275" s="8"/>
      <c r="S1275" s="88"/>
      <c r="T1275" s="8"/>
      <c r="U1275" s="8"/>
      <c r="V1275" s="11"/>
      <c r="W1275" s="19"/>
      <c r="X1275" s="8"/>
      <c r="Y1275" s="90"/>
      <c r="Z1275" s="88"/>
      <c r="AA1275" s="88"/>
      <c r="AB1275" s="88"/>
      <c r="AC1275" s="88"/>
      <c r="AD1275" s="10"/>
      <c r="AE1275" s="8"/>
      <c r="AF1275" s="12"/>
      <c r="AG1275" s="8"/>
      <c r="AH1275" s="88"/>
    </row>
    <row r="1276" spans="1:34" x14ac:dyDescent="0.25">
      <c r="A1276" s="62">
        <f>COUNTA(H1276:K1276,L1276:AH1276)</f>
        <v>0</v>
      </c>
      <c r="B1276" s="13"/>
      <c r="C1276" s="13"/>
      <c r="D1276" s="13"/>
      <c r="E1276" s="13">
        <f t="shared" si="180"/>
        <v>0</v>
      </c>
      <c r="F1276" s="13"/>
      <c r="G1276" s="13"/>
      <c r="H1276" s="88"/>
      <c r="I1276" s="88"/>
      <c r="J1276" s="9"/>
      <c r="K1276" s="8"/>
      <c r="L1276" s="19"/>
      <c r="M1276" s="8"/>
      <c r="N1276" s="19"/>
      <c r="O1276" s="19"/>
      <c r="P1276" s="19"/>
      <c r="Q1276" s="8"/>
      <c r="R1276" s="8"/>
      <c r="S1276" s="88"/>
      <c r="T1276" s="8"/>
      <c r="U1276" s="8"/>
      <c r="V1276" s="11"/>
      <c r="W1276" s="19"/>
      <c r="X1276" s="8"/>
      <c r="Y1276" s="90"/>
      <c r="Z1276" s="88"/>
      <c r="AA1276" s="88"/>
      <c r="AB1276" s="88"/>
      <c r="AC1276" s="88"/>
      <c r="AD1276" s="10"/>
      <c r="AE1276" s="8"/>
      <c r="AF1276" s="12"/>
      <c r="AG1276" s="8"/>
      <c r="AH1276" s="88"/>
    </row>
    <row r="1277" spans="1:34" x14ac:dyDescent="0.25">
      <c r="A1277" s="62">
        <f>COUNTA(H1277:K1277,L1277:AH1277)</f>
        <v>0</v>
      </c>
      <c r="B1277" s="13"/>
      <c r="C1277" s="13"/>
      <c r="D1277" s="13"/>
      <c r="E1277" s="13">
        <f t="shared" si="180"/>
        <v>0</v>
      </c>
      <c r="F1277" s="13"/>
      <c r="G1277" s="13"/>
      <c r="H1277" s="88"/>
      <c r="I1277" s="88"/>
      <c r="J1277" s="9"/>
      <c r="K1277" s="8"/>
      <c r="L1277" s="19"/>
      <c r="M1277" s="8"/>
      <c r="N1277" s="19"/>
      <c r="O1277" s="19"/>
      <c r="P1277" s="19"/>
      <c r="Q1277" s="8"/>
      <c r="R1277" s="8"/>
      <c r="S1277" s="88"/>
      <c r="T1277" s="8"/>
      <c r="U1277" s="8"/>
      <c r="V1277" s="11"/>
      <c r="W1277" s="19"/>
      <c r="X1277" s="8"/>
      <c r="Y1277" s="90"/>
      <c r="Z1277" s="88"/>
      <c r="AA1277" s="88"/>
      <c r="AB1277" s="88"/>
      <c r="AC1277" s="88"/>
      <c r="AD1277" s="10"/>
      <c r="AE1277" s="8"/>
      <c r="AF1277" s="12"/>
      <c r="AG1277" s="8"/>
      <c r="AH1277" s="88"/>
    </row>
    <row r="1278" spans="1:34" x14ac:dyDescent="0.25">
      <c r="A1278" s="62">
        <f>COUNTA(H1278:K1278,L1278:AH1278)</f>
        <v>0</v>
      </c>
      <c r="B1278" s="13"/>
      <c r="C1278" s="13"/>
      <c r="D1278" s="13"/>
      <c r="E1278" s="13">
        <f t="shared" si="180"/>
        <v>0</v>
      </c>
      <c r="F1278" s="13"/>
      <c r="G1278" s="13"/>
      <c r="H1278" s="88"/>
      <c r="I1278" s="88"/>
      <c r="J1278" s="9"/>
      <c r="K1278" s="8"/>
      <c r="L1278" s="19"/>
      <c r="M1278" s="8"/>
      <c r="N1278" s="19"/>
      <c r="O1278" s="19"/>
      <c r="P1278" s="19"/>
      <c r="Q1278" s="8"/>
      <c r="R1278" s="8"/>
      <c r="S1278" s="88"/>
      <c r="T1278" s="8"/>
      <c r="U1278" s="8"/>
      <c r="V1278" s="11"/>
      <c r="W1278" s="19"/>
      <c r="X1278" s="8"/>
      <c r="Y1278" s="90"/>
      <c r="Z1278" s="88"/>
      <c r="AA1278" s="88"/>
      <c r="AB1278" s="88"/>
      <c r="AC1278" s="88"/>
      <c r="AD1278" s="10"/>
      <c r="AE1278" s="8"/>
      <c r="AF1278" s="12"/>
      <c r="AG1278" s="8"/>
      <c r="AH1278" s="88"/>
    </row>
    <row r="1279" spans="1:34" x14ac:dyDescent="0.25">
      <c r="A1279" s="62">
        <f>COUNTA(H1279:K1279,L1279:AH1279)</f>
        <v>0</v>
      </c>
      <c r="B1279" s="13"/>
      <c r="C1279" s="13"/>
      <c r="D1279" s="13"/>
      <c r="E1279" s="13">
        <f t="shared" si="180"/>
        <v>0</v>
      </c>
      <c r="F1279" s="13"/>
      <c r="G1279" s="13"/>
      <c r="H1279" s="88"/>
      <c r="I1279" s="88"/>
      <c r="J1279" s="9"/>
      <c r="K1279" s="8"/>
      <c r="L1279" s="19"/>
      <c r="M1279" s="8"/>
      <c r="N1279" s="19"/>
      <c r="O1279" s="19"/>
      <c r="P1279" s="19"/>
      <c r="Q1279" s="8"/>
      <c r="R1279" s="8"/>
      <c r="S1279" s="88"/>
      <c r="T1279" s="8"/>
      <c r="U1279" s="8"/>
      <c r="V1279" s="11"/>
      <c r="W1279" s="19"/>
      <c r="X1279" s="8"/>
      <c r="Y1279" s="90"/>
      <c r="Z1279" s="88"/>
      <c r="AA1279" s="88"/>
      <c r="AB1279" s="88"/>
      <c r="AC1279" s="88"/>
      <c r="AD1279" s="10"/>
      <c r="AE1279" s="8"/>
      <c r="AF1279" s="12"/>
      <c r="AG1279" s="8"/>
      <c r="AH1279" s="88"/>
    </row>
    <row r="1280" spans="1:34" x14ac:dyDescent="0.25">
      <c r="A1280" s="62">
        <f>COUNTA(H1280:K1280,L1280:AH1280)</f>
        <v>0</v>
      </c>
      <c r="B1280" s="13"/>
      <c r="C1280" s="13"/>
      <c r="D1280" s="13"/>
      <c r="E1280" s="13">
        <f t="shared" si="180"/>
        <v>0</v>
      </c>
      <c r="F1280" s="13"/>
      <c r="G1280" s="13"/>
      <c r="H1280" s="88"/>
      <c r="I1280" s="88"/>
      <c r="J1280" s="9"/>
      <c r="K1280" s="8"/>
      <c r="L1280" s="19"/>
      <c r="M1280" s="8"/>
      <c r="N1280" s="19"/>
      <c r="O1280" s="19"/>
      <c r="P1280" s="19"/>
      <c r="Q1280" s="8"/>
      <c r="R1280" s="8"/>
      <c r="S1280" s="88"/>
      <c r="T1280" s="8"/>
      <c r="U1280" s="8"/>
      <c r="V1280" s="11"/>
      <c r="W1280" s="19"/>
      <c r="X1280" s="8"/>
      <c r="Y1280" s="90"/>
      <c r="Z1280" s="88"/>
      <c r="AA1280" s="88"/>
      <c r="AB1280" s="88"/>
      <c r="AC1280" s="88"/>
      <c r="AD1280" s="10"/>
      <c r="AE1280" s="8"/>
      <c r="AF1280" s="12"/>
      <c r="AG1280" s="8"/>
      <c r="AH1280" s="88"/>
    </row>
    <row r="1281" spans="1:34" x14ac:dyDescent="0.25">
      <c r="A1281" s="62">
        <f>COUNTA(H1281:K1281,L1281:AH1281,J1282)-4</f>
        <v>0</v>
      </c>
      <c r="B1281" s="13"/>
      <c r="C1281" s="13"/>
      <c r="D1281" s="13"/>
      <c r="E1281" s="13">
        <f t="shared" si="180"/>
        <v>0</v>
      </c>
      <c r="F1281" s="13"/>
      <c r="G1281" s="13"/>
      <c r="H1281" s="88"/>
      <c r="I1281" s="88"/>
      <c r="J1281" s="7" t="s">
        <v>79</v>
      </c>
      <c r="K1281" s="8"/>
      <c r="L1281" s="19"/>
      <c r="M1281" s="8"/>
      <c r="N1281" s="19"/>
      <c r="O1281" s="19"/>
      <c r="P1281" s="19"/>
      <c r="Q1281" s="8"/>
      <c r="R1281" s="8"/>
      <c r="S1281" s="88"/>
      <c r="T1281" s="17" t="s">
        <v>80</v>
      </c>
      <c r="U1281" s="17" t="s">
        <v>80</v>
      </c>
      <c r="V1281" s="18" t="s">
        <v>80</v>
      </c>
      <c r="W1281" s="19"/>
      <c r="X1281" s="8"/>
      <c r="Y1281" s="90"/>
      <c r="Z1281" s="88"/>
      <c r="AA1281" s="88"/>
      <c r="AB1281" s="88"/>
      <c r="AC1281" s="88"/>
      <c r="AD1281" s="10"/>
      <c r="AE1281" s="8"/>
      <c r="AF1281" s="12"/>
      <c r="AG1281" s="8"/>
      <c r="AH1281" s="88"/>
    </row>
    <row r="1282" spans="1:34" x14ac:dyDescent="0.25">
      <c r="A1282" s="62">
        <f>COUNTA(H1282:K1282,L1282:AH1282)</f>
        <v>0</v>
      </c>
      <c r="B1282" s="13"/>
      <c r="C1282" s="13"/>
      <c r="D1282" s="13" t="str">
        <f>IF(J1282&gt;0,"совместительство","-")</f>
        <v>-</v>
      </c>
      <c r="E1282" s="13">
        <f t="shared" si="180"/>
        <v>0</v>
      </c>
      <c r="F1282" s="13"/>
      <c r="G1282" s="13"/>
      <c r="H1282" s="88"/>
      <c r="I1282" s="88"/>
      <c r="J1282" s="9"/>
      <c r="K1282" s="8"/>
      <c r="L1282" s="19"/>
      <c r="M1282" s="8"/>
      <c r="N1282" s="19"/>
      <c r="O1282" s="19"/>
      <c r="P1282" s="19"/>
      <c r="Q1282" s="8"/>
      <c r="R1282" s="8"/>
      <c r="S1282" s="88"/>
      <c r="T1282" s="8"/>
      <c r="U1282" s="8"/>
      <c r="V1282" s="11"/>
      <c r="W1282" s="19"/>
      <c r="X1282" s="8"/>
      <c r="Y1282" s="90"/>
      <c r="Z1282" s="88"/>
      <c r="AA1282" s="88"/>
      <c r="AB1282" s="88"/>
      <c r="AC1282" s="88"/>
      <c r="AD1282" s="10"/>
      <c r="AE1282" s="8"/>
      <c r="AF1282" s="12"/>
      <c r="AG1282" s="8"/>
      <c r="AH1282" s="88"/>
    </row>
    <row r="1283" spans="1:34" x14ac:dyDescent="0.25">
      <c r="A1283" s="62">
        <f>COUNTA(H1283:K1283,L1283:AH1283)</f>
        <v>0</v>
      </c>
      <c r="B1283" s="13"/>
      <c r="C1283" s="13"/>
      <c r="D1283" s="13"/>
      <c r="E1283" s="13">
        <f t="shared" si="180"/>
        <v>0</v>
      </c>
      <c r="F1283" s="13"/>
      <c r="G1283" s="13"/>
      <c r="H1283" s="88"/>
      <c r="I1283" s="88"/>
      <c r="J1283" s="9"/>
      <c r="K1283" s="8"/>
      <c r="L1283" s="19"/>
      <c r="M1283" s="8"/>
      <c r="N1283" s="19"/>
      <c r="O1283" s="19"/>
      <c r="P1283" s="19"/>
      <c r="Q1283" s="8"/>
      <c r="R1283" s="8"/>
      <c r="S1283" s="88"/>
      <c r="T1283" s="8"/>
      <c r="U1283" s="8"/>
      <c r="V1283" s="11"/>
      <c r="W1283" s="19"/>
      <c r="X1283" s="8"/>
      <c r="Y1283" s="90"/>
      <c r="Z1283" s="88"/>
      <c r="AA1283" s="88"/>
      <c r="AB1283" s="88"/>
      <c r="AC1283" s="88"/>
      <c r="AD1283" s="10"/>
      <c r="AE1283" s="8"/>
      <c r="AF1283" s="12"/>
      <c r="AG1283" s="8"/>
      <c r="AH1283" s="88"/>
    </row>
    <row r="1284" spans="1:34" x14ac:dyDescent="0.25">
      <c r="A1284" s="62">
        <f>COUNTA(H1284:K1284,L1284:AH1284)</f>
        <v>0</v>
      </c>
      <c r="B1284" s="13"/>
      <c r="C1284" s="13"/>
      <c r="D1284" s="13"/>
      <c r="E1284" s="13">
        <f t="shared" si="180"/>
        <v>0</v>
      </c>
      <c r="F1284" s="13"/>
      <c r="G1284" s="13"/>
      <c r="H1284" s="88"/>
      <c r="I1284" s="88"/>
      <c r="J1284" s="9"/>
      <c r="K1284" s="8"/>
      <c r="L1284" s="19"/>
      <c r="M1284" s="8"/>
      <c r="N1284" s="19"/>
      <c r="O1284" s="19"/>
      <c r="P1284" s="19"/>
      <c r="Q1284" s="8"/>
      <c r="R1284" s="8"/>
      <c r="S1284" s="88"/>
      <c r="T1284" s="8"/>
      <c r="U1284" s="8"/>
      <c r="V1284" s="11"/>
      <c r="W1284" s="19"/>
      <c r="X1284" s="8"/>
      <c r="Y1284" s="90"/>
      <c r="Z1284" s="88"/>
      <c r="AA1284" s="88"/>
      <c r="AB1284" s="88"/>
      <c r="AC1284" s="88"/>
      <c r="AD1284" s="10"/>
      <c r="AE1284" s="8"/>
      <c r="AF1284" s="12"/>
      <c r="AG1284" s="8"/>
      <c r="AH1284" s="88"/>
    </row>
    <row r="1285" spans="1:34" x14ac:dyDescent="0.25">
      <c r="A1285" s="62">
        <f>COUNTA(H1285:K1285,L1285:AH1285)</f>
        <v>0</v>
      </c>
      <c r="B1285" s="13"/>
      <c r="C1285" s="13"/>
      <c r="D1285" s="13"/>
      <c r="E1285" s="13">
        <f t="shared" si="180"/>
        <v>0</v>
      </c>
      <c r="F1285" s="13"/>
      <c r="G1285" s="13"/>
      <c r="H1285" s="88"/>
      <c r="I1285" s="88"/>
      <c r="J1285" s="9"/>
      <c r="K1285" s="8"/>
      <c r="L1285" s="19"/>
      <c r="M1285" s="8"/>
      <c r="N1285" s="19"/>
      <c r="O1285" s="19"/>
      <c r="P1285" s="19"/>
      <c r="Q1285" s="8"/>
      <c r="R1285" s="8"/>
      <c r="S1285" s="88"/>
      <c r="T1285" s="8"/>
      <c r="U1285" s="8"/>
      <c r="V1285" s="11"/>
      <c r="W1285" s="19"/>
      <c r="X1285" s="8"/>
      <c r="Y1285" s="90"/>
      <c r="Z1285" s="88"/>
      <c r="AA1285" s="88"/>
      <c r="AB1285" s="88"/>
      <c r="AC1285" s="88"/>
      <c r="AD1285" s="10"/>
      <c r="AE1285" s="8"/>
      <c r="AF1285" s="12"/>
      <c r="AG1285" s="8"/>
      <c r="AH1285" s="88"/>
    </row>
    <row r="1286" spans="1:34" x14ac:dyDescent="0.25">
      <c r="A1286" s="62">
        <f>COUNTA(H1286:K1286,L1286:AH1286)</f>
        <v>0</v>
      </c>
      <c r="B1286" s="13"/>
      <c r="C1286" s="13"/>
      <c r="D1286" s="13"/>
      <c r="E1286" s="13">
        <f t="shared" si="180"/>
        <v>0</v>
      </c>
      <c r="F1286" s="13"/>
      <c r="G1286" s="13"/>
      <c r="H1286" s="88"/>
      <c r="I1286" s="88"/>
      <c r="J1286" s="9"/>
      <c r="K1286" s="8"/>
      <c r="L1286" s="19"/>
      <c r="M1286" s="8"/>
      <c r="N1286" s="19"/>
      <c r="O1286" s="19"/>
      <c r="P1286" s="19"/>
      <c r="Q1286" s="8"/>
      <c r="R1286" s="8"/>
      <c r="S1286" s="88"/>
      <c r="T1286" s="8"/>
      <c r="U1286" s="8"/>
      <c r="V1286" s="11"/>
      <c r="W1286" s="19"/>
      <c r="X1286" s="8"/>
      <c r="Y1286" s="90"/>
      <c r="Z1286" s="88"/>
      <c r="AA1286" s="88"/>
      <c r="AB1286" s="88"/>
      <c r="AC1286" s="88"/>
      <c r="AD1286" s="10"/>
      <c r="AE1286" s="8"/>
      <c r="AF1286" s="12"/>
      <c r="AG1286" s="8"/>
      <c r="AH1286" s="88"/>
    </row>
    <row r="1287" spans="1:34" x14ac:dyDescent="0.25">
      <c r="A1287" s="62">
        <f>COUNTA(H1287:K1287,L1287:AH1287)</f>
        <v>0</v>
      </c>
      <c r="B1287" s="13"/>
      <c r="C1287" s="13"/>
      <c r="D1287" s="13"/>
      <c r="E1287" s="13">
        <f t="shared" si="180"/>
        <v>0</v>
      </c>
      <c r="F1287" s="13"/>
      <c r="G1287" s="13"/>
      <c r="H1287" s="88"/>
      <c r="I1287" s="88"/>
      <c r="J1287" s="9"/>
      <c r="K1287" s="8"/>
      <c r="L1287" s="19"/>
      <c r="M1287" s="8"/>
      <c r="N1287" s="19"/>
      <c r="O1287" s="19"/>
      <c r="P1287" s="19"/>
      <c r="Q1287" s="8"/>
      <c r="R1287" s="8"/>
      <c r="S1287" s="88"/>
      <c r="T1287" s="8"/>
      <c r="U1287" s="8"/>
      <c r="V1287" s="11"/>
      <c r="W1287" s="19"/>
      <c r="X1287" s="8"/>
      <c r="Y1287" s="90"/>
      <c r="Z1287" s="88"/>
      <c r="AA1287" s="88"/>
      <c r="AB1287" s="88"/>
      <c r="AC1287" s="88"/>
      <c r="AD1287" s="10"/>
      <c r="AE1287" s="8"/>
      <c r="AF1287" s="12"/>
      <c r="AG1287" s="8"/>
      <c r="AH1287" s="88"/>
    </row>
    <row r="1288" spans="1:34" s="26" customFormat="1" ht="11.25" customHeight="1" x14ac:dyDescent="0.25">
      <c r="A1288" s="21">
        <v>0</v>
      </c>
      <c r="B1288" s="22"/>
      <c r="C1288" s="22"/>
      <c r="D1288" s="21"/>
      <c r="E1288" s="23">
        <f>MAX(E1272:E1287)</f>
        <v>0</v>
      </c>
      <c r="F1288" s="21" t="str">
        <f>RIGHT(R1288,4)</f>
        <v xml:space="preserve"> - 0</v>
      </c>
      <c r="G1288" s="21" t="str">
        <f>RIGHT(X1288,4)</f>
        <v xml:space="preserve"> - 0</v>
      </c>
      <c r="H1288" s="88"/>
      <c r="I1288" s="88"/>
      <c r="J1288" s="23" t="s">
        <v>85</v>
      </c>
      <c r="K1288" s="23" t="str">
        <f>IF(E1288=4,"ВО",IF(E1288=3,"СПО",IF(E1288=2,"ВО (с)",IF(E1288=1,"СПО (с)","-"))))</f>
        <v>-</v>
      </c>
      <c r="L1288" s="23">
        <f>COUNTA(L1272:L1287)</f>
        <v>0</v>
      </c>
      <c r="M1288" s="23" t="s">
        <v>80</v>
      </c>
      <c r="N1288" s="23" t="s">
        <v>80</v>
      </c>
      <c r="O1288" s="23">
        <f>COUNTA(O1272:O1287)</f>
        <v>0</v>
      </c>
      <c r="P1288" s="23" t="s">
        <v>80</v>
      </c>
      <c r="Q1288" s="23">
        <f>SUM(Q1272:Q1287)</f>
        <v>0</v>
      </c>
      <c r="R1288" s="23" t="str">
        <f>CONCATENATE("П.Г.П. - ",MAX(R1272:R1287))</f>
        <v>П.Г.П. - 0</v>
      </c>
      <c r="S1288" s="23">
        <f>COUNTA(S1272)</f>
        <v>0</v>
      </c>
      <c r="T1288" s="23">
        <f>T1273</f>
        <v>0</v>
      </c>
      <c r="U1288" s="23" t="s">
        <v>80</v>
      </c>
      <c r="V1288" s="23" t="s">
        <v>80</v>
      </c>
      <c r="W1288" s="23">
        <f>COUNTA(W1272:W1287)</f>
        <v>0</v>
      </c>
      <c r="X1288" s="23" t="str">
        <f>CONCATENATE("П.Г.П. - ",MAX(X1272:X1287))</f>
        <v>П.Г.П. - 0</v>
      </c>
      <c r="Y1288" s="24">
        <f>Y1272</f>
        <v>0</v>
      </c>
      <c r="Z1288" s="23" t="str">
        <f>IF(Z1272="","-",Z1272)</f>
        <v>-</v>
      </c>
      <c r="AA1288" s="23" t="str">
        <f t="shared" ref="AA1288:AC1288" si="181">IF(AA1272="","-",AA1272)</f>
        <v>-</v>
      </c>
      <c r="AB1288" s="23" t="str">
        <f t="shared" si="181"/>
        <v>-</v>
      </c>
      <c r="AC1288" s="23" t="str">
        <f t="shared" si="181"/>
        <v>-</v>
      </c>
      <c r="AD1288" s="23" t="s">
        <v>80</v>
      </c>
      <c r="AE1288" s="23">
        <f>SUM(AE1272:AE1287)</f>
        <v>0</v>
      </c>
      <c r="AF1288" s="25">
        <f>SUM(AF1272:AF1287)</f>
        <v>0</v>
      </c>
      <c r="AG1288" s="23" t="s">
        <v>80</v>
      </c>
      <c r="AH1288" s="23" t="s">
        <v>80</v>
      </c>
    </row>
    <row r="1289" spans="1:34" x14ac:dyDescent="0.25">
      <c r="A1289" s="62">
        <f>COUNTA(H1289:K1289,L1289:AH1289)-7</f>
        <v>-1</v>
      </c>
      <c r="B1289" s="13"/>
      <c r="C1289" s="13"/>
      <c r="D1289" s="13"/>
      <c r="E1289" s="13">
        <f t="shared" ref="E1289:E1304" si="182">IF(K1289="ВО",4,IF(K1289="СПО",3,IF(K1289="ВО (студент)",2,IF(K1289="СПО (студент)",1,0))))</f>
        <v>0</v>
      </c>
      <c r="F1289" s="13"/>
      <c r="G1289" s="13"/>
      <c r="H1289" s="88">
        <v>96</v>
      </c>
      <c r="I1289" s="88"/>
      <c r="J1289" s="7" t="s">
        <v>77</v>
      </c>
      <c r="K1289" s="8"/>
      <c r="L1289" s="19"/>
      <c r="M1289" s="8"/>
      <c r="N1289" s="19"/>
      <c r="O1289" s="19"/>
      <c r="P1289" s="19"/>
      <c r="Q1289" s="8"/>
      <c r="R1289" s="8"/>
      <c r="S1289" s="88"/>
      <c r="T1289" s="17" t="s">
        <v>80</v>
      </c>
      <c r="U1289" s="17" t="s">
        <v>80</v>
      </c>
      <c r="V1289" s="18" t="s">
        <v>80</v>
      </c>
      <c r="W1289" s="19"/>
      <c r="X1289" s="8"/>
      <c r="Y1289" s="90"/>
      <c r="Z1289" s="88"/>
      <c r="AA1289" s="88"/>
      <c r="AB1289" s="88" t="str">
        <f>IF(Y1289&lt;1,"-",ROUND(YEARFRAC(Y1289,#REF!,1),2))</f>
        <v>-</v>
      </c>
      <c r="AC1289" s="88"/>
      <c r="AD1289" s="10"/>
      <c r="AE1289" s="8"/>
      <c r="AF1289" s="12"/>
      <c r="AG1289" s="8"/>
      <c r="AH1289" s="88"/>
    </row>
    <row r="1290" spans="1:34" x14ac:dyDescent="0.25">
      <c r="A1290" s="62">
        <f>COUNTA(H1290:K1290,L1290:AH1290)</f>
        <v>0</v>
      </c>
      <c r="B1290" s="13"/>
      <c r="C1290" s="13"/>
      <c r="D1290" s="13"/>
      <c r="E1290" s="13">
        <f t="shared" si="182"/>
        <v>0</v>
      </c>
      <c r="F1290" s="13"/>
      <c r="G1290" s="13"/>
      <c r="H1290" s="88"/>
      <c r="I1290" s="88"/>
      <c r="J1290" s="9"/>
      <c r="K1290" s="8"/>
      <c r="L1290" s="19"/>
      <c r="M1290" s="8"/>
      <c r="N1290" s="19"/>
      <c r="O1290" s="19"/>
      <c r="P1290" s="19"/>
      <c r="Q1290" s="8"/>
      <c r="R1290" s="8"/>
      <c r="S1290" s="88"/>
      <c r="T1290" s="8"/>
      <c r="U1290" s="8"/>
      <c r="V1290" s="11"/>
      <c r="W1290" s="19"/>
      <c r="X1290" s="8"/>
      <c r="Y1290" s="90"/>
      <c r="Z1290" s="88"/>
      <c r="AA1290" s="88"/>
      <c r="AB1290" s="88"/>
      <c r="AC1290" s="88"/>
      <c r="AD1290" s="10"/>
      <c r="AE1290" s="8"/>
      <c r="AF1290" s="12"/>
      <c r="AG1290" s="8"/>
      <c r="AH1290" s="88"/>
    </row>
    <row r="1291" spans="1:34" x14ac:dyDescent="0.25">
      <c r="A1291" s="62">
        <f>COUNTA(H1291:K1291,L1291:AH1291,J1292)-4</f>
        <v>0</v>
      </c>
      <c r="B1291" s="13"/>
      <c r="C1291" s="13"/>
      <c r="D1291" s="13"/>
      <c r="E1291" s="13">
        <f t="shared" si="182"/>
        <v>0</v>
      </c>
      <c r="F1291" s="13"/>
      <c r="G1291" s="13"/>
      <c r="H1291" s="88"/>
      <c r="I1291" s="88"/>
      <c r="J1291" s="7" t="s">
        <v>78</v>
      </c>
      <c r="K1291" s="8"/>
      <c r="L1291" s="19"/>
      <c r="M1291" s="8"/>
      <c r="N1291" s="19"/>
      <c r="O1291" s="19"/>
      <c r="P1291" s="19"/>
      <c r="Q1291" s="8"/>
      <c r="R1291" s="8"/>
      <c r="S1291" s="88"/>
      <c r="T1291" s="17" t="s">
        <v>80</v>
      </c>
      <c r="U1291" s="17" t="s">
        <v>80</v>
      </c>
      <c r="V1291" s="18" t="s">
        <v>80</v>
      </c>
      <c r="W1291" s="19"/>
      <c r="X1291" s="8"/>
      <c r="Y1291" s="90"/>
      <c r="Z1291" s="88"/>
      <c r="AA1291" s="88"/>
      <c r="AB1291" s="88"/>
      <c r="AC1291" s="88"/>
      <c r="AD1291" s="10"/>
      <c r="AE1291" s="8"/>
      <c r="AF1291" s="12"/>
      <c r="AG1291" s="8"/>
      <c r="AH1291" s="88"/>
    </row>
    <row r="1292" spans="1:34" x14ac:dyDescent="0.25">
      <c r="A1292" s="62">
        <f>COUNTA(H1292:K1292,L1292:AH1292)</f>
        <v>0</v>
      </c>
      <c r="B1292" s="13"/>
      <c r="C1292" s="13"/>
      <c r="D1292" s="13" t="str">
        <f>IF(J1292&gt;0,"совмещение","-")</f>
        <v>-</v>
      </c>
      <c r="E1292" s="13">
        <f t="shared" si="182"/>
        <v>0</v>
      </c>
      <c r="F1292" s="13"/>
      <c r="G1292" s="13"/>
      <c r="H1292" s="88"/>
      <c r="I1292" s="88"/>
      <c r="J1292" s="9"/>
      <c r="K1292" s="8"/>
      <c r="L1292" s="19"/>
      <c r="M1292" s="8"/>
      <c r="N1292" s="19"/>
      <c r="O1292" s="19"/>
      <c r="P1292" s="19"/>
      <c r="Q1292" s="8"/>
      <c r="R1292" s="8"/>
      <c r="S1292" s="88"/>
      <c r="T1292" s="8"/>
      <c r="U1292" s="8"/>
      <c r="V1292" s="11"/>
      <c r="W1292" s="19"/>
      <c r="X1292" s="8"/>
      <c r="Y1292" s="90"/>
      <c r="Z1292" s="88"/>
      <c r="AA1292" s="88"/>
      <c r="AB1292" s="88"/>
      <c r="AC1292" s="88"/>
      <c r="AD1292" s="10"/>
      <c r="AE1292" s="8"/>
      <c r="AF1292" s="12"/>
      <c r="AG1292" s="8"/>
      <c r="AH1292" s="88"/>
    </row>
    <row r="1293" spans="1:34" x14ac:dyDescent="0.25">
      <c r="A1293" s="62">
        <f>COUNTA(H1293:K1293,L1293:AH1293)</f>
        <v>0</v>
      </c>
      <c r="B1293" s="13"/>
      <c r="C1293" s="13"/>
      <c r="D1293" s="13"/>
      <c r="E1293" s="13">
        <f t="shared" si="182"/>
        <v>0</v>
      </c>
      <c r="F1293" s="13"/>
      <c r="G1293" s="13"/>
      <c r="H1293" s="88"/>
      <c r="I1293" s="88"/>
      <c r="J1293" s="9"/>
      <c r="K1293" s="8"/>
      <c r="L1293" s="19"/>
      <c r="M1293" s="8"/>
      <c r="N1293" s="19"/>
      <c r="O1293" s="19"/>
      <c r="P1293" s="19"/>
      <c r="Q1293" s="8"/>
      <c r="R1293" s="8"/>
      <c r="S1293" s="88"/>
      <c r="T1293" s="8"/>
      <c r="U1293" s="8"/>
      <c r="V1293" s="11"/>
      <c r="W1293" s="19"/>
      <c r="X1293" s="8"/>
      <c r="Y1293" s="90"/>
      <c r="Z1293" s="88"/>
      <c r="AA1293" s="88"/>
      <c r="AB1293" s="88"/>
      <c r="AC1293" s="88"/>
      <c r="AD1293" s="10"/>
      <c r="AE1293" s="8"/>
      <c r="AF1293" s="12"/>
      <c r="AG1293" s="8"/>
      <c r="AH1293" s="88"/>
    </row>
    <row r="1294" spans="1:34" x14ac:dyDescent="0.25">
      <c r="A1294" s="62">
        <f>COUNTA(H1294:K1294,L1294:AH1294)</f>
        <v>0</v>
      </c>
      <c r="B1294" s="13"/>
      <c r="C1294" s="13"/>
      <c r="D1294" s="13"/>
      <c r="E1294" s="13">
        <f t="shared" si="182"/>
        <v>0</v>
      </c>
      <c r="F1294" s="13"/>
      <c r="G1294" s="13"/>
      <c r="H1294" s="88"/>
      <c r="I1294" s="88"/>
      <c r="J1294" s="9"/>
      <c r="K1294" s="8"/>
      <c r="L1294" s="19"/>
      <c r="M1294" s="8"/>
      <c r="N1294" s="19"/>
      <c r="O1294" s="19"/>
      <c r="P1294" s="19"/>
      <c r="Q1294" s="8"/>
      <c r="R1294" s="8"/>
      <c r="S1294" s="88"/>
      <c r="T1294" s="8"/>
      <c r="U1294" s="8"/>
      <c r="V1294" s="11"/>
      <c r="W1294" s="19"/>
      <c r="X1294" s="8"/>
      <c r="Y1294" s="90"/>
      <c r="Z1294" s="88"/>
      <c r="AA1294" s="88"/>
      <c r="AB1294" s="88"/>
      <c r="AC1294" s="88"/>
      <c r="AD1294" s="10"/>
      <c r="AE1294" s="8"/>
      <c r="AF1294" s="12"/>
      <c r="AG1294" s="8"/>
      <c r="AH1294" s="88"/>
    </row>
    <row r="1295" spans="1:34" x14ac:dyDescent="0.25">
      <c r="A1295" s="62">
        <f>COUNTA(H1295:K1295,L1295:AH1295)</f>
        <v>0</v>
      </c>
      <c r="B1295" s="13"/>
      <c r="C1295" s="13"/>
      <c r="D1295" s="13"/>
      <c r="E1295" s="13">
        <f t="shared" si="182"/>
        <v>0</v>
      </c>
      <c r="F1295" s="13"/>
      <c r="G1295" s="13"/>
      <c r="H1295" s="88"/>
      <c r="I1295" s="88"/>
      <c r="J1295" s="9"/>
      <c r="K1295" s="8"/>
      <c r="L1295" s="19"/>
      <c r="M1295" s="8"/>
      <c r="N1295" s="19"/>
      <c r="O1295" s="19"/>
      <c r="P1295" s="19"/>
      <c r="Q1295" s="8"/>
      <c r="R1295" s="8"/>
      <c r="S1295" s="88"/>
      <c r="T1295" s="8"/>
      <c r="U1295" s="8"/>
      <c r="V1295" s="11"/>
      <c r="W1295" s="19"/>
      <c r="X1295" s="8"/>
      <c r="Y1295" s="90"/>
      <c r="Z1295" s="88"/>
      <c r="AA1295" s="88"/>
      <c r="AB1295" s="88"/>
      <c r="AC1295" s="88"/>
      <c r="AD1295" s="10"/>
      <c r="AE1295" s="8"/>
      <c r="AF1295" s="12"/>
      <c r="AG1295" s="8"/>
      <c r="AH1295" s="88"/>
    </row>
    <row r="1296" spans="1:34" x14ac:dyDescent="0.25">
      <c r="A1296" s="62">
        <f>COUNTA(H1296:K1296,L1296:AH1296)</f>
        <v>0</v>
      </c>
      <c r="B1296" s="13"/>
      <c r="C1296" s="13"/>
      <c r="D1296" s="13"/>
      <c r="E1296" s="13">
        <f t="shared" si="182"/>
        <v>0</v>
      </c>
      <c r="F1296" s="13"/>
      <c r="G1296" s="13"/>
      <c r="H1296" s="88"/>
      <c r="I1296" s="88"/>
      <c r="J1296" s="9"/>
      <c r="K1296" s="8"/>
      <c r="L1296" s="19"/>
      <c r="M1296" s="8"/>
      <c r="N1296" s="19"/>
      <c r="O1296" s="19"/>
      <c r="P1296" s="19"/>
      <c r="Q1296" s="8"/>
      <c r="R1296" s="8"/>
      <c r="S1296" s="88"/>
      <c r="T1296" s="8"/>
      <c r="U1296" s="8"/>
      <c r="V1296" s="11"/>
      <c r="W1296" s="19"/>
      <c r="X1296" s="8"/>
      <c r="Y1296" s="90"/>
      <c r="Z1296" s="88"/>
      <c r="AA1296" s="88"/>
      <c r="AB1296" s="88"/>
      <c r="AC1296" s="88"/>
      <c r="AD1296" s="10"/>
      <c r="AE1296" s="8"/>
      <c r="AF1296" s="12"/>
      <c r="AG1296" s="8"/>
      <c r="AH1296" s="88"/>
    </row>
    <row r="1297" spans="1:34" x14ac:dyDescent="0.25">
      <c r="A1297" s="62">
        <f>COUNTA(H1297:K1297,L1297:AH1297)</f>
        <v>0</v>
      </c>
      <c r="B1297" s="13"/>
      <c r="C1297" s="13"/>
      <c r="D1297" s="13"/>
      <c r="E1297" s="13">
        <f t="shared" si="182"/>
        <v>0</v>
      </c>
      <c r="F1297" s="13"/>
      <c r="G1297" s="13"/>
      <c r="H1297" s="88"/>
      <c r="I1297" s="88"/>
      <c r="J1297" s="9"/>
      <c r="K1297" s="8"/>
      <c r="L1297" s="19"/>
      <c r="M1297" s="8"/>
      <c r="N1297" s="19"/>
      <c r="O1297" s="19"/>
      <c r="P1297" s="19"/>
      <c r="Q1297" s="8"/>
      <c r="R1297" s="8"/>
      <c r="S1297" s="88"/>
      <c r="T1297" s="8"/>
      <c r="U1297" s="8"/>
      <c r="V1297" s="11"/>
      <c r="W1297" s="19"/>
      <c r="X1297" s="8"/>
      <c r="Y1297" s="90"/>
      <c r="Z1297" s="88"/>
      <c r="AA1297" s="88"/>
      <c r="AB1297" s="88"/>
      <c r="AC1297" s="88"/>
      <c r="AD1297" s="10"/>
      <c r="AE1297" s="8"/>
      <c r="AF1297" s="12"/>
      <c r="AG1297" s="8"/>
      <c r="AH1297" s="88"/>
    </row>
    <row r="1298" spans="1:34" x14ac:dyDescent="0.25">
      <c r="A1298" s="62">
        <f>COUNTA(H1298:K1298,L1298:AH1298,J1299)-4</f>
        <v>0</v>
      </c>
      <c r="B1298" s="13"/>
      <c r="C1298" s="13"/>
      <c r="D1298" s="13"/>
      <c r="E1298" s="13">
        <f t="shared" si="182"/>
        <v>0</v>
      </c>
      <c r="F1298" s="13"/>
      <c r="G1298" s="13"/>
      <c r="H1298" s="88"/>
      <c r="I1298" s="88"/>
      <c r="J1298" s="7" t="s">
        <v>79</v>
      </c>
      <c r="K1298" s="8"/>
      <c r="L1298" s="19"/>
      <c r="M1298" s="8"/>
      <c r="N1298" s="19"/>
      <c r="O1298" s="19"/>
      <c r="P1298" s="19"/>
      <c r="Q1298" s="8"/>
      <c r="R1298" s="8"/>
      <c r="S1298" s="88"/>
      <c r="T1298" s="17" t="s">
        <v>80</v>
      </c>
      <c r="U1298" s="17" t="s">
        <v>80</v>
      </c>
      <c r="V1298" s="18" t="s">
        <v>80</v>
      </c>
      <c r="W1298" s="19"/>
      <c r="X1298" s="8"/>
      <c r="Y1298" s="90"/>
      <c r="Z1298" s="88"/>
      <c r="AA1298" s="88"/>
      <c r="AB1298" s="88"/>
      <c r="AC1298" s="88"/>
      <c r="AD1298" s="10"/>
      <c r="AE1298" s="8"/>
      <c r="AF1298" s="12"/>
      <c r="AG1298" s="8"/>
      <c r="AH1298" s="88"/>
    </row>
    <row r="1299" spans="1:34" x14ac:dyDescent="0.25">
      <c r="A1299" s="62">
        <f>COUNTA(H1299:K1299,L1299:AH1299)</f>
        <v>0</v>
      </c>
      <c r="B1299" s="13"/>
      <c r="C1299" s="13"/>
      <c r="D1299" s="13" t="str">
        <f>IF(J1299&gt;0,"совместительство","-")</f>
        <v>-</v>
      </c>
      <c r="E1299" s="13">
        <f t="shared" si="182"/>
        <v>0</v>
      </c>
      <c r="F1299" s="13"/>
      <c r="G1299" s="13"/>
      <c r="H1299" s="88"/>
      <c r="I1299" s="88"/>
      <c r="J1299" s="9"/>
      <c r="K1299" s="8"/>
      <c r="L1299" s="19"/>
      <c r="M1299" s="8"/>
      <c r="N1299" s="19"/>
      <c r="O1299" s="19"/>
      <c r="P1299" s="19"/>
      <c r="Q1299" s="8"/>
      <c r="R1299" s="8"/>
      <c r="S1299" s="88"/>
      <c r="T1299" s="8"/>
      <c r="U1299" s="8"/>
      <c r="V1299" s="11"/>
      <c r="W1299" s="19"/>
      <c r="X1299" s="8"/>
      <c r="Y1299" s="90"/>
      <c r="Z1299" s="88"/>
      <c r="AA1299" s="88"/>
      <c r="AB1299" s="88"/>
      <c r="AC1299" s="88"/>
      <c r="AD1299" s="10"/>
      <c r="AE1299" s="8"/>
      <c r="AF1299" s="12"/>
      <c r="AG1299" s="8"/>
      <c r="AH1299" s="88"/>
    </row>
    <row r="1300" spans="1:34" x14ac:dyDescent="0.25">
      <c r="A1300" s="62">
        <f>COUNTA(H1300:K1300,L1300:AH1300)</f>
        <v>0</v>
      </c>
      <c r="B1300" s="13"/>
      <c r="C1300" s="13"/>
      <c r="D1300" s="13"/>
      <c r="E1300" s="13">
        <f t="shared" si="182"/>
        <v>0</v>
      </c>
      <c r="F1300" s="13"/>
      <c r="G1300" s="13"/>
      <c r="H1300" s="88"/>
      <c r="I1300" s="88"/>
      <c r="J1300" s="9"/>
      <c r="K1300" s="8"/>
      <c r="L1300" s="19"/>
      <c r="M1300" s="8"/>
      <c r="N1300" s="19"/>
      <c r="O1300" s="19"/>
      <c r="P1300" s="19"/>
      <c r="Q1300" s="8"/>
      <c r="R1300" s="8"/>
      <c r="S1300" s="88"/>
      <c r="T1300" s="8"/>
      <c r="U1300" s="8"/>
      <c r="V1300" s="11"/>
      <c r="W1300" s="19"/>
      <c r="X1300" s="8"/>
      <c r="Y1300" s="90"/>
      <c r="Z1300" s="88"/>
      <c r="AA1300" s="88"/>
      <c r="AB1300" s="88"/>
      <c r="AC1300" s="88"/>
      <c r="AD1300" s="10"/>
      <c r="AE1300" s="8"/>
      <c r="AF1300" s="12"/>
      <c r="AG1300" s="8"/>
      <c r="AH1300" s="88"/>
    </row>
    <row r="1301" spans="1:34" x14ac:dyDescent="0.25">
      <c r="A1301" s="62">
        <f>COUNTA(H1301:K1301,L1301:AH1301)</f>
        <v>0</v>
      </c>
      <c r="B1301" s="13"/>
      <c r="C1301" s="13"/>
      <c r="D1301" s="13"/>
      <c r="E1301" s="13">
        <f t="shared" si="182"/>
        <v>0</v>
      </c>
      <c r="F1301" s="13"/>
      <c r="G1301" s="13"/>
      <c r="H1301" s="88"/>
      <c r="I1301" s="88"/>
      <c r="J1301" s="9"/>
      <c r="K1301" s="8"/>
      <c r="L1301" s="19"/>
      <c r="M1301" s="8"/>
      <c r="N1301" s="19"/>
      <c r="O1301" s="19"/>
      <c r="P1301" s="19"/>
      <c r="Q1301" s="8"/>
      <c r="R1301" s="8"/>
      <c r="S1301" s="88"/>
      <c r="T1301" s="8"/>
      <c r="U1301" s="8"/>
      <c r="V1301" s="11"/>
      <c r="W1301" s="19"/>
      <c r="X1301" s="8"/>
      <c r="Y1301" s="90"/>
      <c r="Z1301" s="88"/>
      <c r="AA1301" s="88"/>
      <c r="AB1301" s="88"/>
      <c r="AC1301" s="88"/>
      <c r="AD1301" s="10"/>
      <c r="AE1301" s="8"/>
      <c r="AF1301" s="12"/>
      <c r="AG1301" s="8"/>
      <c r="AH1301" s="88"/>
    </row>
    <row r="1302" spans="1:34" x14ac:dyDescent="0.25">
      <c r="A1302" s="62">
        <f>COUNTA(H1302:K1302,L1302:AH1302)</f>
        <v>0</v>
      </c>
      <c r="B1302" s="13"/>
      <c r="C1302" s="13"/>
      <c r="D1302" s="13"/>
      <c r="E1302" s="13">
        <f t="shared" si="182"/>
        <v>0</v>
      </c>
      <c r="F1302" s="13"/>
      <c r="G1302" s="13"/>
      <c r="H1302" s="88"/>
      <c r="I1302" s="88"/>
      <c r="J1302" s="9"/>
      <c r="K1302" s="8"/>
      <c r="L1302" s="19"/>
      <c r="M1302" s="8"/>
      <c r="N1302" s="19"/>
      <c r="O1302" s="19"/>
      <c r="P1302" s="19"/>
      <c r="Q1302" s="8"/>
      <c r="R1302" s="8"/>
      <c r="S1302" s="88"/>
      <c r="T1302" s="8"/>
      <c r="U1302" s="8"/>
      <c r="V1302" s="11"/>
      <c r="W1302" s="19"/>
      <c r="X1302" s="8"/>
      <c r="Y1302" s="90"/>
      <c r="Z1302" s="88"/>
      <c r="AA1302" s="88"/>
      <c r="AB1302" s="88"/>
      <c r="AC1302" s="88"/>
      <c r="AD1302" s="10"/>
      <c r="AE1302" s="8"/>
      <c r="AF1302" s="12"/>
      <c r="AG1302" s="8"/>
      <c r="AH1302" s="88"/>
    </row>
    <row r="1303" spans="1:34" x14ac:dyDescent="0.25">
      <c r="A1303" s="62">
        <f>COUNTA(H1303:K1303,L1303:AH1303)</f>
        <v>0</v>
      </c>
      <c r="B1303" s="13"/>
      <c r="C1303" s="13"/>
      <c r="D1303" s="13"/>
      <c r="E1303" s="13">
        <f t="shared" si="182"/>
        <v>0</v>
      </c>
      <c r="F1303" s="13"/>
      <c r="G1303" s="13"/>
      <c r="H1303" s="88"/>
      <c r="I1303" s="88"/>
      <c r="J1303" s="9"/>
      <c r="K1303" s="8"/>
      <c r="L1303" s="19"/>
      <c r="M1303" s="8"/>
      <c r="N1303" s="19"/>
      <c r="O1303" s="19"/>
      <c r="P1303" s="19"/>
      <c r="Q1303" s="8"/>
      <c r="R1303" s="8"/>
      <c r="S1303" s="88"/>
      <c r="T1303" s="8"/>
      <c r="U1303" s="8"/>
      <c r="V1303" s="11"/>
      <c r="W1303" s="19"/>
      <c r="X1303" s="8"/>
      <c r="Y1303" s="90"/>
      <c r="Z1303" s="88"/>
      <c r="AA1303" s="88"/>
      <c r="AB1303" s="88"/>
      <c r="AC1303" s="88"/>
      <c r="AD1303" s="10"/>
      <c r="AE1303" s="8"/>
      <c r="AF1303" s="12"/>
      <c r="AG1303" s="8"/>
      <c r="AH1303" s="88"/>
    </row>
    <row r="1304" spans="1:34" x14ac:dyDescent="0.25">
      <c r="A1304" s="62">
        <f>COUNTA(H1304:K1304,L1304:AH1304)</f>
        <v>0</v>
      </c>
      <c r="B1304" s="13"/>
      <c r="C1304" s="13"/>
      <c r="D1304" s="13"/>
      <c r="E1304" s="13">
        <f t="shared" si="182"/>
        <v>0</v>
      </c>
      <c r="F1304" s="13"/>
      <c r="G1304" s="13"/>
      <c r="H1304" s="88"/>
      <c r="I1304" s="88"/>
      <c r="J1304" s="9"/>
      <c r="K1304" s="8"/>
      <c r="L1304" s="19"/>
      <c r="M1304" s="8"/>
      <c r="N1304" s="19"/>
      <c r="O1304" s="19"/>
      <c r="P1304" s="19"/>
      <c r="Q1304" s="8"/>
      <c r="R1304" s="8"/>
      <c r="S1304" s="88"/>
      <c r="T1304" s="8"/>
      <c r="U1304" s="8"/>
      <c r="V1304" s="11"/>
      <c r="W1304" s="19"/>
      <c r="X1304" s="8"/>
      <c r="Y1304" s="90"/>
      <c r="Z1304" s="88"/>
      <c r="AA1304" s="88"/>
      <c r="AB1304" s="88"/>
      <c r="AC1304" s="88"/>
      <c r="AD1304" s="10"/>
      <c r="AE1304" s="8"/>
      <c r="AF1304" s="12"/>
      <c r="AG1304" s="8"/>
      <c r="AH1304" s="88"/>
    </row>
    <row r="1305" spans="1:34" s="26" customFormat="1" ht="11.25" customHeight="1" x14ac:dyDescent="0.25">
      <c r="A1305" s="21">
        <v>0</v>
      </c>
      <c r="B1305" s="22"/>
      <c r="C1305" s="22"/>
      <c r="D1305" s="21"/>
      <c r="E1305" s="23">
        <f>MAX(E1289:E1304)</f>
        <v>0</v>
      </c>
      <c r="F1305" s="21" t="str">
        <f>RIGHT(R1305,4)</f>
        <v xml:space="preserve"> - 0</v>
      </c>
      <c r="G1305" s="21" t="str">
        <f>RIGHT(X1305,4)</f>
        <v xml:space="preserve"> - 0</v>
      </c>
      <c r="H1305" s="88"/>
      <c r="I1305" s="88"/>
      <c r="J1305" s="23" t="s">
        <v>85</v>
      </c>
      <c r="K1305" s="23" t="str">
        <f>IF(E1305=4,"ВО",IF(E1305=3,"СПО",IF(E1305=2,"ВО (с)",IF(E1305=1,"СПО (с)","-"))))</f>
        <v>-</v>
      </c>
      <c r="L1305" s="23">
        <f>COUNTA(L1289:L1304)</f>
        <v>0</v>
      </c>
      <c r="M1305" s="23" t="s">
        <v>80</v>
      </c>
      <c r="N1305" s="23" t="s">
        <v>80</v>
      </c>
      <c r="O1305" s="23">
        <f>COUNTA(O1289:O1304)</f>
        <v>0</v>
      </c>
      <c r="P1305" s="23" t="s">
        <v>80</v>
      </c>
      <c r="Q1305" s="23">
        <f>SUM(Q1289:Q1304)</f>
        <v>0</v>
      </c>
      <c r="R1305" s="23" t="str">
        <f>CONCATENATE("П.Г.П. - ",MAX(R1289:R1304))</f>
        <v>П.Г.П. - 0</v>
      </c>
      <c r="S1305" s="23">
        <f>COUNTA(S1289)</f>
        <v>0</v>
      </c>
      <c r="T1305" s="23">
        <f>T1290</f>
        <v>0</v>
      </c>
      <c r="U1305" s="23" t="s">
        <v>80</v>
      </c>
      <c r="V1305" s="23" t="s">
        <v>80</v>
      </c>
      <c r="W1305" s="23">
        <f>COUNTA(W1289:W1304)</f>
        <v>0</v>
      </c>
      <c r="X1305" s="23" t="str">
        <f>CONCATENATE("П.Г.П. - ",MAX(X1289:X1304))</f>
        <v>П.Г.П. - 0</v>
      </c>
      <c r="Y1305" s="24">
        <f>Y1289</f>
        <v>0</v>
      </c>
      <c r="Z1305" s="23" t="str">
        <f>IF(Z1289="","-",Z1289)</f>
        <v>-</v>
      </c>
      <c r="AA1305" s="23" t="str">
        <f t="shared" ref="AA1305:AC1305" si="183">IF(AA1289="","-",AA1289)</f>
        <v>-</v>
      </c>
      <c r="AB1305" s="23" t="str">
        <f t="shared" si="183"/>
        <v>-</v>
      </c>
      <c r="AC1305" s="23" t="str">
        <f t="shared" si="183"/>
        <v>-</v>
      </c>
      <c r="AD1305" s="23" t="s">
        <v>80</v>
      </c>
      <c r="AE1305" s="23">
        <f>SUM(AE1289:AE1304)</f>
        <v>0</v>
      </c>
      <c r="AF1305" s="25">
        <f>SUM(AF1289:AF1304)</f>
        <v>0</v>
      </c>
      <c r="AG1305" s="23" t="s">
        <v>80</v>
      </c>
      <c r="AH1305" s="23" t="s">
        <v>80</v>
      </c>
    </row>
    <row r="1306" spans="1:34" x14ac:dyDescent="0.25">
      <c r="A1306" s="62">
        <f>COUNTA(H1306:K1306,L1306:AH1306)-7</f>
        <v>-1</v>
      </c>
      <c r="B1306" s="13"/>
      <c r="C1306" s="13"/>
      <c r="D1306" s="13"/>
      <c r="E1306" s="13">
        <f t="shared" ref="E1306:E1321" si="184">IF(K1306="ВО",4,IF(K1306="СПО",3,IF(K1306="ВО (студент)",2,IF(K1306="СПО (студент)",1,0))))</f>
        <v>0</v>
      </c>
      <c r="F1306" s="13"/>
      <c r="G1306" s="13"/>
      <c r="H1306" s="88">
        <v>97</v>
      </c>
      <c r="I1306" s="88"/>
      <c r="J1306" s="7" t="s">
        <v>77</v>
      </c>
      <c r="K1306" s="8"/>
      <c r="L1306" s="19"/>
      <c r="M1306" s="8"/>
      <c r="N1306" s="19"/>
      <c r="O1306" s="19"/>
      <c r="P1306" s="19"/>
      <c r="Q1306" s="8"/>
      <c r="R1306" s="8"/>
      <c r="S1306" s="88"/>
      <c r="T1306" s="17" t="s">
        <v>80</v>
      </c>
      <c r="U1306" s="17" t="s">
        <v>80</v>
      </c>
      <c r="V1306" s="18" t="s">
        <v>80</v>
      </c>
      <c r="W1306" s="19"/>
      <c r="X1306" s="8"/>
      <c r="Y1306" s="90"/>
      <c r="Z1306" s="88"/>
      <c r="AA1306" s="88"/>
      <c r="AB1306" s="88" t="str">
        <f>IF(Y1306&lt;1,"-",ROUND(YEARFRAC(Y1306,#REF!,1),2))</f>
        <v>-</v>
      </c>
      <c r="AC1306" s="88"/>
      <c r="AD1306" s="10"/>
      <c r="AE1306" s="8"/>
      <c r="AF1306" s="12"/>
      <c r="AG1306" s="8"/>
      <c r="AH1306" s="88"/>
    </row>
    <row r="1307" spans="1:34" x14ac:dyDescent="0.25">
      <c r="A1307" s="62">
        <f>COUNTA(H1307:K1307,L1307:AH1307)</f>
        <v>0</v>
      </c>
      <c r="B1307" s="13"/>
      <c r="C1307" s="13"/>
      <c r="D1307" s="13"/>
      <c r="E1307" s="13">
        <f t="shared" si="184"/>
        <v>0</v>
      </c>
      <c r="F1307" s="13"/>
      <c r="G1307" s="13"/>
      <c r="H1307" s="88"/>
      <c r="I1307" s="88"/>
      <c r="J1307" s="9"/>
      <c r="K1307" s="8"/>
      <c r="L1307" s="19"/>
      <c r="M1307" s="8"/>
      <c r="N1307" s="19"/>
      <c r="O1307" s="19"/>
      <c r="P1307" s="19"/>
      <c r="Q1307" s="8"/>
      <c r="R1307" s="8"/>
      <c r="S1307" s="88"/>
      <c r="T1307" s="8"/>
      <c r="U1307" s="8"/>
      <c r="V1307" s="11"/>
      <c r="W1307" s="19"/>
      <c r="X1307" s="8"/>
      <c r="Y1307" s="90"/>
      <c r="Z1307" s="88"/>
      <c r="AA1307" s="88"/>
      <c r="AB1307" s="88"/>
      <c r="AC1307" s="88"/>
      <c r="AD1307" s="10"/>
      <c r="AE1307" s="8"/>
      <c r="AF1307" s="12"/>
      <c r="AG1307" s="8"/>
      <c r="AH1307" s="88"/>
    </row>
    <row r="1308" spans="1:34" x14ac:dyDescent="0.25">
      <c r="A1308" s="62">
        <f>COUNTA(H1308:K1308,L1308:AH1308,J1309)-4</f>
        <v>0</v>
      </c>
      <c r="B1308" s="13"/>
      <c r="C1308" s="13"/>
      <c r="D1308" s="13"/>
      <c r="E1308" s="13">
        <f t="shared" si="184"/>
        <v>0</v>
      </c>
      <c r="F1308" s="13"/>
      <c r="G1308" s="13"/>
      <c r="H1308" s="88"/>
      <c r="I1308" s="88"/>
      <c r="J1308" s="7" t="s">
        <v>78</v>
      </c>
      <c r="K1308" s="8"/>
      <c r="L1308" s="19"/>
      <c r="M1308" s="8"/>
      <c r="N1308" s="19"/>
      <c r="O1308" s="19"/>
      <c r="P1308" s="19"/>
      <c r="Q1308" s="8"/>
      <c r="R1308" s="8"/>
      <c r="S1308" s="88"/>
      <c r="T1308" s="17" t="s">
        <v>80</v>
      </c>
      <c r="U1308" s="17" t="s">
        <v>80</v>
      </c>
      <c r="V1308" s="18" t="s">
        <v>80</v>
      </c>
      <c r="W1308" s="19"/>
      <c r="X1308" s="8"/>
      <c r="Y1308" s="90"/>
      <c r="Z1308" s="88"/>
      <c r="AA1308" s="88"/>
      <c r="AB1308" s="88"/>
      <c r="AC1308" s="88"/>
      <c r="AD1308" s="10"/>
      <c r="AE1308" s="8"/>
      <c r="AF1308" s="12"/>
      <c r="AG1308" s="8"/>
      <c r="AH1308" s="88"/>
    </row>
    <row r="1309" spans="1:34" x14ac:dyDescent="0.25">
      <c r="A1309" s="62">
        <f>COUNTA(H1309:K1309,L1309:AH1309)</f>
        <v>0</v>
      </c>
      <c r="B1309" s="13"/>
      <c r="C1309" s="13"/>
      <c r="D1309" s="13" t="str">
        <f>IF(J1309&gt;0,"совмещение","-")</f>
        <v>-</v>
      </c>
      <c r="E1309" s="13">
        <f t="shared" si="184"/>
        <v>0</v>
      </c>
      <c r="F1309" s="13"/>
      <c r="G1309" s="13"/>
      <c r="H1309" s="88"/>
      <c r="I1309" s="88"/>
      <c r="J1309" s="9"/>
      <c r="K1309" s="8"/>
      <c r="L1309" s="19"/>
      <c r="M1309" s="8"/>
      <c r="N1309" s="19"/>
      <c r="O1309" s="19"/>
      <c r="P1309" s="19"/>
      <c r="Q1309" s="8"/>
      <c r="R1309" s="8"/>
      <c r="S1309" s="88"/>
      <c r="T1309" s="8"/>
      <c r="U1309" s="8"/>
      <c r="V1309" s="11"/>
      <c r="W1309" s="19"/>
      <c r="X1309" s="8"/>
      <c r="Y1309" s="90"/>
      <c r="Z1309" s="88"/>
      <c r="AA1309" s="88"/>
      <c r="AB1309" s="88"/>
      <c r="AC1309" s="88"/>
      <c r="AD1309" s="10"/>
      <c r="AE1309" s="8"/>
      <c r="AF1309" s="12"/>
      <c r="AG1309" s="8"/>
      <c r="AH1309" s="88"/>
    </row>
    <row r="1310" spans="1:34" x14ac:dyDescent="0.25">
      <c r="A1310" s="62">
        <f>COUNTA(H1310:K1310,L1310:AH1310)</f>
        <v>0</v>
      </c>
      <c r="B1310" s="13"/>
      <c r="C1310" s="13"/>
      <c r="D1310" s="13"/>
      <c r="E1310" s="13">
        <f t="shared" si="184"/>
        <v>0</v>
      </c>
      <c r="F1310" s="13"/>
      <c r="G1310" s="13"/>
      <c r="H1310" s="88"/>
      <c r="I1310" s="88"/>
      <c r="J1310" s="9"/>
      <c r="K1310" s="8"/>
      <c r="L1310" s="19"/>
      <c r="M1310" s="8"/>
      <c r="N1310" s="19"/>
      <c r="O1310" s="19"/>
      <c r="P1310" s="19"/>
      <c r="Q1310" s="8"/>
      <c r="R1310" s="8"/>
      <c r="S1310" s="88"/>
      <c r="T1310" s="8"/>
      <c r="U1310" s="8"/>
      <c r="V1310" s="11"/>
      <c r="W1310" s="19"/>
      <c r="X1310" s="8"/>
      <c r="Y1310" s="90"/>
      <c r="Z1310" s="88"/>
      <c r="AA1310" s="88"/>
      <c r="AB1310" s="88"/>
      <c r="AC1310" s="88"/>
      <c r="AD1310" s="10"/>
      <c r="AE1310" s="8"/>
      <c r="AF1310" s="12"/>
      <c r="AG1310" s="8"/>
      <c r="AH1310" s="88"/>
    </row>
    <row r="1311" spans="1:34" x14ac:dyDescent="0.25">
      <c r="A1311" s="62">
        <f>COUNTA(H1311:K1311,L1311:AH1311)</f>
        <v>0</v>
      </c>
      <c r="B1311" s="13"/>
      <c r="C1311" s="13"/>
      <c r="D1311" s="13"/>
      <c r="E1311" s="13">
        <f t="shared" si="184"/>
        <v>0</v>
      </c>
      <c r="F1311" s="13"/>
      <c r="G1311" s="13"/>
      <c r="H1311" s="88"/>
      <c r="I1311" s="88"/>
      <c r="J1311" s="9"/>
      <c r="K1311" s="8"/>
      <c r="L1311" s="19"/>
      <c r="M1311" s="8"/>
      <c r="N1311" s="19"/>
      <c r="O1311" s="19"/>
      <c r="P1311" s="19"/>
      <c r="Q1311" s="8"/>
      <c r="R1311" s="8"/>
      <c r="S1311" s="88"/>
      <c r="T1311" s="8"/>
      <c r="U1311" s="8"/>
      <c r="V1311" s="11"/>
      <c r="W1311" s="19"/>
      <c r="X1311" s="8"/>
      <c r="Y1311" s="90"/>
      <c r="Z1311" s="88"/>
      <c r="AA1311" s="88"/>
      <c r="AB1311" s="88"/>
      <c r="AC1311" s="88"/>
      <c r="AD1311" s="10"/>
      <c r="AE1311" s="8"/>
      <c r="AF1311" s="12"/>
      <c r="AG1311" s="8"/>
      <c r="AH1311" s="88"/>
    </row>
    <row r="1312" spans="1:34" x14ac:dyDescent="0.25">
      <c r="A1312" s="62">
        <f>COUNTA(H1312:K1312,L1312:AH1312)</f>
        <v>0</v>
      </c>
      <c r="B1312" s="13"/>
      <c r="C1312" s="13"/>
      <c r="D1312" s="13"/>
      <c r="E1312" s="13">
        <f t="shared" si="184"/>
        <v>0</v>
      </c>
      <c r="F1312" s="13"/>
      <c r="G1312" s="13"/>
      <c r="H1312" s="88"/>
      <c r="I1312" s="88"/>
      <c r="J1312" s="9"/>
      <c r="K1312" s="8"/>
      <c r="L1312" s="19"/>
      <c r="M1312" s="8"/>
      <c r="N1312" s="19"/>
      <c r="O1312" s="19"/>
      <c r="P1312" s="19"/>
      <c r="Q1312" s="8"/>
      <c r="R1312" s="8"/>
      <c r="S1312" s="88"/>
      <c r="T1312" s="8"/>
      <c r="U1312" s="8"/>
      <c r="V1312" s="11"/>
      <c r="W1312" s="19"/>
      <c r="X1312" s="8"/>
      <c r="Y1312" s="90"/>
      <c r="Z1312" s="88"/>
      <c r="AA1312" s="88"/>
      <c r="AB1312" s="88"/>
      <c r="AC1312" s="88"/>
      <c r="AD1312" s="10"/>
      <c r="AE1312" s="8"/>
      <c r="AF1312" s="12"/>
      <c r="AG1312" s="8"/>
      <c r="AH1312" s="88"/>
    </row>
    <row r="1313" spans="1:34" x14ac:dyDescent="0.25">
      <c r="A1313" s="62">
        <f>COUNTA(H1313:K1313,L1313:AH1313)</f>
        <v>0</v>
      </c>
      <c r="B1313" s="13"/>
      <c r="C1313" s="13"/>
      <c r="D1313" s="13"/>
      <c r="E1313" s="13">
        <f t="shared" si="184"/>
        <v>0</v>
      </c>
      <c r="F1313" s="13"/>
      <c r="G1313" s="13"/>
      <c r="H1313" s="88"/>
      <c r="I1313" s="88"/>
      <c r="J1313" s="9"/>
      <c r="K1313" s="8"/>
      <c r="L1313" s="19"/>
      <c r="M1313" s="8"/>
      <c r="N1313" s="19"/>
      <c r="O1313" s="19"/>
      <c r="P1313" s="19"/>
      <c r="Q1313" s="8"/>
      <c r="R1313" s="8"/>
      <c r="S1313" s="88"/>
      <c r="T1313" s="8"/>
      <c r="U1313" s="8"/>
      <c r="V1313" s="11"/>
      <c r="W1313" s="19"/>
      <c r="X1313" s="8"/>
      <c r="Y1313" s="90"/>
      <c r="Z1313" s="88"/>
      <c r="AA1313" s="88"/>
      <c r="AB1313" s="88"/>
      <c r="AC1313" s="88"/>
      <c r="AD1313" s="10"/>
      <c r="AE1313" s="8"/>
      <c r="AF1313" s="12"/>
      <c r="AG1313" s="8"/>
      <c r="AH1313" s="88"/>
    </row>
    <row r="1314" spans="1:34" x14ac:dyDescent="0.25">
      <c r="A1314" s="62">
        <f>COUNTA(H1314:K1314,L1314:AH1314)</f>
        <v>0</v>
      </c>
      <c r="B1314" s="13"/>
      <c r="C1314" s="13"/>
      <c r="D1314" s="13"/>
      <c r="E1314" s="13">
        <f t="shared" si="184"/>
        <v>0</v>
      </c>
      <c r="F1314" s="13"/>
      <c r="G1314" s="13"/>
      <c r="H1314" s="88"/>
      <c r="I1314" s="88"/>
      <c r="J1314" s="9"/>
      <c r="K1314" s="8"/>
      <c r="L1314" s="19"/>
      <c r="M1314" s="8"/>
      <c r="N1314" s="19"/>
      <c r="O1314" s="19"/>
      <c r="P1314" s="19"/>
      <c r="Q1314" s="8"/>
      <c r="R1314" s="8"/>
      <c r="S1314" s="88"/>
      <c r="T1314" s="8"/>
      <c r="U1314" s="8"/>
      <c r="V1314" s="11"/>
      <c r="W1314" s="19"/>
      <c r="X1314" s="8"/>
      <c r="Y1314" s="90"/>
      <c r="Z1314" s="88"/>
      <c r="AA1314" s="88"/>
      <c r="AB1314" s="88"/>
      <c r="AC1314" s="88"/>
      <c r="AD1314" s="10"/>
      <c r="AE1314" s="8"/>
      <c r="AF1314" s="12"/>
      <c r="AG1314" s="8"/>
      <c r="AH1314" s="88"/>
    </row>
    <row r="1315" spans="1:34" x14ac:dyDescent="0.25">
      <c r="A1315" s="62">
        <f>COUNTA(H1315:K1315,L1315:AH1315,J1316)-4</f>
        <v>0</v>
      </c>
      <c r="B1315" s="13"/>
      <c r="C1315" s="13"/>
      <c r="D1315" s="13"/>
      <c r="E1315" s="13">
        <f t="shared" si="184"/>
        <v>0</v>
      </c>
      <c r="F1315" s="13"/>
      <c r="G1315" s="13"/>
      <c r="H1315" s="88"/>
      <c r="I1315" s="88"/>
      <c r="J1315" s="7" t="s">
        <v>79</v>
      </c>
      <c r="K1315" s="8"/>
      <c r="L1315" s="19"/>
      <c r="M1315" s="8"/>
      <c r="N1315" s="19"/>
      <c r="O1315" s="19"/>
      <c r="P1315" s="19"/>
      <c r="Q1315" s="8"/>
      <c r="R1315" s="8"/>
      <c r="S1315" s="88"/>
      <c r="T1315" s="17" t="s">
        <v>80</v>
      </c>
      <c r="U1315" s="17" t="s">
        <v>80</v>
      </c>
      <c r="V1315" s="18" t="s">
        <v>80</v>
      </c>
      <c r="W1315" s="19"/>
      <c r="X1315" s="8"/>
      <c r="Y1315" s="90"/>
      <c r="Z1315" s="88"/>
      <c r="AA1315" s="88"/>
      <c r="AB1315" s="88"/>
      <c r="AC1315" s="88"/>
      <c r="AD1315" s="10"/>
      <c r="AE1315" s="8"/>
      <c r="AF1315" s="12"/>
      <c r="AG1315" s="8"/>
      <c r="AH1315" s="88"/>
    </row>
    <row r="1316" spans="1:34" x14ac:dyDescent="0.25">
      <c r="A1316" s="62">
        <f>COUNTA(H1316:K1316,L1316:AH1316)</f>
        <v>0</v>
      </c>
      <c r="B1316" s="13"/>
      <c r="C1316" s="13"/>
      <c r="D1316" s="13" t="str">
        <f>IF(J1316&gt;0,"совместительство","-")</f>
        <v>-</v>
      </c>
      <c r="E1316" s="13">
        <f t="shared" si="184"/>
        <v>0</v>
      </c>
      <c r="F1316" s="13"/>
      <c r="G1316" s="13"/>
      <c r="H1316" s="88"/>
      <c r="I1316" s="88"/>
      <c r="J1316" s="9"/>
      <c r="K1316" s="8"/>
      <c r="L1316" s="19"/>
      <c r="M1316" s="8"/>
      <c r="N1316" s="19"/>
      <c r="O1316" s="19"/>
      <c r="P1316" s="19"/>
      <c r="Q1316" s="8"/>
      <c r="R1316" s="8"/>
      <c r="S1316" s="88"/>
      <c r="T1316" s="8"/>
      <c r="U1316" s="8"/>
      <c r="V1316" s="11"/>
      <c r="W1316" s="19"/>
      <c r="X1316" s="8"/>
      <c r="Y1316" s="90"/>
      <c r="Z1316" s="88"/>
      <c r="AA1316" s="88"/>
      <c r="AB1316" s="88"/>
      <c r="AC1316" s="88"/>
      <c r="AD1316" s="10"/>
      <c r="AE1316" s="8"/>
      <c r="AF1316" s="12"/>
      <c r="AG1316" s="8"/>
      <c r="AH1316" s="88"/>
    </row>
    <row r="1317" spans="1:34" x14ac:dyDescent="0.25">
      <c r="A1317" s="62">
        <f>COUNTA(H1317:K1317,L1317:AH1317)</f>
        <v>0</v>
      </c>
      <c r="B1317" s="13"/>
      <c r="C1317" s="13"/>
      <c r="D1317" s="13"/>
      <c r="E1317" s="13">
        <f t="shared" si="184"/>
        <v>0</v>
      </c>
      <c r="F1317" s="13"/>
      <c r="G1317" s="13"/>
      <c r="H1317" s="88"/>
      <c r="I1317" s="88"/>
      <c r="J1317" s="9"/>
      <c r="K1317" s="8"/>
      <c r="L1317" s="19"/>
      <c r="M1317" s="8"/>
      <c r="N1317" s="19"/>
      <c r="O1317" s="19"/>
      <c r="P1317" s="19"/>
      <c r="Q1317" s="8"/>
      <c r="R1317" s="8"/>
      <c r="S1317" s="88"/>
      <c r="T1317" s="8"/>
      <c r="U1317" s="8"/>
      <c r="V1317" s="11"/>
      <c r="W1317" s="19"/>
      <c r="X1317" s="8"/>
      <c r="Y1317" s="90"/>
      <c r="Z1317" s="88"/>
      <c r="AA1317" s="88"/>
      <c r="AB1317" s="88"/>
      <c r="AC1317" s="88"/>
      <c r="AD1317" s="10"/>
      <c r="AE1317" s="8"/>
      <c r="AF1317" s="12"/>
      <c r="AG1317" s="8"/>
      <c r="AH1317" s="88"/>
    </row>
    <row r="1318" spans="1:34" x14ac:dyDescent="0.25">
      <c r="A1318" s="62">
        <f>COUNTA(H1318:K1318,L1318:AH1318)</f>
        <v>0</v>
      </c>
      <c r="B1318" s="13"/>
      <c r="C1318" s="13"/>
      <c r="D1318" s="13"/>
      <c r="E1318" s="13">
        <f t="shared" si="184"/>
        <v>0</v>
      </c>
      <c r="F1318" s="13"/>
      <c r="G1318" s="13"/>
      <c r="H1318" s="88"/>
      <c r="I1318" s="88"/>
      <c r="J1318" s="9"/>
      <c r="K1318" s="8"/>
      <c r="L1318" s="19"/>
      <c r="M1318" s="8"/>
      <c r="N1318" s="19"/>
      <c r="O1318" s="19"/>
      <c r="P1318" s="19"/>
      <c r="Q1318" s="8"/>
      <c r="R1318" s="8"/>
      <c r="S1318" s="88"/>
      <c r="T1318" s="8"/>
      <c r="U1318" s="8"/>
      <c r="V1318" s="11"/>
      <c r="W1318" s="19"/>
      <c r="X1318" s="8"/>
      <c r="Y1318" s="90"/>
      <c r="Z1318" s="88"/>
      <c r="AA1318" s="88"/>
      <c r="AB1318" s="88"/>
      <c r="AC1318" s="88"/>
      <c r="AD1318" s="10"/>
      <c r="AE1318" s="8"/>
      <c r="AF1318" s="12"/>
      <c r="AG1318" s="8"/>
      <c r="AH1318" s="88"/>
    </row>
    <row r="1319" spans="1:34" x14ac:dyDescent="0.25">
      <c r="A1319" s="62">
        <f>COUNTA(H1319:K1319,L1319:AH1319)</f>
        <v>0</v>
      </c>
      <c r="B1319" s="13"/>
      <c r="C1319" s="13"/>
      <c r="D1319" s="13"/>
      <c r="E1319" s="13">
        <f t="shared" si="184"/>
        <v>0</v>
      </c>
      <c r="F1319" s="13"/>
      <c r="G1319" s="13"/>
      <c r="H1319" s="88"/>
      <c r="I1319" s="88"/>
      <c r="J1319" s="9"/>
      <c r="K1319" s="8"/>
      <c r="L1319" s="19"/>
      <c r="M1319" s="8"/>
      <c r="N1319" s="19"/>
      <c r="O1319" s="19"/>
      <c r="P1319" s="19"/>
      <c r="Q1319" s="8"/>
      <c r="R1319" s="8"/>
      <c r="S1319" s="88"/>
      <c r="T1319" s="8"/>
      <c r="U1319" s="8"/>
      <c r="V1319" s="11"/>
      <c r="W1319" s="19"/>
      <c r="X1319" s="8"/>
      <c r="Y1319" s="90"/>
      <c r="Z1319" s="88"/>
      <c r="AA1319" s="88"/>
      <c r="AB1319" s="88"/>
      <c r="AC1319" s="88"/>
      <c r="AD1319" s="10"/>
      <c r="AE1319" s="8"/>
      <c r="AF1319" s="12"/>
      <c r="AG1319" s="8"/>
      <c r="AH1319" s="88"/>
    </row>
    <row r="1320" spans="1:34" x14ac:dyDescent="0.25">
      <c r="A1320" s="62">
        <f>COUNTA(H1320:K1320,L1320:AH1320)</f>
        <v>0</v>
      </c>
      <c r="B1320" s="13"/>
      <c r="C1320" s="13"/>
      <c r="D1320" s="13"/>
      <c r="E1320" s="13">
        <f t="shared" si="184"/>
        <v>0</v>
      </c>
      <c r="F1320" s="13"/>
      <c r="G1320" s="13"/>
      <c r="H1320" s="88"/>
      <c r="I1320" s="88"/>
      <c r="J1320" s="9"/>
      <c r="K1320" s="8"/>
      <c r="L1320" s="19"/>
      <c r="M1320" s="8"/>
      <c r="N1320" s="19"/>
      <c r="O1320" s="19"/>
      <c r="P1320" s="19"/>
      <c r="Q1320" s="8"/>
      <c r="R1320" s="8"/>
      <c r="S1320" s="88"/>
      <c r="T1320" s="8"/>
      <c r="U1320" s="8"/>
      <c r="V1320" s="11"/>
      <c r="W1320" s="19"/>
      <c r="X1320" s="8"/>
      <c r="Y1320" s="90"/>
      <c r="Z1320" s="88"/>
      <c r="AA1320" s="88"/>
      <c r="AB1320" s="88"/>
      <c r="AC1320" s="88"/>
      <c r="AD1320" s="10"/>
      <c r="AE1320" s="8"/>
      <c r="AF1320" s="12"/>
      <c r="AG1320" s="8"/>
      <c r="AH1320" s="88"/>
    </row>
    <row r="1321" spans="1:34" x14ac:dyDescent="0.25">
      <c r="A1321" s="62">
        <f>COUNTA(H1321:K1321,L1321:AH1321)</f>
        <v>0</v>
      </c>
      <c r="B1321" s="13"/>
      <c r="C1321" s="13"/>
      <c r="D1321" s="13"/>
      <c r="E1321" s="13">
        <f t="shared" si="184"/>
        <v>0</v>
      </c>
      <c r="F1321" s="13"/>
      <c r="G1321" s="13"/>
      <c r="H1321" s="88"/>
      <c r="I1321" s="88"/>
      <c r="J1321" s="9"/>
      <c r="K1321" s="8"/>
      <c r="L1321" s="19"/>
      <c r="M1321" s="8"/>
      <c r="N1321" s="19"/>
      <c r="O1321" s="19"/>
      <c r="P1321" s="19"/>
      <c r="Q1321" s="8"/>
      <c r="R1321" s="8"/>
      <c r="S1321" s="88"/>
      <c r="T1321" s="8"/>
      <c r="U1321" s="8"/>
      <c r="V1321" s="11"/>
      <c r="W1321" s="19"/>
      <c r="X1321" s="8"/>
      <c r="Y1321" s="90"/>
      <c r="Z1321" s="88"/>
      <c r="AA1321" s="88"/>
      <c r="AB1321" s="88"/>
      <c r="AC1321" s="88"/>
      <c r="AD1321" s="10"/>
      <c r="AE1321" s="8"/>
      <c r="AF1321" s="12"/>
      <c r="AG1321" s="8"/>
      <c r="AH1321" s="88"/>
    </row>
    <row r="1322" spans="1:34" s="26" customFormat="1" ht="11.25" customHeight="1" x14ac:dyDescent="0.25">
      <c r="A1322" s="21">
        <v>0</v>
      </c>
      <c r="B1322" s="22"/>
      <c r="C1322" s="22"/>
      <c r="D1322" s="21"/>
      <c r="E1322" s="23">
        <f>MAX(E1306:E1321)</f>
        <v>0</v>
      </c>
      <c r="F1322" s="21" t="str">
        <f>RIGHT(R1322,4)</f>
        <v xml:space="preserve"> - 0</v>
      </c>
      <c r="G1322" s="21" t="str">
        <f>RIGHT(X1322,4)</f>
        <v xml:space="preserve"> - 0</v>
      </c>
      <c r="H1322" s="88"/>
      <c r="I1322" s="88"/>
      <c r="J1322" s="23" t="s">
        <v>85</v>
      </c>
      <c r="K1322" s="23" t="str">
        <f>IF(E1322=4,"ВО",IF(E1322=3,"СПО",IF(E1322=2,"ВО (с)",IF(E1322=1,"СПО (с)","-"))))</f>
        <v>-</v>
      </c>
      <c r="L1322" s="23">
        <f>COUNTA(L1306:L1321)</f>
        <v>0</v>
      </c>
      <c r="M1322" s="23" t="s">
        <v>80</v>
      </c>
      <c r="N1322" s="23" t="s">
        <v>80</v>
      </c>
      <c r="O1322" s="23">
        <f>COUNTA(O1306:O1321)</f>
        <v>0</v>
      </c>
      <c r="P1322" s="23" t="s">
        <v>80</v>
      </c>
      <c r="Q1322" s="23">
        <f>SUM(Q1306:Q1321)</f>
        <v>0</v>
      </c>
      <c r="R1322" s="23" t="str">
        <f>CONCATENATE("П.Г.П. - ",MAX(R1306:R1321))</f>
        <v>П.Г.П. - 0</v>
      </c>
      <c r="S1322" s="23">
        <f>COUNTA(S1306)</f>
        <v>0</v>
      </c>
      <c r="T1322" s="23">
        <f>T1307</f>
        <v>0</v>
      </c>
      <c r="U1322" s="23" t="s">
        <v>80</v>
      </c>
      <c r="V1322" s="23" t="s">
        <v>80</v>
      </c>
      <c r="W1322" s="23">
        <f>COUNTA(W1306:W1321)</f>
        <v>0</v>
      </c>
      <c r="X1322" s="23" t="str">
        <f>CONCATENATE("П.Г.П. - ",MAX(X1306:X1321))</f>
        <v>П.Г.П. - 0</v>
      </c>
      <c r="Y1322" s="24">
        <f>Y1306</f>
        <v>0</v>
      </c>
      <c r="Z1322" s="23" t="str">
        <f>IF(Z1306="","-",Z1306)</f>
        <v>-</v>
      </c>
      <c r="AA1322" s="23" t="str">
        <f t="shared" ref="AA1322:AC1322" si="185">IF(AA1306="","-",AA1306)</f>
        <v>-</v>
      </c>
      <c r="AB1322" s="23" t="str">
        <f t="shared" si="185"/>
        <v>-</v>
      </c>
      <c r="AC1322" s="23" t="str">
        <f t="shared" si="185"/>
        <v>-</v>
      </c>
      <c r="AD1322" s="23" t="s">
        <v>80</v>
      </c>
      <c r="AE1322" s="23">
        <f>SUM(AE1306:AE1321)</f>
        <v>0</v>
      </c>
      <c r="AF1322" s="25">
        <f>SUM(AF1306:AF1321)</f>
        <v>0</v>
      </c>
      <c r="AG1322" s="23" t="s">
        <v>80</v>
      </c>
      <c r="AH1322" s="23" t="s">
        <v>80</v>
      </c>
    </row>
    <row r="1323" spans="1:34" x14ac:dyDescent="0.25">
      <c r="A1323" s="62">
        <f>COUNTA(H1323:K1323,L1323:AH1323)-7</f>
        <v>-1</v>
      </c>
      <c r="B1323" s="13"/>
      <c r="C1323" s="13"/>
      <c r="D1323" s="13"/>
      <c r="E1323" s="13">
        <f t="shared" ref="E1323:E1338" si="186">IF(K1323="ВО",4,IF(K1323="СПО",3,IF(K1323="ВО (студент)",2,IF(K1323="СПО (студент)",1,0))))</f>
        <v>0</v>
      </c>
      <c r="F1323" s="13"/>
      <c r="G1323" s="13"/>
      <c r="H1323" s="88">
        <v>98</v>
      </c>
      <c r="I1323" s="88"/>
      <c r="J1323" s="7" t="s">
        <v>77</v>
      </c>
      <c r="K1323" s="8"/>
      <c r="L1323" s="19"/>
      <c r="M1323" s="8"/>
      <c r="N1323" s="19"/>
      <c r="O1323" s="19"/>
      <c r="P1323" s="19"/>
      <c r="Q1323" s="8"/>
      <c r="R1323" s="8"/>
      <c r="S1323" s="88"/>
      <c r="T1323" s="17" t="s">
        <v>80</v>
      </c>
      <c r="U1323" s="17" t="s">
        <v>80</v>
      </c>
      <c r="V1323" s="18" t="s">
        <v>80</v>
      </c>
      <c r="W1323" s="19"/>
      <c r="X1323" s="8"/>
      <c r="Y1323" s="90"/>
      <c r="Z1323" s="88"/>
      <c r="AA1323" s="88"/>
      <c r="AB1323" s="88" t="str">
        <f>IF(Y1323&lt;1,"-",ROUND(YEARFRAC(Y1323,#REF!,1),2))</f>
        <v>-</v>
      </c>
      <c r="AC1323" s="88"/>
      <c r="AD1323" s="10"/>
      <c r="AE1323" s="8"/>
      <c r="AF1323" s="12"/>
      <c r="AG1323" s="8"/>
      <c r="AH1323" s="88"/>
    </row>
    <row r="1324" spans="1:34" x14ac:dyDescent="0.25">
      <c r="A1324" s="62">
        <f>COUNTA(H1324:K1324,L1324:AH1324)</f>
        <v>0</v>
      </c>
      <c r="B1324" s="13"/>
      <c r="C1324" s="13"/>
      <c r="D1324" s="13"/>
      <c r="E1324" s="13">
        <f t="shared" si="186"/>
        <v>0</v>
      </c>
      <c r="F1324" s="13"/>
      <c r="G1324" s="13"/>
      <c r="H1324" s="88"/>
      <c r="I1324" s="88"/>
      <c r="J1324" s="9"/>
      <c r="K1324" s="8"/>
      <c r="L1324" s="19"/>
      <c r="M1324" s="8"/>
      <c r="N1324" s="19"/>
      <c r="O1324" s="19"/>
      <c r="P1324" s="19"/>
      <c r="Q1324" s="8"/>
      <c r="R1324" s="8"/>
      <c r="S1324" s="88"/>
      <c r="T1324" s="8"/>
      <c r="U1324" s="8"/>
      <c r="V1324" s="11"/>
      <c r="W1324" s="19"/>
      <c r="X1324" s="8"/>
      <c r="Y1324" s="90"/>
      <c r="Z1324" s="88"/>
      <c r="AA1324" s="88"/>
      <c r="AB1324" s="88"/>
      <c r="AC1324" s="88"/>
      <c r="AD1324" s="10"/>
      <c r="AE1324" s="8"/>
      <c r="AF1324" s="12"/>
      <c r="AG1324" s="8"/>
      <c r="AH1324" s="88"/>
    </row>
    <row r="1325" spans="1:34" x14ac:dyDescent="0.25">
      <c r="A1325" s="62">
        <f>COUNTA(H1325:K1325,L1325:AH1325,J1326)-4</f>
        <v>0</v>
      </c>
      <c r="B1325" s="13"/>
      <c r="C1325" s="13"/>
      <c r="D1325" s="13"/>
      <c r="E1325" s="13">
        <f t="shared" si="186"/>
        <v>0</v>
      </c>
      <c r="F1325" s="13"/>
      <c r="G1325" s="13"/>
      <c r="H1325" s="88"/>
      <c r="I1325" s="88"/>
      <c r="J1325" s="7" t="s">
        <v>78</v>
      </c>
      <c r="K1325" s="8"/>
      <c r="L1325" s="19"/>
      <c r="M1325" s="8"/>
      <c r="N1325" s="19"/>
      <c r="O1325" s="19"/>
      <c r="P1325" s="19"/>
      <c r="Q1325" s="8"/>
      <c r="R1325" s="8"/>
      <c r="S1325" s="88"/>
      <c r="T1325" s="17" t="s">
        <v>80</v>
      </c>
      <c r="U1325" s="17" t="s">
        <v>80</v>
      </c>
      <c r="V1325" s="18" t="s">
        <v>80</v>
      </c>
      <c r="W1325" s="19"/>
      <c r="X1325" s="8"/>
      <c r="Y1325" s="90"/>
      <c r="Z1325" s="88"/>
      <c r="AA1325" s="88"/>
      <c r="AB1325" s="88"/>
      <c r="AC1325" s="88"/>
      <c r="AD1325" s="10"/>
      <c r="AE1325" s="8"/>
      <c r="AF1325" s="12"/>
      <c r="AG1325" s="8"/>
      <c r="AH1325" s="88"/>
    </row>
    <row r="1326" spans="1:34" x14ac:dyDescent="0.25">
      <c r="A1326" s="62">
        <f>COUNTA(H1326:K1326,L1326:AH1326)</f>
        <v>0</v>
      </c>
      <c r="B1326" s="13"/>
      <c r="C1326" s="13"/>
      <c r="D1326" s="13" t="str">
        <f>IF(J1326&gt;0,"совмещение","-")</f>
        <v>-</v>
      </c>
      <c r="E1326" s="13">
        <f t="shared" si="186"/>
        <v>0</v>
      </c>
      <c r="F1326" s="13"/>
      <c r="G1326" s="13"/>
      <c r="H1326" s="88"/>
      <c r="I1326" s="88"/>
      <c r="J1326" s="9"/>
      <c r="K1326" s="8"/>
      <c r="L1326" s="19"/>
      <c r="M1326" s="8"/>
      <c r="N1326" s="19"/>
      <c r="O1326" s="19"/>
      <c r="P1326" s="19"/>
      <c r="Q1326" s="8"/>
      <c r="R1326" s="8"/>
      <c r="S1326" s="88"/>
      <c r="T1326" s="8"/>
      <c r="U1326" s="8"/>
      <c r="V1326" s="11"/>
      <c r="W1326" s="19"/>
      <c r="X1326" s="8"/>
      <c r="Y1326" s="90"/>
      <c r="Z1326" s="88"/>
      <c r="AA1326" s="88"/>
      <c r="AB1326" s="88"/>
      <c r="AC1326" s="88"/>
      <c r="AD1326" s="10"/>
      <c r="AE1326" s="8"/>
      <c r="AF1326" s="12"/>
      <c r="AG1326" s="8"/>
      <c r="AH1326" s="88"/>
    </row>
    <row r="1327" spans="1:34" x14ac:dyDescent="0.25">
      <c r="A1327" s="62">
        <f>COUNTA(H1327:K1327,L1327:AH1327)</f>
        <v>0</v>
      </c>
      <c r="B1327" s="13"/>
      <c r="C1327" s="13"/>
      <c r="D1327" s="13"/>
      <c r="E1327" s="13">
        <f t="shared" si="186"/>
        <v>0</v>
      </c>
      <c r="F1327" s="13"/>
      <c r="G1327" s="13"/>
      <c r="H1327" s="88"/>
      <c r="I1327" s="88"/>
      <c r="J1327" s="9"/>
      <c r="K1327" s="8"/>
      <c r="L1327" s="19"/>
      <c r="M1327" s="8"/>
      <c r="N1327" s="19"/>
      <c r="O1327" s="19"/>
      <c r="P1327" s="19"/>
      <c r="Q1327" s="8"/>
      <c r="R1327" s="8"/>
      <c r="S1327" s="88"/>
      <c r="T1327" s="8"/>
      <c r="U1327" s="8"/>
      <c r="V1327" s="11"/>
      <c r="W1327" s="19"/>
      <c r="X1327" s="8"/>
      <c r="Y1327" s="90"/>
      <c r="Z1327" s="88"/>
      <c r="AA1327" s="88"/>
      <c r="AB1327" s="88"/>
      <c r="AC1327" s="88"/>
      <c r="AD1327" s="10"/>
      <c r="AE1327" s="8"/>
      <c r="AF1327" s="12"/>
      <c r="AG1327" s="8"/>
      <c r="AH1327" s="88"/>
    </row>
    <row r="1328" spans="1:34" x14ac:dyDescent="0.25">
      <c r="A1328" s="62">
        <f>COUNTA(H1328:K1328,L1328:AH1328)</f>
        <v>0</v>
      </c>
      <c r="B1328" s="13"/>
      <c r="C1328" s="13"/>
      <c r="D1328" s="13"/>
      <c r="E1328" s="13">
        <f t="shared" si="186"/>
        <v>0</v>
      </c>
      <c r="F1328" s="13"/>
      <c r="G1328" s="13"/>
      <c r="H1328" s="88"/>
      <c r="I1328" s="88"/>
      <c r="J1328" s="9"/>
      <c r="K1328" s="8"/>
      <c r="L1328" s="19"/>
      <c r="M1328" s="8"/>
      <c r="N1328" s="19"/>
      <c r="O1328" s="19"/>
      <c r="P1328" s="19"/>
      <c r="Q1328" s="8"/>
      <c r="R1328" s="8"/>
      <c r="S1328" s="88"/>
      <c r="T1328" s="8"/>
      <c r="U1328" s="8"/>
      <c r="V1328" s="11"/>
      <c r="W1328" s="19"/>
      <c r="X1328" s="8"/>
      <c r="Y1328" s="90"/>
      <c r="Z1328" s="88"/>
      <c r="AA1328" s="88"/>
      <c r="AB1328" s="88"/>
      <c r="AC1328" s="88"/>
      <c r="AD1328" s="10"/>
      <c r="AE1328" s="8"/>
      <c r="AF1328" s="12"/>
      <c r="AG1328" s="8"/>
      <c r="AH1328" s="88"/>
    </row>
    <row r="1329" spans="1:34" x14ac:dyDescent="0.25">
      <c r="A1329" s="62">
        <f>COUNTA(H1329:K1329,L1329:AH1329)</f>
        <v>0</v>
      </c>
      <c r="B1329" s="13"/>
      <c r="C1329" s="13"/>
      <c r="D1329" s="13"/>
      <c r="E1329" s="13">
        <f t="shared" si="186"/>
        <v>0</v>
      </c>
      <c r="F1329" s="13"/>
      <c r="G1329" s="13"/>
      <c r="H1329" s="88"/>
      <c r="I1329" s="88"/>
      <c r="J1329" s="9"/>
      <c r="K1329" s="8"/>
      <c r="L1329" s="19"/>
      <c r="M1329" s="8"/>
      <c r="N1329" s="19"/>
      <c r="O1329" s="19"/>
      <c r="P1329" s="19"/>
      <c r="Q1329" s="8"/>
      <c r="R1329" s="8"/>
      <c r="S1329" s="88"/>
      <c r="T1329" s="8"/>
      <c r="U1329" s="8"/>
      <c r="V1329" s="11"/>
      <c r="W1329" s="19"/>
      <c r="X1329" s="8"/>
      <c r="Y1329" s="90"/>
      <c r="Z1329" s="88"/>
      <c r="AA1329" s="88"/>
      <c r="AB1329" s="88"/>
      <c r="AC1329" s="88"/>
      <c r="AD1329" s="10"/>
      <c r="AE1329" s="8"/>
      <c r="AF1329" s="12"/>
      <c r="AG1329" s="8"/>
      <c r="AH1329" s="88"/>
    </row>
    <row r="1330" spans="1:34" x14ac:dyDescent="0.25">
      <c r="A1330" s="62">
        <f>COUNTA(H1330:K1330,L1330:AH1330)</f>
        <v>0</v>
      </c>
      <c r="B1330" s="13"/>
      <c r="C1330" s="13"/>
      <c r="D1330" s="13"/>
      <c r="E1330" s="13">
        <f t="shared" si="186"/>
        <v>0</v>
      </c>
      <c r="F1330" s="13"/>
      <c r="G1330" s="13"/>
      <c r="H1330" s="88"/>
      <c r="I1330" s="88"/>
      <c r="J1330" s="9"/>
      <c r="K1330" s="8"/>
      <c r="L1330" s="19"/>
      <c r="M1330" s="8"/>
      <c r="N1330" s="19"/>
      <c r="O1330" s="19"/>
      <c r="P1330" s="19"/>
      <c r="Q1330" s="8"/>
      <c r="R1330" s="8"/>
      <c r="S1330" s="88"/>
      <c r="T1330" s="8"/>
      <c r="U1330" s="8"/>
      <c r="V1330" s="11"/>
      <c r="W1330" s="19"/>
      <c r="X1330" s="8"/>
      <c r="Y1330" s="90"/>
      <c r="Z1330" s="88"/>
      <c r="AA1330" s="88"/>
      <c r="AB1330" s="88"/>
      <c r="AC1330" s="88"/>
      <c r="AD1330" s="10"/>
      <c r="AE1330" s="8"/>
      <c r="AF1330" s="12"/>
      <c r="AG1330" s="8"/>
      <c r="AH1330" s="88"/>
    </row>
    <row r="1331" spans="1:34" x14ac:dyDescent="0.25">
      <c r="A1331" s="62">
        <f>COUNTA(H1331:K1331,L1331:AH1331)</f>
        <v>0</v>
      </c>
      <c r="B1331" s="13"/>
      <c r="C1331" s="13"/>
      <c r="D1331" s="13"/>
      <c r="E1331" s="13">
        <f t="shared" si="186"/>
        <v>0</v>
      </c>
      <c r="F1331" s="13"/>
      <c r="G1331" s="13"/>
      <c r="H1331" s="88"/>
      <c r="I1331" s="88"/>
      <c r="J1331" s="9"/>
      <c r="K1331" s="8"/>
      <c r="L1331" s="19"/>
      <c r="M1331" s="8"/>
      <c r="N1331" s="19"/>
      <c r="O1331" s="19"/>
      <c r="P1331" s="19"/>
      <c r="Q1331" s="8"/>
      <c r="R1331" s="8"/>
      <c r="S1331" s="88"/>
      <c r="T1331" s="8"/>
      <c r="U1331" s="8"/>
      <c r="V1331" s="11"/>
      <c r="W1331" s="19"/>
      <c r="X1331" s="8"/>
      <c r="Y1331" s="90"/>
      <c r="Z1331" s="88"/>
      <c r="AA1331" s="88"/>
      <c r="AB1331" s="88"/>
      <c r="AC1331" s="88"/>
      <c r="AD1331" s="10"/>
      <c r="AE1331" s="8"/>
      <c r="AF1331" s="12"/>
      <c r="AG1331" s="8"/>
      <c r="AH1331" s="88"/>
    </row>
    <row r="1332" spans="1:34" x14ac:dyDescent="0.25">
      <c r="A1332" s="62">
        <f>COUNTA(H1332:K1332,L1332:AH1332,J1333)-4</f>
        <v>0</v>
      </c>
      <c r="B1332" s="13"/>
      <c r="C1332" s="13"/>
      <c r="D1332" s="13"/>
      <c r="E1332" s="13">
        <f t="shared" si="186"/>
        <v>0</v>
      </c>
      <c r="F1332" s="13"/>
      <c r="G1332" s="13"/>
      <c r="H1332" s="88"/>
      <c r="I1332" s="88"/>
      <c r="J1332" s="7" t="s">
        <v>79</v>
      </c>
      <c r="K1332" s="8"/>
      <c r="L1332" s="19"/>
      <c r="M1332" s="8"/>
      <c r="N1332" s="19"/>
      <c r="O1332" s="19"/>
      <c r="P1332" s="19"/>
      <c r="Q1332" s="8"/>
      <c r="R1332" s="8"/>
      <c r="S1332" s="88"/>
      <c r="T1332" s="17" t="s">
        <v>80</v>
      </c>
      <c r="U1332" s="17" t="s">
        <v>80</v>
      </c>
      <c r="V1332" s="18" t="s">
        <v>80</v>
      </c>
      <c r="W1332" s="19"/>
      <c r="X1332" s="8"/>
      <c r="Y1332" s="90"/>
      <c r="Z1332" s="88"/>
      <c r="AA1332" s="88"/>
      <c r="AB1332" s="88"/>
      <c r="AC1332" s="88"/>
      <c r="AD1332" s="10"/>
      <c r="AE1332" s="8"/>
      <c r="AF1332" s="12"/>
      <c r="AG1332" s="8"/>
      <c r="AH1332" s="88"/>
    </row>
    <row r="1333" spans="1:34" x14ac:dyDescent="0.25">
      <c r="A1333" s="62">
        <f>COUNTA(H1333:K1333,L1333:AH1333)</f>
        <v>0</v>
      </c>
      <c r="B1333" s="13"/>
      <c r="C1333" s="13"/>
      <c r="D1333" s="13" t="str">
        <f>IF(J1333&gt;0,"совместительство","-")</f>
        <v>-</v>
      </c>
      <c r="E1333" s="13">
        <f t="shared" si="186"/>
        <v>0</v>
      </c>
      <c r="F1333" s="13"/>
      <c r="G1333" s="13"/>
      <c r="H1333" s="88"/>
      <c r="I1333" s="88"/>
      <c r="J1333" s="9"/>
      <c r="K1333" s="8"/>
      <c r="L1333" s="19"/>
      <c r="M1333" s="8"/>
      <c r="N1333" s="19"/>
      <c r="O1333" s="19"/>
      <c r="P1333" s="19"/>
      <c r="Q1333" s="8"/>
      <c r="R1333" s="8"/>
      <c r="S1333" s="88"/>
      <c r="T1333" s="8"/>
      <c r="U1333" s="8"/>
      <c r="V1333" s="11"/>
      <c r="W1333" s="19"/>
      <c r="X1333" s="8"/>
      <c r="Y1333" s="90"/>
      <c r="Z1333" s="88"/>
      <c r="AA1333" s="88"/>
      <c r="AB1333" s="88"/>
      <c r="AC1333" s="88"/>
      <c r="AD1333" s="10"/>
      <c r="AE1333" s="8"/>
      <c r="AF1333" s="12"/>
      <c r="AG1333" s="8"/>
      <c r="AH1333" s="88"/>
    </row>
    <row r="1334" spans="1:34" x14ac:dyDescent="0.25">
      <c r="A1334" s="62">
        <f>COUNTA(H1334:K1334,L1334:AH1334)</f>
        <v>0</v>
      </c>
      <c r="B1334" s="13"/>
      <c r="C1334" s="13"/>
      <c r="D1334" s="13"/>
      <c r="E1334" s="13">
        <f t="shared" si="186"/>
        <v>0</v>
      </c>
      <c r="F1334" s="13"/>
      <c r="G1334" s="13"/>
      <c r="H1334" s="88"/>
      <c r="I1334" s="88"/>
      <c r="J1334" s="9"/>
      <c r="K1334" s="8"/>
      <c r="L1334" s="19"/>
      <c r="M1334" s="8"/>
      <c r="N1334" s="19"/>
      <c r="O1334" s="19"/>
      <c r="P1334" s="19"/>
      <c r="Q1334" s="8"/>
      <c r="R1334" s="8"/>
      <c r="S1334" s="88"/>
      <c r="T1334" s="8"/>
      <c r="U1334" s="8"/>
      <c r="V1334" s="11"/>
      <c r="W1334" s="19"/>
      <c r="X1334" s="8"/>
      <c r="Y1334" s="90"/>
      <c r="Z1334" s="88"/>
      <c r="AA1334" s="88"/>
      <c r="AB1334" s="88"/>
      <c r="AC1334" s="88"/>
      <c r="AD1334" s="10"/>
      <c r="AE1334" s="8"/>
      <c r="AF1334" s="12"/>
      <c r="AG1334" s="8"/>
      <c r="AH1334" s="88"/>
    </row>
    <row r="1335" spans="1:34" x14ac:dyDescent="0.25">
      <c r="A1335" s="62">
        <f>COUNTA(H1335:K1335,L1335:AH1335)</f>
        <v>0</v>
      </c>
      <c r="B1335" s="13"/>
      <c r="C1335" s="13"/>
      <c r="D1335" s="13"/>
      <c r="E1335" s="13">
        <f t="shared" si="186"/>
        <v>0</v>
      </c>
      <c r="F1335" s="13"/>
      <c r="G1335" s="13"/>
      <c r="H1335" s="88"/>
      <c r="I1335" s="88"/>
      <c r="J1335" s="9"/>
      <c r="K1335" s="8"/>
      <c r="L1335" s="19"/>
      <c r="M1335" s="8"/>
      <c r="N1335" s="19"/>
      <c r="O1335" s="19"/>
      <c r="P1335" s="19"/>
      <c r="Q1335" s="8"/>
      <c r="R1335" s="8"/>
      <c r="S1335" s="88"/>
      <c r="T1335" s="8"/>
      <c r="U1335" s="8"/>
      <c r="V1335" s="11"/>
      <c r="W1335" s="19"/>
      <c r="X1335" s="8"/>
      <c r="Y1335" s="90"/>
      <c r="Z1335" s="88"/>
      <c r="AA1335" s="88"/>
      <c r="AB1335" s="88"/>
      <c r="AC1335" s="88"/>
      <c r="AD1335" s="10"/>
      <c r="AE1335" s="8"/>
      <c r="AF1335" s="12"/>
      <c r="AG1335" s="8"/>
      <c r="AH1335" s="88"/>
    </row>
    <row r="1336" spans="1:34" x14ac:dyDescent="0.25">
      <c r="A1336" s="62">
        <f>COUNTA(H1336:K1336,L1336:AH1336)</f>
        <v>0</v>
      </c>
      <c r="B1336" s="13"/>
      <c r="C1336" s="13"/>
      <c r="D1336" s="13"/>
      <c r="E1336" s="13">
        <f t="shared" si="186"/>
        <v>0</v>
      </c>
      <c r="F1336" s="13"/>
      <c r="G1336" s="13"/>
      <c r="H1336" s="88"/>
      <c r="I1336" s="88"/>
      <c r="J1336" s="9"/>
      <c r="K1336" s="8"/>
      <c r="L1336" s="19"/>
      <c r="M1336" s="8"/>
      <c r="N1336" s="19"/>
      <c r="O1336" s="19"/>
      <c r="P1336" s="19"/>
      <c r="Q1336" s="8"/>
      <c r="R1336" s="8"/>
      <c r="S1336" s="88"/>
      <c r="T1336" s="8"/>
      <c r="U1336" s="8"/>
      <c r="V1336" s="11"/>
      <c r="W1336" s="19"/>
      <c r="X1336" s="8"/>
      <c r="Y1336" s="90"/>
      <c r="Z1336" s="88"/>
      <c r="AA1336" s="88"/>
      <c r="AB1336" s="88"/>
      <c r="AC1336" s="88"/>
      <c r="AD1336" s="10"/>
      <c r="AE1336" s="8"/>
      <c r="AF1336" s="12"/>
      <c r="AG1336" s="8"/>
      <c r="AH1336" s="88"/>
    </row>
    <row r="1337" spans="1:34" x14ac:dyDescent="0.25">
      <c r="A1337" s="62">
        <f>COUNTA(H1337:K1337,L1337:AH1337)</f>
        <v>0</v>
      </c>
      <c r="B1337" s="13"/>
      <c r="C1337" s="13"/>
      <c r="D1337" s="13"/>
      <c r="E1337" s="13">
        <f t="shared" si="186"/>
        <v>0</v>
      </c>
      <c r="F1337" s="13"/>
      <c r="G1337" s="13"/>
      <c r="H1337" s="88"/>
      <c r="I1337" s="88"/>
      <c r="J1337" s="9"/>
      <c r="K1337" s="8"/>
      <c r="L1337" s="19"/>
      <c r="M1337" s="8"/>
      <c r="N1337" s="19"/>
      <c r="O1337" s="19"/>
      <c r="P1337" s="19"/>
      <c r="Q1337" s="8"/>
      <c r="R1337" s="8"/>
      <c r="S1337" s="88"/>
      <c r="T1337" s="8"/>
      <c r="U1337" s="8"/>
      <c r="V1337" s="11"/>
      <c r="W1337" s="19"/>
      <c r="X1337" s="8"/>
      <c r="Y1337" s="90"/>
      <c r="Z1337" s="88"/>
      <c r="AA1337" s="88"/>
      <c r="AB1337" s="88"/>
      <c r="AC1337" s="88"/>
      <c r="AD1337" s="10"/>
      <c r="AE1337" s="8"/>
      <c r="AF1337" s="12"/>
      <c r="AG1337" s="8"/>
      <c r="AH1337" s="88"/>
    </row>
    <row r="1338" spans="1:34" x14ac:dyDescent="0.25">
      <c r="A1338" s="62">
        <f>COUNTA(H1338:K1338,L1338:AH1338)</f>
        <v>0</v>
      </c>
      <c r="B1338" s="13"/>
      <c r="C1338" s="13"/>
      <c r="D1338" s="13"/>
      <c r="E1338" s="13">
        <f t="shared" si="186"/>
        <v>0</v>
      </c>
      <c r="F1338" s="13"/>
      <c r="G1338" s="13"/>
      <c r="H1338" s="88"/>
      <c r="I1338" s="88"/>
      <c r="J1338" s="9"/>
      <c r="K1338" s="8"/>
      <c r="L1338" s="19"/>
      <c r="M1338" s="8"/>
      <c r="N1338" s="19"/>
      <c r="O1338" s="19"/>
      <c r="P1338" s="19"/>
      <c r="Q1338" s="8"/>
      <c r="R1338" s="8"/>
      <c r="S1338" s="88"/>
      <c r="T1338" s="8"/>
      <c r="U1338" s="8"/>
      <c r="V1338" s="11"/>
      <c r="W1338" s="19"/>
      <c r="X1338" s="8"/>
      <c r="Y1338" s="90"/>
      <c r="Z1338" s="88"/>
      <c r="AA1338" s="88"/>
      <c r="AB1338" s="88"/>
      <c r="AC1338" s="88"/>
      <c r="AD1338" s="10"/>
      <c r="AE1338" s="8"/>
      <c r="AF1338" s="12"/>
      <c r="AG1338" s="8"/>
      <c r="AH1338" s="88"/>
    </row>
    <row r="1339" spans="1:34" s="26" customFormat="1" ht="11.25" customHeight="1" x14ac:dyDescent="0.25">
      <c r="A1339" s="21">
        <v>0</v>
      </c>
      <c r="B1339" s="22"/>
      <c r="C1339" s="22"/>
      <c r="D1339" s="21"/>
      <c r="E1339" s="23">
        <f>MAX(E1323:E1338)</f>
        <v>0</v>
      </c>
      <c r="F1339" s="21" t="str">
        <f>RIGHT(R1339,4)</f>
        <v xml:space="preserve"> - 0</v>
      </c>
      <c r="G1339" s="21" t="str">
        <f>RIGHT(X1339,4)</f>
        <v xml:space="preserve"> - 0</v>
      </c>
      <c r="H1339" s="88"/>
      <c r="I1339" s="88"/>
      <c r="J1339" s="23" t="s">
        <v>85</v>
      </c>
      <c r="K1339" s="23" t="str">
        <f>IF(E1339=4,"ВО",IF(E1339=3,"СПО",IF(E1339=2,"ВО (с)",IF(E1339=1,"СПО (с)","-"))))</f>
        <v>-</v>
      </c>
      <c r="L1339" s="23">
        <f>COUNTA(L1323:L1338)</f>
        <v>0</v>
      </c>
      <c r="M1339" s="23" t="s">
        <v>80</v>
      </c>
      <c r="N1339" s="23" t="s">
        <v>80</v>
      </c>
      <c r="O1339" s="23">
        <f>COUNTA(O1323:O1338)</f>
        <v>0</v>
      </c>
      <c r="P1339" s="23" t="s">
        <v>80</v>
      </c>
      <c r="Q1339" s="23">
        <f>SUM(Q1323:Q1338)</f>
        <v>0</v>
      </c>
      <c r="R1339" s="23" t="str">
        <f>CONCATENATE("П.Г.П. - ",MAX(R1323:R1338))</f>
        <v>П.Г.П. - 0</v>
      </c>
      <c r="S1339" s="23">
        <f>COUNTA(S1323)</f>
        <v>0</v>
      </c>
      <c r="T1339" s="23">
        <f>T1324</f>
        <v>0</v>
      </c>
      <c r="U1339" s="23" t="s">
        <v>80</v>
      </c>
      <c r="V1339" s="23" t="s">
        <v>80</v>
      </c>
      <c r="W1339" s="23">
        <f>COUNTA(W1323:W1338)</f>
        <v>0</v>
      </c>
      <c r="X1339" s="23" t="str">
        <f>CONCATENATE("П.Г.П. - ",MAX(X1323:X1338))</f>
        <v>П.Г.П. - 0</v>
      </c>
      <c r="Y1339" s="24">
        <f>Y1323</f>
        <v>0</v>
      </c>
      <c r="Z1339" s="23" t="str">
        <f>IF(Z1323="","-",Z1323)</f>
        <v>-</v>
      </c>
      <c r="AA1339" s="23" t="str">
        <f t="shared" ref="AA1339:AC1339" si="187">IF(AA1323="","-",AA1323)</f>
        <v>-</v>
      </c>
      <c r="AB1339" s="23" t="str">
        <f t="shared" si="187"/>
        <v>-</v>
      </c>
      <c r="AC1339" s="23" t="str">
        <f t="shared" si="187"/>
        <v>-</v>
      </c>
      <c r="AD1339" s="23" t="s">
        <v>80</v>
      </c>
      <c r="AE1339" s="23">
        <f>SUM(AE1323:AE1338)</f>
        <v>0</v>
      </c>
      <c r="AF1339" s="25">
        <f>SUM(AF1323:AF1338)</f>
        <v>0</v>
      </c>
      <c r="AG1339" s="23" t="s">
        <v>80</v>
      </c>
      <c r="AH1339" s="23" t="s">
        <v>80</v>
      </c>
    </row>
    <row r="1340" spans="1:34" x14ac:dyDescent="0.25">
      <c r="A1340" s="62">
        <f>COUNTA(H1340:K1340,L1340:AH1340)-7</f>
        <v>-1</v>
      </c>
      <c r="B1340" s="13"/>
      <c r="C1340" s="13"/>
      <c r="D1340" s="13"/>
      <c r="E1340" s="13">
        <f t="shared" ref="E1340:E1355" si="188">IF(K1340="ВО",4,IF(K1340="СПО",3,IF(K1340="ВО (студент)",2,IF(K1340="СПО (студент)",1,0))))</f>
        <v>0</v>
      </c>
      <c r="F1340" s="13"/>
      <c r="G1340" s="13"/>
      <c r="H1340" s="88">
        <v>99</v>
      </c>
      <c r="I1340" s="88"/>
      <c r="J1340" s="7" t="s">
        <v>77</v>
      </c>
      <c r="K1340" s="8"/>
      <c r="L1340" s="19"/>
      <c r="M1340" s="8"/>
      <c r="N1340" s="19"/>
      <c r="O1340" s="19"/>
      <c r="P1340" s="19"/>
      <c r="Q1340" s="8"/>
      <c r="R1340" s="8"/>
      <c r="S1340" s="88"/>
      <c r="T1340" s="17" t="s">
        <v>80</v>
      </c>
      <c r="U1340" s="17" t="s">
        <v>80</v>
      </c>
      <c r="V1340" s="18" t="s">
        <v>80</v>
      </c>
      <c r="W1340" s="19"/>
      <c r="X1340" s="8"/>
      <c r="Y1340" s="90"/>
      <c r="Z1340" s="88"/>
      <c r="AA1340" s="88"/>
      <c r="AB1340" s="88" t="str">
        <f>IF(Y1340&lt;1,"-",ROUND(YEARFRAC(Y1340,#REF!,1),2))</f>
        <v>-</v>
      </c>
      <c r="AC1340" s="88"/>
      <c r="AD1340" s="10"/>
      <c r="AE1340" s="8"/>
      <c r="AF1340" s="12"/>
      <c r="AG1340" s="8"/>
      <c r="AH1340" s="88"/>
    </row>
    <row r="1341" spans="1:34" x14ac:dyDescent="0.25">
      <c r="A1341" s="62">
        <f>COUNTA(H1341:K1341,L1341:AH1341)</f>
        <v>0</v>
      </c>
      <c r="B1341" s="13"/>
      <c r="C1341" s="13"/>
      <c r="D1341" s="13"/>
      <c r="E1341" s="13">
        <f t="shared" si="188"/>
        <v>0</v>
      </c>
      <c r="F1341" s="13"/>
      <c r="G1341" s="13"/>
      <c r="H1341" s="88"/>
      <c r="I1341" s="88"/>
      <c r="J1341" s="9"/>
      <c r="K1341" s="8"/>
      <c r="L1341" s="19"/>
      <c r="M1341" s="8"/>
      <c r="N1341" s="19"/>
      <c r="O1341" s="19"/>
      <c r="P1341" s="19"/>
      <c r="Q1341" s="8"/>
      <c r="R1341" s="8"/>
      <c r="S1341" s="88"/>
      <c r="T1341" s="8"/>
      <c r="U1341" s="8"/>
      <c r="V1341" s="11"/>
      <c r="W1341" s="19"/>
      <c r="X1341" s="8"/>
      <c r="Y1341" s="90"/>
      <c r="Z1341" s="88"/>
      <c r="AA1341" s="88"/>
      <c r="AB1341" s="88"/>
      <c r="AC1341" s="88"/>
      <c r="AD1341" s="10"/>
      <c r="AE1341" s="8"/>
      <c r="AF1341" s="12"/>
      <c r="AG1341" s="8"/>
      <c r="AH1341" s="88"/>
    </row>
    <row r="1342" spans="1:34" x14ac:dyDescent="0.25">
      <c r="A1342" s="62">
        <f>COUNTA(H1342:K1342,L1342:AH1342,J1343)-4</f>
        <v>0</v>
      </c>
      <c r="B1342" s="13"/>
      <c r="C1342" s="13"/>
      <c r="D1342" s="13"/>
      <c r="E1342" s="13">
        <f t="shared" si="188"/>
        <v>0</v>
      </c>
      <c r="F1342" s="13"/>
      <c r="G1342" s="13"/>
      <c r="H1342" s="88"/>
      <c r="I1342" s="88"/>
      <c r="J1342" s="7" t="s">
        <v>78</v>
      </c>
      <c r="K1342" s="8"/>
      <c r="L1342" s="19"/>
      <c r="M1342" s="8"/>
      <c r="N1342" s="19"/>
      <c r="O1342" s="19"/>
      <c r="P1342" s="19"/>
      <c r="Q1342" s="8"/>
      <c r="R1342" s="8"/>
      <c r="S1342" s="88"/>
      <c r="T1342" s="17" t="s">
        <v>80</v>
      </c>
      <c r="U1342" s="17" t="s">
        <v>80</v>
      </c>
      <c r="V1342" s="18" t="s">
        <v>80</v>
      </c>
      <c r="W1342" s="19"/>
      <c r="X1342" s="8"/>
      <c r="Y1342" s="90"/>
      <c r="Z1342" s="88"/>
      <c r="AA1342" s="88"/>
      <c r="AB1342" s="88"/>
      <c r="AC1342" s="88"/>
      <c r="AD1342" s="10"/>
      <c r="AE1342" s="8"/>
      <c r="AF1342" s="12"/>
      <c r="AG1342" s="8"/>
      <c r="AH1342" s="88"/>
    </row>
    <row r="1343" spans="1:34" x14ac:dyDescent="0.25">
      <c r="A1343" s="62">
        <f>COUNTA(H1343:K1343,L1343:AH1343)</f>
        <v>0</v>
      </c>
      <c r="B1343" s="13"/>
      <c r="C1343" s="13"/>
      <c r="D1343" s="13" t="str">
        <f>IF(J1343&gt;0,"совмещение","-")</f>
        <v>-</v>
      </c>
      <c r="E1343" s="13">
        <f t="shared" si="188"/>
        <v>0</v>
      </c>
      <c r="F1343" s="13"/>
      <c r="G1343" s="13"/>
      <c r="H1343" s="88"/>
      <c r="I1343" s="88"/>
      <c r="J1343" s="9"/>
      <c r="K1343" s="8"/>
      <c r="L1343" s="19"/>
      <c r="M1343" s="8"/>
      <c r="N1343" s="19"/>
      <c r="O1343" s="19"/>
      <c r="P1343" s="19"/>
      <c r="Q1343" s="8"/>
      <c r="R1343" s="8"/>
      <c r="S1343" s="88"/>
      <c r="T1343" s="8"/>
      <c r="U1343" s="8"/>
      <c r="V1343" s="11"/>
      <c r="W1343" s="19"/>
      <c r="X1343" s="8"/>
      <c r="Y1343" s="90"/>
      <c r="Z1343" s="88"/>
      <c r="AA1343" s="88"/>
      <c r="AB1343" s="88"/>
      <c r="AC1343" s="88"/>
      <c r="AD1343" s="10"/>
      <c r="AE1343" s="8"/>
      <c r="AF1343" s="12"/>
      <c r="AG1343" s="8"/>
      <c r="AH1343" s="88"/>
    </row>
    <row r="1344" spans="1:34" x14ac:dyDescent="0.25">
      <c r="A1344" s="62">
        <f>COUNTA(H1344:K1344,L1344:AH1344)</f>
        <v>0</v>
      </c>
      <c r="B1344" s="13"/>
      <c r="C1344" s="13"/>
      <c r="D1344" s="13"/>
      <c r="E1344" s="13">
        <f t="shared" si="188"/>
        <v>0</v>
      </c>
      <c r="F1344" s="13"/>
      <c r="G1344" s="13"/>
      <c r="H1344" s="88"/>
      <c r="I1344" s="88"/>
      <c r="J1344" s="9"/>
      <c r="K1344" s="8"/>
      <c r="L1344" s="19"/>
      <c r="M1344" s="8"/>
      <c r="N1344" s="19"/>
      <c r="O1344" s="19"/>
      <c r="P1344" s="19"/>
      <c r="Q1344" s="8"/>
      <c r="R1344" s="8"/>
      <c r="S1344" s="88"/>
      <c r="T1344" s="8"/>
      <c r="U1344" s="8"/>
      <c r="V1344" s="11"/>
      <c r="W1344" s="19"/>
      <c r="X1344" s="8"/>
      <c r="Y1344" s="90"/>
      <c r="Z1344" s="88"/>
      <c r="AA1344" s="88"/>
      <c r="AB1344" s="88"/>
      <c r="AC1344" s="88"/>
      <c r="AD1344" s="10"/>
      <c r="AE1344" s="8"/>
      <c r="AF1344" s="12"/>
      <c r="AG1344" s="8"/>
      <c r="AH1344" s="88"/>
    </row>
    <row r="1345" spans="1:34" x14ac:dyDescent="0.25">
      <c r="A1345" s="62">
        <f>COUNTA(H1345:K1345,L1345:AH1345)</f>
        <v>0</v>
      </c>
      <c r="B1345" s="13"/>
      <c r="C1345" s="13"/>
      <c r="D1345" s="13"/>
      <c r="E1345" s="13">
        <f t="shared" si="188"/>
        <v>0</v>
      </c>
      <c r="F1345" s="13"/>
      <c r="G1345" s="13"/>
      <c r="H1345" s="88"/>
      <c r="I1345" s="88"/>
      <c r="J1345" s="9"/>
      <c r="K1345" s="8"/>
      <c r="L1345" s="19"/>
      <c r="M1345" s="8"/>
      <c r="N1345" s="19"/>
      <c r="O1345" s="19"/>
      <c r="P1345" s="19"/>
      <c r="Q1345" s="8"/>
      <c r="R1345" s="8"/>
      <c r="S1345" s="88"/>
      <c r="T1345" s="8"/>
      <c r="U1345" s="8"/>
      <c r="V1345" s="11"/>
      <c r="W1345" s="19"/>
      <c r="X1345" s="8"/>
      <c r="Y1345" s="90"/>
      <c r="Z1345" s="88"/>
      <c r="AA1345" s="88"/>
      <c r="AB1345" s="88"/>
      <c r="AC1345" s="88"/>
      <c r="AD1345" s="10"/>
      <c r="AE1345" s="8"/>
      <c r="AF1345" s="12"/>
      <c r="AG1345" s="8"/>
      <c r="AH1345" s="88"/>
    </row>
    <row r="1346" spans="1:34" x14ac:dyDescent="0.25">
      <c r="A1346" s="62">
        <f>COUNTA(H1346:K1346,L1346:AH1346)</f>
        <v>0</v>
      </c>
      <c r="B1346" s="13"/>
      <c r="C1346" s="13"/>
      <c r="D1346" s="13"/>
      <c r="E1346" s="13">
        <f t="shared" si="188"/>
        <v>0</v>
      </c>
      <c r="F1346" s="13"/>
      <c r="G1346" s="13"/>
      <c r="H1346" s="88"/>
      <c r="I1346" s="88"/>
      <c r="J1346" s="9"/>
      <c r="K1346" s="8"/>
      <c r="L1346" s="19"/>
      <c r="M1346" s="8"/>
      <c r="N1346" s="19"/>
      <c r="O1346" s="19"/>
      <c r="P1346" s="19"/>
      <c r="Q1346" s="8"/>
      <c r="R1346" s="8"/>
      <c r="S1346" s="88"/>
      <c r="T1346" s="8"/>
      <c r="U1346" s="8"/>
      <c r="V1346" s="11"/>
      <c r="W1346" s="19"/>
      <c r="X1346" s="8"/>
      <c r="Y1346" s="90"/>
      <c r="Z1346" s="88"/>
      <c r="AA1346" s="88"/>
      <c r="AB1346" s="88"/>
      <c r="AC1346" s="88"/>
      <c r="AD1346" s="10"/>
      <c r="AE1346" s="8"/>
      <c r="AF1346" s="12"/>
      <c r="AG1346" s="8"/>
      <c r="AH1346" s="88"/>
    </row>
    <row r="1347" spans="1:34" x14ac:dyDescent="0.25">
      <c r="A1347" s="62">
        <f>COUNTA(H1347:K1347,L1347:AH1347)</f>
        <v>0</v>
      </c>
      <c r="B1347" s="13"/>
      <c r="C1347" s="13"/>
      <c r="D1347" s="13"/>
      <c r="E1347" s="13">
        <f t="shared" si="188"/>
        <v>0</v>
      </c>
      <c r="F1347" s="13"/>
      <c r="G1347" s="13"/>
      <c r="H1347" s="88"/>
      <c r="I1347" s="88"/>
      <c r="J1347" s="9"/>
      <c r="K1347" s="8"/>
      <c r="L1347" s="19"/>
      <c r="M1347" s="8"/>
      <c r="N1347" s="19"/>
      <c r="O1347" s="19"/>
      <c r="P1347" s="19"/>
      <c r="Q1347" s="8"/>
      <c r="R1347" s="8"/>
      <c r="S1347" s="88"/>
      <c r="T1347" s="8"/>
      <c r="U1347" s="8"/>
      <c r="V1347" s="11"/>
      <c r="W1347" s="19"/>
      <c r="X1347" s="8"/>
      <c r="Y1347" s="90"/>
      <c r="Z1347" s="88"/>
      <c r="AA1347" s="88"/>
      <c r="AB1347" s="88"/>
      <c r="AC1347" s="88"/>
      <c r="AD1347" s="10"/>
      <c r="AE1347" s="8"/>
      <c r="AF1347" s="12"/>
      <c r="AG1347" s="8"/>
      <c r="AH1347" s="88"/>
    </row>
    <row r="1348" spans="1:34" x14ac:dyDescent="0.25">
      <c r="A1348" s="62">
        <f>COUNTA(H1348:K1348,L1348:AH1348)</f>
        <v>0</v>
      </c>
      <c r="B1348" s="13"/>
      <c r="C1348" s="13"/>
      <c r="D1348" s="13"/>
      <c r="E1348" s="13">
        <f t="shared" si="188"/>
        <v>0</v>
      </c>
      <c r="F1348" s="13"/>
      <c r="G1348" s="13"/>
      <c r="H1348" s="88"/>
      <c r="I1348" s="88"/>
      <c r="J1348" s="9"/>
      <c r="K1348" s="8"/>
      <c r="L1348" s="19"/>
      <c r="M1348" s="8"/>
      <c r="N1348" s="19"/>
      <c r="O1348" s="19"/>
      <c r="P1348" s="19"/>
      <c r="Q1348" s="8"/>
      <c r="R1348" s="8"/>
      <c r="S1348" s="88"/>
      <c r="T1348" s="8"/>
      <c r="U1348" s="8"/>
      <c r="V1348" s="11"/>
      <c r="W1348" s="19"/>
      <c r="X1348" s="8"/>
      <c r="Y1348" s="90"/>
      <c r="Z1348" s="88"/>
      <c r="AA1348" s="88"/>
      <c r="AB1348" s="88"/>
      <c r="AC1348" s="88"/>
      <c r="AD1348" s="10"/>
      <c r="AE1348" s="8"/>
      <c r="AF1348" s="12"/>
      <c r="AG1348" s="8"/>
      <c r="AH1348" s="88"/>
    </row>
    <row r="1349" spans="1:34" x14ac:dyDescent="0.25">
      <c r="A1349" s="62">
        <f>COUNTA(H1349:K1349,L1349:AH1349,J1350)-4</f>
        <v>0</v>
      </c>
      <c r="B1349" s="13"/>
      <c r="C1349" s="13"/>
      <c r="D1349" s="13"/>
      <c r="E1349" s="13">
        <f t="shared" si="188"/>
        <v>0</v>
      </c>
      <c r="F1349" s="13"/>
      <c r="G1349" s="13"/>
      <c r="H1349" s="88"/>
      <c r="I1349" s="88"/>
      <c r="J1349" s="7" t="s">
        <v>79</v>
      </c>
      <c r="K1349" s="8"/>
      <c r="L1349" s="19"/>
      <c r="M1349" s="8"/>
      <c r="N1349" s="19"/>
      <c r="O1349" s="19"/>
      <c r="P1349" s="19"/>
      <c r="Q1349" s="8"/>
      <c r="R1349" s="8"/>
      <c r="S1349" s="88"/>
      <c r="T1349" s="17" t="s">
        <v>80</v>
      </c>
      <c r="U1349" s="17" t="s">
        <v>80</v>
      </c>
      <c r="V1349" s="18" t="s">
        <v>80</v>
      </c>
      <c r="W1349" s="19"/>
      <c r="X1349" s="8"/>
      <c r="Y1349" s="90"/>
      <c r="Z1349" s="88"/>
      <c r="AA1349" s="88"/>
      <c r="AB1349" s="88"/>
      <c r="AC1349" s="88"/>
      <c r="AD1349" s="10"/>
      <c r="AE1349" s="8"/>
      <c r="AF1349" s="12"/>
      <c r="AG1349" s="8"/>
      <c r="AH1349" s="88"/>
    </row>
    <row r="1350" spans="1:34" x14ac:dyDescent="0.25">
      <c r="A1350" s="62">
        <f>COUNTA(H1350:K1350,L1350:AH1350)</f>
        <v>0</v>
      </c>
      <c r="B1350" s="13"/>
      <c r="C1350" s="13"/>
      <c r="D1350" s="13" t="str">
        <f>IF(J1350&gt;0,"совместительство","-")</f>
        <v>-</v>
      </c>
      <c r="E1350" s="13">
        <f t="shared" si="188"/>
        <v>0</v>
      </c>
      <c r="F1350" s="13"/>
      <c r="G1350" s="13"/>
      <c r="H1350" s="88"/>
      <c r="I1350" s="88"/>
      <c r="J1350" s="9"/>
      <c r="K1350" s="8"/>
      <c r="L1350" s="19"/>
      <c r="M1350" s="8"/>
      <c r="N1350" s="19"/>
      <c r="O1350" s="19"/>
      <c r="P1350" s="19"/>
      <c r="Q1350" s="8"/>
      <c r="R1350" s="8"/>
      <c r="S1350" s="88"/>
      <c r="T1350" s="8"/>
      <c r="U1350" s="8"/>
      <c r="V1350" s="11"/>
      <c r="W1350" s="19"/>
      <c r="X1350" s="8"/>
      <c r="Y1350" s="90"/>
      <c r="Z1350" s="88"/>
      <c r="AA1350" s="88"/>
      <c r="AB1350" s="88"/>
      <c r="AC1350" s="88"/>
      <c r="AD1350" s="10"/>
      <c r="AE1350" s="8"/>
      <c r="AF1350" s="12"/>
      <c r="AG1350" s="8"/>
      <c r="AH1350" s="88"/>
    </row>
    <row r="1351" spans="1:34" x14ac:dyDescent="0.25">
      <c r="A1351" s="62">
        <f>COUNTA(H1351:K1351,L1351:AH1351)</f>
        <v>0</v>
      </c>
      <c r="B1351" s="13"/>
      <c r="C1351" s="13"/>
      <c r="D1351" s="13"/>
      <c r="E1351" s="13">
        <f t="shared" si="188"/>
        <v>0</v>
      </c>
      <c r="F1351" s="13"/>
      <c r="G1351" s="13"/>
      <c r="H1351" s="88"/>
      <c r="I1351" s="88"/>
      <c r="J1351" s="9"/>
      <c r="K1351" s="8"/>
      <c r="L1351" s="19"/>
      <c r="M1351" s="8"/>
      <c r="N1351" s="19"/>
      <c r="O1351" s="19"/>
      <c r="P1351" s="19"/>
      <c r="Q1351" s="8"/>
      <c r="R1351" s="8"/>
      <c r="S1351" s="88"/>
      <c r="T1351" s="8"/>
      <c r="U1351" s="8"/>
      <c r="V1351" s="11"/>
      <c r="W1351" s="19"/>
      <c r="X1351" s="8"/>
      <c r="Y1351" s="90"/>
      <c r="Z1351" s="88"/>
      <c r="AA1351" s="88"/>
      <c r="AB1351" s="88"/>
      <c r="AC1351" s="88"/>
      <c r="AD1351" s="10"/>
      <c r="AE1351" s="8"/>
      <c r="AF1351" s="12"/>
      <c r="AG1351" s="8"/>
      <c r="AH1351" s="88"/>
    </row>
    <row r="1352" spans="1:34" x14ac:dyDescent="0.25">
      <c r="A1352" s="62">
        <f>COUNTA(H1352:K1352,L1352:AH1352)</f>
        <v>0</v>
      </c>
      <c r="B1352" s="13"/>
      <c r="C1352" s="13"/>
      <c r="D1352" s="13"/>
      <c r="E1352" s="13">
        <f t="shared" si="188"/>
        <v>0</v>
      </c>
      <c r="F1352" s="13"/>
      <c r="G1352" s="13"/>
      <c r="H1352" s="88"/>
      <c r="I1352" s="88"/>
      <c r="J1352" s="9"/>
      <c r="K1352" s="8"/>
      <c r="L1352" s="19"/>
      <c r="M1352" s="8"/>
      <c r="N1352" s="19"/>
      <c r="O1352" s="19"/>
      <c r="P1352" s="19"/>
      <c r="Q1352" s="8"/>
      <c r="R1352" s="8"/>
      <c r="S1352" s="88"/>
      <c r="T1352" s="8"/>
      <c r="U1352" s="8"/>
      <c r="V1352" s="11"/>
      <c r="W1352" s="19"/>
      <c r="X1352" s="8"/>
      <c r="Y1352" s="90"/>
      <c r="Z1352" s="88"/>
      <c r="AA1352" s="88"/>
      <c r="AB1352" s="88"/>
      <c r="AC1352" s="88"/>
      <c r="AD1352" s="10"/>
      <c r="AE1352" s="8"/>
      <c r="AF1352" s="12"/>
      <c r="AG1352" s="8"/>
      <c r="AH1352" s="88"/>
    </row>
    <row r="1353" spans="1:34" x14ac:dyDescent="0.25">
      <c r="A1353" s="62">
        <f>COUNTA(H1353:K1353,L1353:AH1353)</f>
        <v>0</v>
      </c>
      <c r="B1353" s="13"/>
      <c r="C1353" s="13"/>
      <c r="D1353" s="13"/>
      <c r="E1353" s="13">
        <f t="shared" si="188"/>
        <v>0</v>
      </c>
      <c r="F1353" s="13"/>
      <c r="G1353" s="13"/>
      <c r="H1353" s="88"/>
      <c r="I1353" s="88"/>
      <c r="J1353" s="9"/>
      <c r="K1353" s="8"/>
      <c r="L1353" s="19"/>
      <c r="M1353" s="8"/>
      <c r="N1353" s="19"/>
      <c r="O1353" s="19"/>
      <c r="P1353" s="19"/>
      <c r="Q1353" s="8"/>
      <c r="R1353" s="8"/>
      <c r="S1353" s="88"/>
      <c r="T1353" s="8"/>
      <c r="U1353" s="8"/>
      <c r="V1353" s="11"/>
      <c r="W1353" s="19"/>
      <c r="X1353" s="8"/>
      <c r="Y1353" s="90"/>
      <c r="Z1353" s="88"/>
      <c r="AA1353" s="88"/>
      <c r="AB1353" s="88"/>
      <c r="AC1353" s="88"/>
      <c r="AD1353" s="10"/>
      <c r="AE1353" s="8"/>
      <c r="AF1353" s="12"/>
      <c r="AG1353" s="8"/>
      <c r="AH1353" s="88"/>
    </row>
    <row r="1354" spans="1:34" x14ac:dyDescent="0.25">
      <c r="A1354" s="62">
        <f>COUNTA(H1354:K1354,L1354:AH1354)</f>
        <v>0</v>
      </c>
      <c r="B1354" s="13"/>
      <c r="C1354" s="13"/>
      <c r="D1354" s="13"/>
      <c r="E1354" s="13">
        <f t="shared" si="188"/>
        <v>0</v>
      </c>
      <c r="F1354" s="13"/>
      <c r="G1354" s="13"/>
      <c r="H1354" s="88"/>
      <c r="I1354" s="88"/>
      <c r="J1354" s="9"/>
      <c r="K1354" s="8"/>
      <c r="L1354" s="19"/>
      <c r="M1354" s="8"/>
      <c r="N1354" s="19"/>
      <c r="O1354" s="19"/>
      <c r="P1354" s="19"/>
      <c r="Q1354" s="8"/>
      <c r="R1354" s="8"/>
      <c r="S1354" s="88"/>
      <c r="T1354" s="8"/>
      <c r="U1354" s="8"/>
      <c r="V1354" s="11"/>
      <c r="W1354" s="19"/>
      <c r="X1354" s="8"/>
      <c r="Y1354" s="90"/>
      <c r="Z1354" s="88"/>
      <c r="AA1354" s="88"/>
      <c r="AB1354" s="88"/>
      <c r="AC1354" s="88"/>
      <c r="AD1354" s="10"/>
      <c r="AE1354" s="8"/>
      <c r="AF1354" s="12"/>
      <c r="AG1354" s="8"/>
      <c r="AH1354" s="88"/>
    </row>
    <row r="1355" spans="1:34" x14ac:dyDescent="0.25">
      <c r="A1355" s="62">
        <f>COUNTA(H1355:K1355,L1355:AH1355)</f>
        <v>0</v>
      </c>
      <c r="B1355" s="13"/>
      <c r="C1355" s="13"/>
      <c r="D1355" s="13"/>
      <c r="E1355" s="13">
        <f t="shared" si="188"/>
        <v>0</v>
      </c>
      <c r="F1355" s="13"/>
      <c r="G1355" s="13"/>
      <c r="H1355" s="88"/>
      <c r="I1355" s="88"/>
      <c r="J1355" s="9"/>
      <c r="K1355" s="8"/>
      <c r="L1355" s="19"/>
      <c r="M1355" s="8"/>
      <c r="N1355" s="19"/>
      <c r="O1355" s="19"/>
      <c r="P1355" s="19"/>
      <c r="Q1355" s="8"/>
      <c r="R1355" s="8"/>
      <c r="S1355" s="88"/>
      <c r="T1355" s="8"/>
      <c r="U1355" s="8"/>
      <c r="V1355" s="11"/>
      <c r="W1355" s="19"/>
      <c r="X1355" s="8"/>
      <c r="Y1355" s="90"/>
      <c r="Z1355" s="88"/>
      <c r="AA1355" s="88"/>
      <c r="AB1355" s="88"/>
      <c r="AC1355" s="88"/>
      <c r="AD1355" s="10"/>
      <c r="AE1355" s="8"/>
      <c r="AF1355" s="12"/>
      <c r="AG1355" s="8"/>
      <c r="AH1355" s="88"/>
    </row>
    <row r="1356" spans="1:34" s="26" customFormat="1" ht="11.25" customHeight="1" x14ac:dyDescent="0.25">
      <c r="A1356" s="21">
        <v>0</v>
      </c>
      <c r="B1356" s="22"/>
      <c r="C1356" s="22"/>
      <c r="D1356" s="21"/>
      <c r="E1356" s="23">
        <f>MAX(E1340:E1355)</f>
        <v>0</v>
      </c>
      <c r="F1356" s="21" t="str">
        <f>RIGHT(R1356,4)</f>
        <v xml:space="preserve"> - 0</v>
      </c>
      <c r="G1356" s="21" t="str">
        <f>RIGHT(X1356,4)</f>
        <v xml:space="preserve"> - 0</v>
      </c>
      <c r="H1356" s="88"/>
      <c r="I1356" s="88"/>
      <c r="J1356" s="23" t="s">
        <v>85</v>
      </c>
      <c r="K1356" s="23" t="str">
        <f>IF(E1356=4,"ВО",IF(E1356=3,"СПО",IF(E1356=2,"ВО (с)",IF(E1356=1,"СПО (с)","-"))))</f>
        <v>-</v>
      </c>
      <c r="L1356" s="23">
        <f>COUNTA(L1340:L1355)</f>
        <v>0</v>
      </c>
      <c r="M1356" s="23" t="s">
        <v>80</v>
      </c>
      <c r="N1356" s="23" t="s">
        <v>80</v>
      </c>
      <c r="O1356" s="23">
        <f>COUNTA(O1340:O1355)</f>
        <v>0</v>
      </c>
      <c r="P1356" s="23" t="s">
        <v>80</v>
      </c>
      <c r="Q1356" s="23">
        <f>SUM(Q1340:Q1355)</f>
        <v>0</v>
      </c>
      <c r="R1356" s="23" t="str">
        <f>CONCATENATE("П.Г.П. - ",MAX(R1340:R1355))</f>
        <v>П.Г.П. - 0</v>
      </c>
      <c r="S1356" s="23">
        <f>COUNTA(S1340)</f>
        <v>0</v>
      </c>
      <c r="T1356" s="23">
        <f>T1341</f>
        <v>0</v>
      </c>
      <c r="U1356" s="23" t="s">
        <v>80</v>
      </c>
      <c r="V1356" s="23" t="s">
        <v>80</v>
      </c>
      <c r="W1356" s="23">
        <f>COUNTA(W1340:W1355)</f>
        <v>0</v>
      </c>
      <c r="X1356" s="23" t="str">
        <f>CONCATENATE("П.Г.П. - ",MAX(X1340:X1355))</f>
        <v>П.Г.П. - 0</v>
      </c>
      <c r="Y1356" s="24">
        <f>Y1340</f>
        <v>0</v>
      </c>
      <c r="Z1356" s="23" t="str">
        <f>IF(Z1340="","-",Z1340)</f>
        <v>-</v>
      </c>
      <c r="AA1356" s="23" t="str">
        <f t="shared" ref="AA1356:AC1356" si="189">IF(AA1340="","-",AA1340)</f>
        <v>-</v>
      </c>
      <c r="AB1356" s="23" t="str">
        <f t="shared" si="189"/>
        <v>-</v>
      </c>
      <c r="AC1356" s="23" t="str">
        <f t="shared" si="189"/>
        <v>-</v>
      </c>
      <c r="AD1356" s="23" t="s">
        <v>80</v>
      </c>
      <c r="AE1356" s="23">
        <f>SUM(AE1340:AE1355)</f>
        <v>0</v>
      </c>
      <c r="AF1356" s="25">
        <f>SUM(AF1340:AF1355)</f>
        <v>0</v>
      </c>
      <c r="AG1356" s="23" t="s">
        <v>80</v>
      </c>
      <c r="AH1356" s="23" t="s">
        <v>80</v>
      </c>
    </row>
    <row r="1357" spans="1:34" x14ac:dyDescent="0.25">
      <c r="A1357" s="62">
        <f>COUNTA(H1357:K1357,L1357:AH1357)-7</f>
        <v>-1</v>
      </c>
      <c r="B1357" s="13"/>
      <c r="C1357" s="13"/>
      <c r="D1357" s="13"/>
      <c r="E1357" s="13">
        <f t="shared" ref="E1357:E1372" si="190">IF(K1357="ВО",4,IF(K1357="СПО",3,IF(K1357="ВО (студент)",2,IF(K1357="СПО (студент)",1,0))))</f>
        <v>0</v>
      </c>
      <c r="F1357" s="13"/>
      <c r="G1357" s="13"/>
      <c r="H1357" s="88">
        <v>100</v>
      </c>
      <c r="I1357" s="88"/>
      <c r="J1357" s="7" t="s">
        <v>77</v>
      </c>
      <c r="K1357" s="8"/>
      <c r="L1357" s="19"/>
      <c r="M1357" s="8"/>
      <c r="N1357" s="19"/>
      <c r="O1357" s="19"/>
      <c r="P1357" s="19"/>
      <c r="Q1357" s="8"/>
      <c r="R1357" s="8"/>
      <c r="S1357" s="88"/>
      <c r="T1357" s="17" t="s">
        <v>80</v>
      </c>
      <c r="U1357" s="17" t="s">
        <v>80</v>
      </c>
      <c r="V1357" s="18" t="s">
        <v>80</v>
      </c>
      <c r="W1357" s="19"/>
      <c r="X1357" s="8"/>
      <c r="Y1357" s="90"/>
      <c r="Z1357" s="88"/>
      <c r="AA1357" s="88"/>
      <c r="AB1357" s="88" t="str">
        <f>IF(Y1357&lt;1,"-",ROUND(YEARFRAC(Y1357,#REF!,1),2))</f>
        <v>-</v>
      </c>
      <c r="AC1357" s="88"/>
      <c r="AD1357" s="10"/>
      <c r="AE1357" s="8"/>
      <c r="AF1357" s="12"/>
      <c r="AG1357" s="8"/>
      <c r="AH1357" s="88"/>
    </row>
    <row r="1358" spans="1:34" x14ac:dyDescent="0.25">
      <c r="A1358" s="62">
        <f>COUNTA(H1358:K1358,L1358:AH1358)</f>
        <v>0</v>
      </c>
      <c r="B1358" s="13"/>
      <c r="C1358" s="13"/>
      <c r="D1358" s="13"/>
      <c r="E1358" s="13">
        <f t="shared" si="190"/>
        <v>0</v>
      </c>
      <c r="F1358" s="13"/>
      <c r="G1358" s="13"/>
      <c r="H1358" s="88"/>
      <c r="I1358" s="88"/>
      <c r="J1358" s="9"/>
      <c r="K1358" s="8"/>
      <c r="L1358" s="19"/>
      <c r="M1358" s="8"/>
      <c r="N1358" s="19"/>
      <c r="O1358" s="19"/>
      <c r="P1358" s="19"/>
      <c r="Q1358" s="8"/>
      <c r="R1358" s="8"/>
      <c r="S1358" s="88"/>
      <c r="T1358" s="8"/>
      <c r="U1358" s="8"/>
      <c r="V1358" s="11"/>
      <c r="W1358" s="19"/>
      <c r="X1358" s="8"/>
      <c r="Y1358" s="90"/>
      <c r="Z1358" s="88"/>
      <c r="AA1358" s="88"/>
      <c r="AB1358" s="88"/>
      <c r="AC1358" s="88"/>
      <c r="AD1358" s="10"/>
      <c r="AE1358" s="8"/>
      <c r="AF1358" s="12"/>
      <c r="AG1358" s="8"/>
      <c r="AH1358" s="88"/>
    </row>
    <row r="1359" spans="1:34" x14ac:dyDescent="0.25">
      <c r="A1359" s="62">
        <f>COUNTA(H1359:K1359,L1359:AH1359,J1360)-4</f>
        <v>0</v>
      </c>
      <c r="B1359" s="13"/>
      <c r="C1359" s="13"/>
      <c r="D1359" s="13"/>
      <c r="E1359" s="13">
        <f t="shared" si="190"/>
        <v>0</v>
      </c>
      <c r="F1359" s="13"/>
      <c r="G1359" s="13"/>
      <c r="H1359" s="88"/>
      <c r="I1359" s="88"/>
      <c r="J1359" s="7" t="s">
        <v>78</v>
      </c>
      <c r="K1359" s="8"/>
      <c r="L1359" s="19"/>
      <c r="M1359" s="8"/>
      <c r="N1359" s="19"/>
      <c r="O1359" s="19"/>
      <c r="P1359" s="19"/>
      <c r="Q1359" s="8"/>
      <c r="R1359" s="8"/>
      <c r="S1359" s="88"/>
      <c r="T1359" s="17" t="s">
        <v>80</v>
      </c>
      <c r="U1359" s="17" t="s">
        <v>80</v>
      </c>
      <c r="V1359" s="18" t="s">
        <v>80</v>
      </c>
      <c r="W1359" s="19"/>
      <c r="X1359" s="8"/>
      <c r="Y1359" s="90"/>
      <c r="Z1359" s="88"/>
      <c r="AA1359" s="88"/>
      <c r="AB1359" s="88"/>
      <c r="AC1359" s="88"/>
      <c r="AD1359" s="10"/>
      <c r="AE1359" s="8"/>
      <c r="AF1359" s="12"/>
      <c r="AG1359" s="8"/>
      <c r="AH1359" s="88"/>
    </row>
    <row r="1360" spans="1:34" x14ac:dyDescent="0.25">
      <c r="A1360" s="62">
        <f>COUNTA(H1360:K1360,L1360:AH1360)</f>
        <v>0</v>
      </c>
      <c r="B1360" s="13"/>
      <c r="C1360" s="13"/>
      <c r="D1360" s="13" t="str">
        <f>IF(J1360&gt;0,"совмещение","-")</f>
        <v>-</v>
      </c>
      <c r="E1360" s="13">
        <f t="shared" si="190"/>
        <v>0</v>
      </c>
      <c r="F1360" s="13"/>
      <c r="G1360" s="13"/>
      <c r="H1360" s="88"/>
      <c r="I1360" s="88"/>
      <c r="J1360" s="9"/>
      <c r="K1360" s="8"/>
      <c r="L1360" s="19"/>
      <c r="M1360" s="8"/>
      <c r="N1360" s="19"/>
      <c r="O1360" s="19"/>
      <c r="P1360" s="19"/>
      <c r="Q1360" s="8"/>
      <c r="R1360" s="8"/>
      <c r="S1360" s="88"/>
      <c r="T1360" s="8"/>
      <c r="U1360" s="8"/>
      <c r="V1360" s="11"/>
      <c r="W1360" s="19"/>
      <c r="X1360" s="8"/>
      <c r="Y1360" s="90"/>
      <c r="Z1360" s="88"/>
      <c r="AA1360" s="88"/>
      <c r="AB1360" s="88"/>
      <c r="AC1360" s="88"/>
      <c r="AD1360" s="10"/>
      <c r="AE1360" s="8"/>
      <c r="AF1360" s="12"/>
      <c r="AG1360" s="8"/>
      <c r="AH1360" s="88"/>
    </row>
    <row r="1361" spans="1:34" x14ac:dyDescent="0.25">
      <c r="A1361" s="62">
        <f>COUNTA(H1361:K1361,L1361:AH1361)</f>
        <v>0</v>
      </c>
      <c r="B1361" s="13"/>
      <c r="C1361" s="13"/>
      <c r="D1361" s="13"/>
      <c r="E1361" s="13">
        <f t="shared" si="190"/>
        <v>0</v>
      </c>
      <c r="F1361" s="13"/>
      <c r="G1361" s="13"/>
      <c r="H1361" s="88"/>
      <c r="I1361" s="88"/>
      <c r="J1361" s="9"/>
      <c r="K1361" s="8"/>
      <c r="L1361" s="19"/>
      <c r="M1361" s="8"/>
      <c r="N1361" s="19"/>
      <c r="O1361" s="19"/>
      <c r="P1361" s="19"/>
      <c r="Q1361" s="8"/>
      <c r="R1361" s="8"/>
      <c r="S1361" s="88"/>
      <c r="T1361" s="8"/>
      <c r="U1361" s="8"/>
      <c r="V1361" s="11"/>
      <c r="W1361" s="19"/>
      <c r="X1361" s="8"/>
      <c r="Y1361" s="90"/>
      <c r="Z1361" s="88"/>
      <c r="AA1361" s="88"/>
      <c r="AB1361" s="88"/>
      <c r="AC1361" s="88"/>
      <c r="AD1361" s="10"/>
      <c r="AE1361" s="8"/>
      <c r="AF1361" s="12"/>
      <c r="AG1361" s="8"/>
      <c r="AH1361" s="88"/>
    </row>
    <row r="1362" spans="1:34" x14ac:dyDescent="0.25">
      <c r="A1362" s="62">
        <f>COUNTA(H1362:K1362,L1362:AH1362)</f>
        <v>0</v>
      </c>
      <c r="B1362" s="13"/>
      <c r="C1362" s="13"/>
      <c r="D1362" s="13"/>
      <c r="E1362" s="13">
        <f t="shared" si="190"/>
        <v>0</v>
      </c>
      <c r="F1362" s="13"/>
      <c r="G1362" s="13"/>
      <c r="H1362" s="88"/>
      <c r="I1362" s="88"/>
      <c r="J1362" s="9"/>
      <c r="K1362" s="8"/>
      <c r="L1362" s="19"/>
      <c r="M1362" s="8"/>
      <c r="N1362" s="19"/>
      <c r="O1362" s="19"/>
      <c r="P1362" s="19"/>
      <c r="Q1362" s="8"/>
      <c r="R1362" s="8"/>
      <c r="S1362" s="88"/>
      <c r="T1362" s="8"/>
      <c r="U1362" s="8"/>
      <c r="V1362" s="11"/>
      <c r="W1362" s="19"/>
      <c r="X1362" s="8"/>
      <c r="Y1362" s="90"/>
      <c r="Z1362" s="88"/>
      <c r="AA1362" s="88"/>
      <c r="AB1362" s="88"/>
      <c r="AC1362" s="88"/>
      <c r="AD1362" s="10"/>
      <c r="AE1362" s="8"/>
      <c r="AF1362" s="12"/>
      <c r="AG1362" s="8"/>
      <c r="AH1362" s="88"/>
    </row>
    <row r="1363" spans="1:34" x14ac:dyDescent="0.25">
      <c r="A1363" s="62">
        <f>COUNTA(H1363:K1363,L1363:AH1363)</f>
        <v>0</v>
      </c>
      <c r="B1363" s="13"/>
      <c r="C1363" s="13"/>
      <c r="D1363" s="13"/>
      <c r="E1363" s="13">
        <f t="shared" si="190"/>
        <v>0</v>
      </c>
      <c r="F1363" s="13"/>
      <c r="G1363" s="13"/>
      <c r="H1363" s="88"/>
      <c r="I1363" s="88"/>
      <c r="J1363" s="9"/>
      <c r="K1363" s="8"/>
      <c r="L1363" s="19"/>
      <c r="M1363" s="8"/>
      <c r="N1363" s="19"/>
      <c r="O1363" s="19"/>
      <c r="P1363" s="19"/>
      <c r="Q1363" s="8"/>
      <c r="R1363" s="8"/>
      <c r="S1363" s="88"/>
      <c r="T1363" s="8"/>
      <c r="U1363" s="8"/>
      <c r="V1363" s="11"/>
      <c r="W1363" s="19"/>
      <c r="X1363" s="8"/>
      <c r="Y1363" s="90"/>
      <c r="Z1363" s="88"/>
      <c r="AA1363" s="88"/>
      <c r="AB1363" s="88"/>
      <c r="AC1363" s="88"/>
      <c r="AD1363" s="10"/>
      <c r="AE1363" s="8"/>
      <c r="AF1363" s="12"/>
      <c r="AG1363" s="8"/>
      <c r="AH1363" s="88"/>
    </row>
    <row r="1364" spans="1:34" x14ac:dyDescent="0.25">
      <c r="A1364" s="62">
        <f>COUNTA(H1364:K1364,L1364:AH1364)</f>
        <v>0</v>
      </c>
      <c r="B1364" s="13"/>
      <c r="C1364" s="13"/>
      <c r="D1364" s="13"/>
      <c r="E1364" s="13">
        <f t="shared" si="190"/>
        <v>0</v>
      </c>
      <c r="F1364" s="13"/>
      <c r="G1364" s="13"/>
      <c r="H1364" s="88"/>
      <c r="I1364" s="88"/>
      <c r="J1364" s="9"/>
      <c r="K1364" s="8"/>
      <c r="L1364" s="19"/>
      <c r="M1364" s="8"/>
      <c r="N1364" s="19"/>
      <c r="O1364" s="19"/>
      <c r="P1364" s="19"/>
      <c r="Q1364" s="8"/>
      <c r="R1364" s="8"/>
      <c r="S1364" s="88"/>
      <c r="T1364" s="8"/>
      <c r="U1364" s="8"/>
      <c r="V1364" s="11"/>
      <c r="W1364" s="19"/>
      <c r="X1364" s="8"/>
      <c r="Y1364" s="90"/>
      <c r="Z1364" s="88"/>
      <c r="AA1364" s="88"/>
      <c r="AB1364" s="88"/>
      <c r="AC1364" s="88"/>
      <c r="AD1364" s="10"/>
      <c r="AE1364" s="8"/>
      <c r="AF1364" s="12"/>
      <c r="AG1364" s="8"/>
      <c r="AH1364" s="88"/>
    </row>
    <row r="1365" spans="1:34" x14ac:dyDescent="0.25">
      <c r="A1365" s="62">
        <f>COUNTA(H1365:K1365,L1365:AH1365)</f>
        <v>0</v>
      </c>
      <c r="B1365" s="13"/>
      <c r="C1365" s="13"/>
      <c r="D1365" s="13"/>
      <c r="E1365" s="13">
        <f t="shared" si="190"/>
        <v>0</v>
      </c>
      <c r="F1365" s="13"/>
      <c r="G1365" s="13"/>
      <c r="H1365" s="88"/>
      <c r="I1365" s="88"/>
      <c r="J1365" s="9"/>
      <c r="K1365" s="8"/>
      <c r="L1365" s="19"/>
      <c r="M1365" s="8"/>
      <c r="N1365" s="19"/>
      <c r="O1365" s="19"/>
      <c r="P1365" s="19"/>
      <c r="Q1365" s="8"/>
      <c r="R1365" s="8"/>
      <c r="S1365" s="88"/>
      <c r="T1365" s="8"/>
      <c r="U1365" s="8"/>
      <c r="V1365" s="11"/>
      <c r="W1365" s="19"/>
      <c r="X1365" s="8"/>
      <c r="Y1365" s="90"/>
      <c r="Z1365" s="88"/>
      <c r="AA1365" s="88"/>
      <c r="AB1365" s="88"/>
      <c r="AC1365" s="88"/>
      <c r="AD1365" s="10"/>
      <c r="AE1365" s="8"/>
      <c r="AF1365" s="12"/>
      <c r="AG1365" s="8"/>
      <c r="AH1365" s="88"/>
    </row>
    <row r="1366" spans="1:34" x14ac:dyDescent="0.25">
      <c r="A1366" s="62">
        <f>COUNTA(H1366:K1366,L1366:AH1366,J1367)-4</f>
        <v>0</v>
      </c>
      <c r="B1366" s="13"/>
      <c r="C1366" s="13"/>
      <c r="D1366" s="13"/>
      <c r="E1366" s="13">
        <f t="shared" si="190"/>
        <v>0</v>
      </c>
      <c r="F1366" s="13"/>
      <c r="G1366" s="13"/>
      <c r="H1366" s="88"/>
      <c r="I1366" s="88"/>
      <c r="J1366" s="7" t="s">
        <v>79</v>
      </c>
      <c r="K1366" s="8"/>
      <c r="L1366" s="19"/>
      <c r="M1366" s="8"/>
      <c r="N1366" s="19"/>
      <c r="O1366" s="19"/>
      <c r="P1366" s="19"/>
      <c r="Q1366" s="8"/>
      <c r="R1366" s="8"/>
      <c r="S1366" s="88"/>
      <c r="T1366" s="17" t="s">
        <v>80</v>
      </c>
      <c r="U1366" s="17" t="s">
        <v>80</v>
      </c>
      <c r="V1366" s="18" t="s">
        <v>80</v>
      </c>
      <c r="W1366" s="19"/>
      <c r="X1366" s="8"/>
      <c r="Y1366" s="90"/>
      <c r="Z1366" s="88"/>
      <c r="AA1366" s="88"/>
      <c r="AB1366" s="88"/>
      <c r="AC1366" s="88"/>
      <c r="AD1366" s="10"/>
      <c r="AE1366" s="8"/>
      <c r="AF1366" s="12"/>
      <c r="AG1366" s="8"/>
      <c r="AH1366" s="88"/>
    </row>
    <row r="1367" spans="1:34" x14ac:dyDescent="0.25">
      <c r="A1367" s="62">
        <f>COUNTA(H1367:K1367,L1367:AH1367)</f>
        <v>0</v>
      </c>
      <c r="B1367" s="13"/>
      <c r="C1367" s="13"/>
      <c r="D1367" s="13" t="str">
        <f>IF(J1367&gt;0,"совместительство","-")</f>
        <v>-</v>
      </c>
      <c r="E1367" s="13">
        <f t="shared" si="190"/>
        <v>0</v>
      </c>
      <c r="F1367" s="13"/>
      <c r="G1367" s="13"/>
      <c r="H1367" s="88"/>
      <c r="I1367" s="88"/>
      <c r="J1367" s="9"/>
      <c r="K1367" s="8"/>
      <c r="L1367" s="19"/>
      <c r="M1367" s="8"/>
      <c r="N1367" s="19"/>
      <c r="O1367" s="19"/>
      <c r="P1367" s="19"/>
      <c r="Q1367" s="8"/>
      <c r="R1367" s="8"/>
      <c r="S1367" s="88"/>
      <c r="T1367" s="8"/>
      <c r="U1367" s="8"/>
      <c r="V1367" s="11"/>
      <c r="W1367" s="19"/>
      <c r="X1367" s="8"/>
      <c r="Y1367" s="90"/>
      <c r="Z1367" s="88"/>
      <c r="AA1367" s="88"/>
      <c r="AB1367" s="88"/>
      <c r="AC1367" s="88"/>
      <c r="AD1367" s="10"/>
      <c r="AE1367" s="8"/>
      <c r="AF1367" s="12"/>
      <c r="AG1367" s="8"/>
      <c r="AH1367" s="88"/>
    </row>
    <row r="1368" spans="1:34" x14ac:dyDescent="0.25">
      <c r="A1368" s="62">
        <f>COUNTA(H1368:K1368,L1368:AH1368)</f>
        <v>0</v>
      </c>
      <c r="B1368" s="13"/>
      <c r="C1368" s="13"/>
      <c r="D1368" s="13"/>
      <c r="E1368" s="13">
        <f t="shared" si="190"/>
        <v>0</v>
      </c>
      <c r="F1368" s="13"/>
      <c r="G1368" s="13"/>
      <c r="H1368" s="88"/>
      <c r="I1368" s="88"/>
      <c r="J1368" s="9"/>
      <c r="K1368" s="8"/>
      <c r="L1368" s="19"/>
      <c r="M1368" s="8"/>
      <c r="N1368" s="19"/>
      <c r="O1368" s="19"/>
      <c r="P1368" s="19"/>
      <c r="Q1368" s="8"/>
      <c r="R1368" s="8"/>
      <c r="S1368" s="88"/>
      <c r="T1368" s="8"/>
      <c r="U1368" s="8"/>
      <c r="V1368" s="11"/>
      <c r="W1368" s="19"/>
      <c r="X1368" s="8"/>
      <c r="Y1368" s="90"/>
      <c r="Z1368" s="88"/>
      <c r="AA1368" s="88"/>
      <c r="AB1368" s="88"/>
      <c r="AC1368" s="88"/>
      <c r="AD1368" s="10"/>
      <c r="AE1368" s="8"/>
      <c r="AF1368" s="12"/>
      <c r="AG1368" s="8"/>
      <c r="AH1368" s="88"/>
    </row>
    <row r="1369" spans="1:34" x14ac:dyDescent="0.25">
      <c r="A1369" s="62">
        <f>COUNTA(H1369:K1369,L1369:AH1369)</f>
        <v>0</v>
      </c>
      <c r="B1369" s="13"/>
      <c r="C1369" s="13"/>
      <c r="D1369" s="13"/>
      <c r="E1369" s="13">
        <f t="shared" si="190"/>
        <v>0</v>
      </c>
      <c r="F1369" s="13"/>
      <c r="G1369" s="13"/>
      <c r="H1369" s="88"/>
      <c r="I1369" s="88"/>
      <c r="J1369" s="9"/>
      <c r="K1369" s="8"/>
      <c r="L1369" s="19"/>
      <c r="M1369" s="8"/>
      <c r="N1369" s="19"/>
      <c r="O1369" s="19"/>
      <c r="P1369" s="19"/>
      <c r="Q1369" s="8"/>
      <c r="R1369" s="8"/>
      <c r="S1369" s="88"/>
      <c r="T1369" s="8"/>
      <c r="U1369" s="8"/>
      <c r="V1369" s="11"/>
      <c r="W1369" s="19"/>
      <c r="X1369" s="8"/>
      <c r="Y1369" s="90"/>
      <c r="Z1369" s="88"/>
      <c r="AA1369" s="88"/>
      <c r="AB1369" s="88"/>
      <c r="AC1369" s="88"/>
      <c r="AD1369" s="10"/>
      <c r="AE1369" s="8"/>
      <c r="AF1369" s="12"/>
      <c r="AG1369" s="8"/>
      <c r="AH1369" s="88"/>
    </row>
    <row r="1370" spans="1:34" x14ac:dyDescent="0.25">
      <c r="A1370" s="62">
        <f>COUNTA(H1370:K1370,L1370:AH1370)</f>
        <v>0</v>
      </c>
      <c r="B1370" s="13"/>
      <c r="C1370" s="13"/>
      <c r="D1370" s="13"/>
      <c r="E1370" s="13">
        <f t="shared" si="190"/>
        <v>0</v>
      </c>
      <c r="F1370" s="13"/>
      <c r="G1370" s="13"/>
      <c r="H1370" s="88"/>
      <c r="I1370" s="88"/>
      <c r="J1370" s="9"/>
      <c r="K1370" s="8"/>
      <c r="L1370" s="19"/>
      <c r="M1370" s="8"/>
      <c r="N1370" s="19"/>
      <c r="O1370" s="19"/>
      <c r="P1370" s="19"/>
      <c r="Q1370" s="8"/>
      <c r="R1370" s="8"/>
      <c r="S1370" s="88"/>
      <c r="T1370" s="8"/>
      <c r="U1370" s="8"/>
      <c r="V1370" s="11"/>
      <c r="W1370" s="19"/>
      <c r="X1370" s="8"/>
      <c r="Y1370" s="90"/>
      <c r="Z1370" s="88"/>
      <c r="AA1370" s="88"/>
      <c r="AB1370" s="88"/>
      <c r="AC1370" s="88"/>
      <c r="AD1370" s="10"/>
      <c r="AE1370" s="8"/>
      <c r="AF1370" s="12"/>
      <c r="AG1370" s="8"/>
      <c r="AH1370" s="88"/>
    </row>
    <row r="1371" spans="1:34" x14ac:dyDescent="0.25">
      <c r="A1371" s="62">
        <f>COUNTA(H1371:K1371,L1371:AH1371)</f>
        <v>0</v>
      </c>
      <c r="B1371" s="13"/>
      <c r="C1371" s="13"/>
      <c r="D1371" s="13"/>
      <c r="E1371" s="13">
        <f t="shared" si="190"/>
        <v>0</v>
      </c>
      <c r="F1371" s="13"/>
      <c r="G1371" s="13"/>
      <c r="H1371" s="88"/>
      <c r="I1371" s="88"/>
      <c r="J1371" s="9"/>
      <c r="K1371" s="8"/>
      <c r="L1371" s="19"/>
      <c r="M1371" s="8"/>
      <c r="N1371" s="19"/>
      <c r="O1371" s="19"/>
      <c r="P1371" s="19"/>
      <c r="Q1371" s="8"/>
      <c r="R1371" s="8"/>
      <c r="S1371" s="88"/>
      <c r="T1371" s="8"/>
      <c r="U1371" s="8"/>
      <c r="V1371" s="11"/>
      <c r="W1371" s="19"/>
      <c r="X1371" s="8"/>
      <c r="Y1371" s="90"/>
      <c r="Z1371" s="88"/>
      <c r="AA1371" s="88"/>
      <c r="AB1371" s="88"/>
      <c r="AC1371" s="88"/>
      <c r="AD1371" s="10"/>
      <c r="AE1371" s="8"/>
      <c r="AF1371" s="12"/>
      <c r="AG1371" s="8"/>
      <c r="AH1371" s="88"/>
    </row>
    <row r="1372" spans="1:34" x14ac:dyDescent="0.25">
      <c r="A1372" s="62">
        <f>COUNTA(H1372:K1372,L1372:AH1372)</f>
        <v>0</v>
      </c>
      <c r="B1372" s="13"/>
      <c r="C1372" s="13"/>
      <c r="D1372" s="13"/>
      <c r="E1372" s="13">
        <f t="shared" si="190"/>
        <v>0</v>
      </c>
      <c r="F1372" s="13"/>
      <c r="G1372" s="13"/>
      <c r="H1372" s="88"/>
      <c r="I1372" s="88"/>
      <c r="J1372" s="9"/>
      <c r="K1372" s="8"/>
      <c r="L1372" s="19"/>
      <c r="M1372" s="8"/>
      <c r="N1372" s="19"/>
      <c r="O1372" s="19"/>
      <c r="P1372" s="19"/>
      <c r="Q1372" s="8"/>
      <c r="R1372" s="8"/>
      <c r="S1372" s="88"/>
      <c r="T1372" s="8"/>
      <c r="U1372" s="8"/>
      <c r="V1372" s="11"/>
      <c r="W1372" s="19"/>
      <c r="X1372" s="8"/>
      <c r="Y1372" s="90"/>
      <c r="Z1372" s="88"/>
      <c r="AA1372" s="88"/>
      <c r="AB1372" s="88"/>
      <c r="AC1372" s="88"/>
      <c r="AD1372" s="10"/>
      <c r="AE1372" s="8"/>
      <c r="AF1372" s="12"/>
      <c r="AG1372" s="8"/>
      <c r="AH1372" s="88"/>
    </row>
    <row r="1373" spans="1:34" s="26" customFormat="1" ht="11.25" customHeight="1" x14ac:dyDescent="0.25">
      <c r="A1373" s="21">
        <v>0</v>
      </c>
      <c r="B1373" s="22"/>
      <c r="C1373" s="22"/>
      <c r="D1373" s="21"/>
      <c r="E1373" s="23">
        <f>MAX(E1357:E1372)</f>
        <v>0</v>
      </c>
      <c r="F1373" s="21" t="str">
        <f>RIGHT(R1373,4)</f>
        <v xml:space="preserve"> - 0</v>
      </c>
      <c r="G1373" s="21" t="str">
        <f>RIGHT(X1373,4)</f>
        <v xml:space="preserve"> - 0</v>
      </c>
      <c r="H1373" s="88"/>
      <c r="I1373" s="88"/>
      <c r="J1373" s="23" t="s">
        <v>85</v>
      </c>
      <c r="K1373" s="23" t="str">
        <f>IF(E1373=4,"ВО",IF(E1373=3,"СПО",IF(E1373=2,"ВО (с)",IF(E1373=1,"СПО (с)","-"))))</f>
        <v>-</v>
      </c>
      <c r="L1373" s="23">
        <f>COUNTA(L1357:L1372)</f>
        <v>0</v>
      </c>
      <c r="M1373" s="23" t="s">
        <v>80</v>
      </c>
      <c r="N1373" s="23" t="s">
        <v>80</v>
      </c>
      <c r="O1373" s="23">
        <f>COUNTA(O1357:O1372)</f>
        <v>0</v>
      </c>
      <c r="P1373" s="23" t="s">
        <v>80</v>
      </c>
      <c r="Q1373" s="23">
        <f>SUM(Q1357:Q1372)</f>
        <v>0</v>
      </c>
      <c r="R1373" s="23" t="str">
        <f>CONCATENATE("П.Г.П. - ",MAX(R1357:R1372))</f>
        <v>П.Г.П. - 0</v>
      </c>
      <c r="S1373" s="23">
        <f>COUNTA(S1357)</f>
        <v>0</v>
      </c>
      <c r="T1373" s="23">
        <f>T1358</f>
        <v>0</v>
      </c>
      <c r="U1373" s="23" t="s">
        <v>80</v>
      </c>
      <c r="V1373" s="23" t="s">
        <v>80</v>
      </c>
      <c r="W1373" s="23">
        <f>COUNTA(W1357:W1372)</f>
        <v>0</v>
      </c>
      <c r="X1373" s="23" t="str">
        <f>CONCATENATE("П.Г.П. - ",MAX(X1357:X1372))</f>
        <v>П.Г.П. - 0</v>
      </c>
      <c r="Y1373" s="24">
        <f>Y1357</f>
        <v>0</v>
      </c>
      <c r="Z1373" s="23" t="str">
        <f>IF(Z1357="","-",Z1357)</f>
        <v>-</v>
      </c>
      <c r="AA1373" s="23" t="str">
        <f t="shared" ref="AA1373:AC1373" si="191">IF(AA1357="","-",AA1357)</f>
        <v>-</v>
      </c>
      <c r="AB1373" s="23" t="str">
        <f t="shared" si="191"/>
        <v>-</v>
      </c>
      <c r="AC1373" s="23" t="str">
        <f t="shared" si="191"/>
        <v>-</v>
      </c>
      <c r="AD1373" s="23" t="s">
        <v>80</v>
      </c>
      <c r="AE1373" s="23">
        <f>SUM(AE1357:AE1372)</f>
        <v>0</v>
      </c>
      <c r="AF1373" s="25">
        <f>SUM(AF1357:AF1372)</f>
        <v>0</v>
      </c>
      <c r="AG1373" s="23" t="s">
        <v>80</v>
      </c>
      <c r="AH1373" s="23" t="s">
        <v>80</v>
      </c>
    </row>
    <row r="1374" spans="1:34" x14ac:dyDescent="0.25">
      <c r="A1374" s="62">
        <f>COUNTA(H1374:K1374,L1374:AH1374)-7</f>
        <v>-1</v>
      </c>
      <c r="B1374" s="13"/>
      <c r="C1374" s="13"/>
      <c r="D1374" s="13"/>
      <c r="E1374" s="13">
        <f t="shared" ref="E1374:E1389" si="192">IF(K1374="ВО",4,IF(K1374="СПО",3,IF(K1374="ВО (студент)",2,IF(K1374="СПО (студент)",1,0))))</f>
        <v>0</v>
      </c>
      <c r="F1374" s="13"/>
      <c r="G1374" s="13"/>
      <c r="H1374" s="88">
        <v>101</v>
      </c>
      <c r="I1374" s="88"/>
      <c r="J1374" s="7" t="s">
        <v>77</v>
      </c>
      <c r="K1374" s="8"/>
      <c r="L1374" s="19"/>
      <c r="M1374" s="8"/>
      <c r="N1374" s="19"/>
      <c r="O1374" s="19"/>
      <c r="P1374" s="19"/>
      <c r="Q1374" s="8"/>
      <c r="R1374" s="8"/>
      <c r="S1374" s="88"/>
      <c r="T1374" s="17" t="s">
        <v>80</v>
      </c>
      <c r="U1374" s="17" t="s">
        <v>80</v>
      </c>
      <c r="V1374" s="18" t="s">
        <v>80</v>
      </c>
      <c r="W1374" s="19"/>
      <c r="X1374" s="8"/>
      <c r="Y1374" s="90"/>
      <c r="Z1374" s="88"/>
      <c r="AA1374" s="88"/>
      <c r="AB1374" s="88" t="str">
        <f>IF(Y1374&lt;1,"-",ROUND(YEARFRAC(Y1374,#REF!,1),2))</f>
        <v>-</v>
      </c>
      <c r="AC1374" s="88"/>
      <c r="AD1374" s="10"/>
      <c r="AE1374" s="8"/>
      <c r="AF1374" s="12"/>
      <c r="AG1374" s="8"/>
      <c r="AH1374" s="88"/>
    </row>
    <row r="1375" spans="1:34" x14ac:dyDescent="0.25">
      <c r="A1375" s="62">
        <f>COUNTA(H1375:K1375,L1375:AH1375)</f>
        <v>0</v>
      </c>
      <c r="B1375" s="13"/>
      <c r="C1375" s="13"/>
      <c r="D1375" s="13"/>
      <c r="E1375" s="13">
        <f t="shared" si="192"/>
        <v>0</v>
      </c>
      <c r="F1375" s="13"/>
      <c r="G1375" s="13"/>
      <c r="H1375" s="88"/>
      <c r="I1375" s="88"/>
      <c r="J1375" s="9"/>
      <c r="K1375" s="8"/>
      <c r="L1375" s="19"/>
      <c r="M1375" s="8"/>
      <c r="N1375" s="19"/>
      <c r="O1375" s="19"/>
      <c r="P1375" s="19"/>
      <c r="Q1375" s="8"/>
      <c r="R1375" s="8"/>
      <c r="S1375" s="88"/>
      <c r="T1375" s="8"/>
      <c r="U1375" s="8"/>
      <c r="V1375" s="11"/>
      <c r="W1375" s="19"/>
      <c r="X1375" s="8"/>
      <c r="Y1375" s="90"/>
      <c r="Z1375" s="88"/>
      <c r="AA1375" s="88"/>
      <c r="AB1375" s="88"/>
      <c r="AC1375" s="88"/>
      <c r="AD1375" s="10"/>
      <c r="AE1375" s="8"/>
      <c r="AF1375" s="12"/>
      <c r="AG1375" s="8"/>
      <c r="AH1375" s="88"/>
    </row>
    <row r="1376" spans="1:34" x14ac:dyDescent="0.25">
      <c r="A1376" s="62">
        <f>COUNTA(H1376:K1376,L1376:AH1376,J1377)-4</f>
        <v>0</v>
      </c>
      <c r="B1376" s="13"/>
      <c r="C1376" s="13"/>
      <c r="D1376" s="13"/>
      <c r="E1376" s="13">
        <f t="shared" si="192"/>
        <v>0</v>
      </c>
      <c r="F1376" s="13"/>
      <c r="G1376" s="13"/>
      <c r="H1376" s="88"/>
      <c r="I1376" s="88"/>
      <c r="J1376" s="7" t="s">
        <v>78</v>
      </c>
      <c r="K1376" s="8"/>
      <c r="L1376" s="19"/>
      <c r="M1376" s="8"/>
      <c r="N1376" s="19"/>
      <c r="O1376" s="19"/>
      <c r="P1376" s="19"/>
      <c r="Q1376" s="8"/>
      <c r="R1376" s="8"/>
      <c r="S1376" s="88"/>
      <c r="T1376" s="17" t="s">
        <v>80</v>
      </c>
      <c r="U1376" s="17" t="s">
        <v>80</v>
      </c>
      <c r="V1376" s="18" t="s">
        <v>80</v>
      </c>
      <c r="W1376" s="19"/>
      <c r="X1376" s="8"/>
      <c r="Y1376" s="90"/>
      <c r="Z1376" s="88"/>
      <c r="AA1376" s="88"/>
      <c r="AB1376" s="88"/>
      <c r="AC1376" s="88"/>
      <c r="AD1376" s="10"/>
      <c r="AE1376" s="8"/>
      <c r="AF1376" s="12"/>
      <c r="AG1376" s="8"/>
      <c r="AH1376" s="88"/>
    </row>
    <row r="1377" spans="1:34" x14ac:dyDescent="0.25">
      <c r="A1377" s="62">
        <f>COUNTA(H1377:K1377,L1377:AH1377)</f>
        <v>0</v>
      </c>
      <c r="B1377" s="13"/>
      <c r="C1377" s="13"/>
      <c r="D1377" s="13" t="str">
        <f>IF(J1377&gt;0,"совмещение","-")</f>
        <v>-</v>
      </c>
      <c r="E1377" s="13">
        <f t="shared" si="192"/>
        <v>0</v>
      </c>
      <c r="F1377" s="13"/>
      <c r="G1377" s="13"/>
      <c r="H1377" s="88"/>
      <c r="I1377" s="88"/>
      <c r="J1377" s="9"/>
      <c r="K1377" s="8"/>
      <c r="L1377" s="19"/>
      <c r="M1377" s="8"/>
      <c r="N1377" s="19"/>
      <c r="O1377" s="19"/>
      <c r="P1377" s="19"/>
      <c r="Q1377" s="8"/>
      <c r="R1377" s="8"/>
      <c r="S1377" s="88"/>
      <c r="T1377" s="8"/>
      <c r="U1377" s="8"/>
      <c r="V1377" s="11"/>
      <c r="W1377" s="19"/>
      <c r="X1377" s="8"/>
      <c r="Y1377" s="90"/>
      <c r="Z1377" s="88"/>
      <c r="AA1377" s="88"/>
      <c r="AB1377" s="88"/>
      <c r="AC1377" s="88"/>
      <c r="AD1377" s="10"/>
      <c r="AE1377" s="8"/>
      <c r="AF1377" s="12"/>
      <c r="AG1377" s="8"/>
      <c r="AH1377" s="88"/>
    </row>
    <row r="1378" spans="1:34" x14ac:dyDescent="0.25">
      <c r="A1378" s="62">
        <f>COUNTA(H1378:K1378,L1378:AH1378)</f>
        <v>0</v>
      </c>
      <c r="B1378" s="13"/>
      <c r="C1378" s="13"/>
      <c r="D1378" s="13"/>
      <c r="E1378" s="13">
        <f t="shared" si="192"/>
        <v>0</v>
      </c>
      <c r="F1378" s="13"/>
      <c r="G1378" s="13"/>
      <c r="H1378" s="88"/>
      <c r="I1378" s="88"/>
      <c r="J1378" s="9"/>
      <c r="K1378" s="8"/>
      <c r="L1378" s="19"/>
      <c r="M1378" s="8"/>
      <c r="N1378" s="19"/>
      <c r="O1378" s="19"/>
      <c r="P1378" s="19"/>
      <c r="Q1378" s="8"/>
      <c r="R1378" s="8"/>
      <c r="S1378" s="88"/>
      <c r="T1378" s="8"/>
      <c r="U1378" s="8"/>
      <c r="V1378" s="11"/>
      <c r="W1378" s="19"/>
      <c r="X1378" s="8"/>
      <c r="Y1378" s="90"/>
      <c r="Z1378" s="88"/>
      <c r="AA1378" s="88"/>
      <c r="AB1378" s="88"/>
      <c r="AC1378" s="88"/>
      <c r="AD1378" s="10"/>
      <c r="AE1378" s="8"/>
      <c r="AF1378" s="12"/>
      <c r="AG1378" s="8"/>
      <c r="AH1378" s="88"/>
    </row>
    <row r="1379" spans="1:34" x14ac:dyDescent="0.25">
      <c r="A1379" s="62">
        <f>COUNTA(H1379:K1379,L1379:AH1379)</f>
        <v>0</v>
      </c>
      <c r="B1379" s="13"/>
      <c r="C1379" s="13"/>
      <c r="D1379" s="13"/>
      <c r="E1379" s="13">
        <f t="shared" si="192"/>
        <v>0</v>
      </c>
      <c r="F1379" s="13"/>
      <c r="G1379" s="13"/>
      <c r="H1379" s="88"/>
      <c r="I1379" s="88"/>
      <c r="J1379" s="9"/>
      <c r="K1379" s="8"/>
      <c r="L1379" s="19"/>
      <c r="M1379" s="8"/>
      <c r="N1379" s="19"/>
      <c r="O1379" s="19"/>
      <c r="P1379" s="19"/>
      <c r="Q1379" s="8"/>
      <c r="R1379" s="8"/>
      <c r="S1379" s="88"/>
      <c r="T1379" s="8"/>
      <c r="U1379" s="8"/>
      <c r="V1379" s="11"/>
      <c r="W1379" s="19"/>
      <c r="X1379" s="8"/>
      <c r="Y1379" s="90"/>
      <c r="Z1379" s="88"/>
      <c r="AA1379" s="88"/>
      <c r="AB1379" s="88"/>
      <c r="AC1379" s="88"/>
      <c r="AD1379" s="10"/>
      <c r="AE1379" s="8"/>
      <c r="AF1379" s="12"/>
      <c r="AG1379" s="8"/>
      <c r="AH1379" s="88"/>
    </row>
    <row r="1380" spans="1:34" x14ac:dyDescent="0.25">
      <c r="A1380" s="62">
        <f>COUNTA(H1380:K1380,L1380:AH1380)</f>
        <v>0</v>
      </c>
      <c r="B1380" s="13"/>
      <c r="C1380" s="13"/>
      <c r="D1380" s="13"/>
      <c r="E1380" s="13">
        <f t="shared" si="192"/>
        <v>0</v>
      </c>
      <c r="F1380" s="13"/>
      <c r="G1380" s="13"/>
      <c r="H1380" s="88"/>
      <c r="I1380" s="88"/>
      <c r="J1380" s="9"/>
      <c r="K1380" s="8"/>
      <c r="L1380" s="19"/>
      <c r="M1380" s="8"/>
      <c r="N1380" s="19"/>
      <c r="O1380" s="19"/>
      <c r="P1380" s="19"/>
      <c r="Q1380" s="8"/>
      <c r="R1380" s="8"/>
      <c r="S1380" s="88"/>
      <c r="T1380" s="8"/>
      <c r="U1380" s="8"/>
      <c r="V1380" s="11"/>
      <c r="W1380" s="19"/>
      <c r="X1380" s="8"/>
      <c r="Y1380" s="90"/>
      <c r="Z1380" s="88"/>
      <c r="AA1380" s="88"/>
      <c r="AB1380" s="88"/>
      <c r="AC1380" s="88"/>
      <c r="AD1380" s="10"/>
      <c r="AE1380" s="8"/>
      <c r="AF1380" s="12"/>
      <c r="AG1380" s="8"/>
      <c r="AH1380" s="88"/>
    </row>
    <row r="1381" spans="1:34" x14ac:dyDescent="0.25">
      <c r="A1381" s="62">
        <f>COUNTA(H1381:K1381,L1381:AH1381)</f>
        <v>0</v>
      </c>
      <c r="B1381" s="13"/>
      <c r="C1381" s="13"/>
      <c r="D1381" s="13"/>
      <c r="E1381" s="13">
        <f t="shared" si="192"/>
        <v>0</v>
      </c>
      <c r="F1381" s="13"/>
      <c r="G1381" s="13"/>
      <c r="H1381" s="88"/>
      <c r="I1381" s="88"/>
      <c r="J1381" s="9"/>
      <c r="K1381" s="8"/>
      <c r="L1381" s="19"/>
      <c r="M1381" s="8"/>
      <c r="N1381" s="19"/>
      <c r="O1381" s="19"/>
      <c r="P1381" s="19"/>
      <c r="Q1381" s="8"/>
      <c r="R1381" s="8"/>
      <c r="S1381" s="88"/>
      <c r="T1381" s="8"/>
      <c r="U1381" s="8"/>
      <c r="V1381" s="11"/>
      <c r="W1381" s="19"/>
      <c r="X1381" s="8"/>
      <c r="Y1381" s="90"/>
      <c r="Z1381" s="88"/>
      <c r="AA1381" s="88"/>
      <c r="AB1381" s="88"/>
      <c r="AC1381" s="88"/>
      <c r="AD1381" s="10"/>
      <c r="AE1381" s="8"/>
      <c r="AF1381" s="12"/>
      <c r="AG1381" s="8"/>
      <c r="AH1381" s="88"/>
    </row>
    <row r="1382" spans="1:34" x14ac:dyDescent="0.25">
      <c r="A1382" s="62">
        <f>COUNTA(H1382:K1382,L1382:AH1382)</f>
        <v>0</v>
      </c>
      <c r="B1382" s="13"/>
      <c r="C1382" s="13"/>
      <c r="D1382" s="13"/>
      <c r="E1382" s="13">
        <f t="shared" si="192"/>
        <v>0</v>
      </c>
      <c r="F1382" s="13"/>
      <c r="G1382" s="13"/>
      <c r="H1382" s="88"/>
      <c r="I1382" s="88"/>
      <c r="J1382" s="9"/>
      <c r="K1382" s="8"/>
      <c r="L1382" s="19"/>
      <c r="M1382" s="8"/>
      <c r="N1382" s="19"/>
      <c r="O1382" s="19"/>
      <c r="P1382" s="19"/>
      <c r="Q1382" s="8"/>
      <c r="R1382" s="8"/>
      <c r="S1382" s="88"/>
      <c r="T1382" s="8"/>
      <c r="U1382" s="8"/>
      <c r="V1382" s="11"/>
      <c r="W1382" s="19"/>
      <c r="X1382" s="8"/>
      <c r="Y1382" s="90"/>
      <c r="Z1382" s="88"/>
      <c r="AA1382" s="88"/>
      <c r="AB1382" s="88"/>
      <c r="AC1382" s="88"/>
      <c r="AD1382" s="10"/>
      <c r="AE1382" s="8"/>
      <c r="AF1382" s="12"/>
      <c r="AG1382" s="8"/>
      <c r="AH1382" s="88"/>
    </row>
    <row r="1383" spans="1:34" x14ac:dyDescent="0.25">
      <c r="A1383" s="62">
        <f>COUNTA(H1383:K1383,L1383:AH1383,J1384)-4</f>
        <v>0</v>
      </c>
      <c r="B1383" s="13"/>
      <c r="C1383" s="13"/>
      <c r="D1383" s="13"/>
      <c r="E1383" s="13">
        <f t="shared" si="192"/>
        <v>0</v>
      </c>
      <c r="F1383" s="13"/>
      <c r="G1383" s="13"/>
      <c r="H1383" s="88"/>
      <c r="I1383" s="88"/>
      <c r="J1383" s="7" t="s">
        <v>79</v>
      </c>
      <c r="K1383" s="8"/>
      <c r="L1383" s="19"/>
      <c r="M1383" s="8"/>
      <c r="N1383" s="19"/>
      <c r="O1383" s="19"/>
      <c r="P1383" s="19"/>
      <c r="Q1383" s="8"/>
      <c r="R1383" s="8"/>
      <c r="S1383" s="88"/>
      <c r="T1383" s="17" t="s">
        <v>80</v>
      </c>
      <c r="U1383" s="17" t="s">
        <v>80</v>
      </c>
      <c r="V1383" s="18" t="s">
        <v>80</v>
      </c>
      <c r="W1383" s="19"/>
      <c r="X1383" s="8"/>
      <c r="Y1383" s="90"/>
      <c r="Z1383" s="88"/>
      <c r="AA1383" s="88"/>
      <c r="AB1383" s="88"/>
      <c r="AC1383" s="88"/>
      <c r="AD1383" s="10"/>
      <c r="AE1383" s="8"/>
      <c r="AF1383" s="12"/>
      <c r="AG1383" s="8"/>
      <c r="AH1383" s="88"/>
    </row>
    <row r="1384" spans="1:34" x14ac:dyDescent="0.25">
      <c r="A1384" s="62">
        <f>COUNTA(H1384:K1384,L1384:AH1384)</f>
        <v>0</v>
      </c>
      <c r="B1384" s="13"/>
      <c r="C1384" s="13"/>
      <c r="D1384" s="13" t="str">
        <f>IF(J1384&gt;0,"совместительство","-")</f>
        <v>-</v>
      </c>
      <c r="E1384" s="13">
        <f t="shared" si="192"/>
        <v>0</v>
      </c>
      <c r="F1384" s="13"/>
      <c r="G1384" s="13"/>
      <c r="H1384" s="88"/>
      <c r="I1384" s="88"/>
      <c r="J1384" s="9"/>
      <c r="K1384" s="8"/>
      <c r="L1384" s="19"/>
      <c r="M1384" s="8"/>
      <c r="N1384" s="19"/>
      <c r="O1384" s="19"/>
      <c r="P1384" s="19"/>
      <c r="Q1384" s="8"/>
      <c r="R1384" s="8"/>
      <c r="S1384" s="88"/>
      <c r="T1384" s="8"/>
      <c r="U1384" s="8"/>
      <c r="V1384" s="11"/>
      <c r="W1384" s="19"/>
      <c r="X1384" s="8"/>
      <c r="Y1384" s="90"/>
      <c r="Z1384" s="88"/>
      <c r="AA1384" s="88"/>
      <c r="AB1384" s="88"/>
      <c r="AC1384" s="88"/>
      <c r="AD1384" s="10"/>
      <c r="AE1384" s="8"/>
      <c r="AF1384" s="12"/>
      <c r="AG1384" s="8"/>
      <c r="AH1384" s="88"/>
    </row>
    <row r="1385" spans="1:34" x14ac:dyDescent="0.25">
      <c r="A1385" s="62">
        <f>COUNTA(H1385:K1385,L1385:AH1385)</f>
        <v>0</v>
      </c>
      <c r="B1385" s="13"/>
      <c r="C1385" s="13"/>
      <c r="D1385" s="13"/>
      <c r="E1385" s="13">
        <f t="shared" si="192"/>
        <v>0</v>
      </c>
      <c r="F1385" s="13"/>
      <c r="G1385" s="13"/>
      <c r="H1385" s="88"/>
      <c r="I1385" s="88"/>
      <c r="J1385" s="9"/>
      <c r="K1385" s="8"/>
      <c r="L1385" s="19"/>
      <c r="M1385" s="8"/>
      <c r="N1385" s="19"/>
      <c r="O1385" s="19"/>
      <c r="P1385" s="19"/>
      <c r="Q1385" s="8"/>
      <c r="R1385" s="8"/>
      <c r="S1385" s="88"/>
      <c r="T1385" s="8"/>
      <c r="U1385" s="8"/>
      <c r="V1385" s="11"/>
      <c r="W1385" s="19"/>
      <c r="X1385" s="8"/>
      <c r="Y1385" s="90"/>
      <c r="Z1385" s="88"/>
      <c r="AA1385" s="88"/>
      <c r="AB1385" s="88"/>
      <c r="AC1385" s="88"/>
      <c r="AD1385" s="10"/>
      <c r="AE1385" s="8"/>
      <c r="AF1385" s="12"/>
      <c r="AG1385" s="8"/>
      <c r="AH1385" s="88"/>
    </row>
    <row r="1386" spans="1:34" x14ac:dyDescent="0.25">
      <c r="A1386" s="62">
        <f>COUNTA(H1386:K1386,L1386:AH1386)</f>
        <v>0</v>
      </c>
      <c r="B1386" s="13"/>
      <c r="C1386" s="13"/>
      <c r="D1386" s="13"/>
      <c r="E1386" s="13">
        <f t="shared" si="192"/>
        <v>0</v>
      </c>
      <c r="F1386" s="13"/>
      <c r="G1386" s="13"/>
      <c r="H1386" s="88"/>
      <c r="I1386" s="88"/>
      <c r="J1386" s="9"/>
      <c r="K1386" s="8"/>
      <c r="L1386" s="19"/>
      <c r="M1386" s="8"/>
      <c r="N1386" s="19"/>
      <c r="O1386" s="19"/>
      <c r="P1386" s="19"/>
      <c r="Q1386" s="8"/>
      <c r="R1386" s="8"/>
      <c r="S1386" s="88"/>
      <c r="T1386" s="8"/>
      <c r="U1386" s="8"/>
      <c r="V1386" s="11"/>
      <c r="W1386" s="19"/>
      <c r="X1386" s="8"/>
      <c r="Y1386" s="90"/>
      <c r="Z1386" s="88"/>
      <c r="AA1386" s="88"/>
      <c r="AB1386" s="88"/>
      <c r="AC1386" s="88"/>
      <c r="AD1386" s="10"/>
      <c r="AE1386" s="8"/>
      <c r="AF1386" s="12"/>
      <c r="AG1386" s="8"/>
      <c r="AH1386" s="88"/>
    </row>
    <row r="1387" spans="1:34" x14ac:dyDescent="0.25">
      <c r="A1387" s="62">
        <f>COUNTA(H1387:K1387,L1387:AH1387)</f>
        <v>0</v>
      </c>
      <c r="B1387" s="13"/>
      <c r="C1387" s="13"/>
      <c r="D1387" s="13"/>
      <c r="E1387" s="13">
        <f t="shared" si="192"/>
        <v>0</v>
      </c>
      <c r="F1387" s="13"/>
      <c r="G1387" s="13"/>
      <c r="H1387" s="88"/>
      <c r="I1387" s="88"/>
      <c r="J1387" s="9"/>
      <c r="K1387" s="8"/>
      <c r="L1387" s="19"/>
      <c r="M1387" s="8"/>
      <c r="N1387" s="19"/>
      <c r="O1387" s="19"/>
      <c r="P1387" s="19"/>
      <c r="Q1387" s="8"/>
      <c r="R1387" s="8"/>
      <c r="S1387" s="88"/>
      <c r="T1387" s="8"/>
      <c r="U1387" s="8"/>
      <c r="V1387" s="11"/>
      <c r="W1387" s="19"/>
      <c r="X1387" s="8"/>
      <c r="Y1387" s="90"/>
      <c r="Z1387" s="88"/>
      <c r="AA1387" s="88"/>
      <c r="AB1387" s="88"/>
      <c r="AC1387" s="88"/>
      <c r="AD1387" s="10"/>
      <c r="AE1387" s="8"/>
      <c r="AF1387" s="12"/>
      <c r="AG1387" s="8"/>
      <c r="AH1387" s="88"/>
    </row>
    <row r="1388" spans="1:34" x14ac:dyDescent="0.25">
      <c r="A1388" s="62">
        <f>COUNTA(H1388:K1388,L1388:AH1388)</f>
        <v>0</v>
      </c>
      <c r="B1388" s="13"/>
      <c r="C1388" s="13"/>
      <c r="D1388" s="13"/>
      <c r="E1388" s="13">
        <f t="shared" si="192"/>
        <v>0</v>
      </c>
      <c r="F1388" s="13"/>
      <c r="G1388" s="13"/>
      <c r="H1388" s="88"/>
      <c r="I1388" s="88"/>
      <c r="J1388" s="9"/>
      <c r="K1388" s="8"/>
      <c r="L1388" s="19"/>
      <c r="M1388" s="8"/>
      <c r="N1388" s="19"/>
      <c r="O1388" s="19"/>
      <c r="P1388" s="19"/>
      <c r="Q1388" s="8"/>
      <c r="R1388" s="8"/>
      <c r="S1388" s="88"/>
      <c r="T1388" s="8"/>
      <c r="U1388" s="8"/>
      <c r="V1388" s="11"/>
      <c r="W1388" s="19"/>
      <c r="X1388" s="8"/>
      <c r="Y1388" s="90"/>
      <c r="Z1388" s="88"/>
      <c r="AA1388" s="88"/>
      <c r="AB1388" s="88"/>
      <c r="AC1388" s="88"/>
      <c r="AD1388" s="10"/>
      <c r="AE1388" s="8"/>
      <c r="AF1388" s="12"/>
      <c r="AG1388" s="8"/>
      <c r="AH1388" s="88"/>
    </row>
    <row r="1389" spans="1:34" x14ac:dyDescent="0.25">
      <c r="A1389" s="62">
        <f>COUNTA(H1389:K1389,L1389:AH1389)</f>
        <v>0</v>
      </c>
      <c r="B1389" s="13"/>
      <c r="C1389" s="13"/>
      <c r="D1389" s="13"/>
      <c r="E1389" s="13">
        <f t="shared" si="192"/>
        <v>0</v>
      </c>
      <c r="F1389" s="13"/>
      <c r="G1389" s="13"/>
      <c r="H1389" s="88"/>
      <c r="I1389" s="88"/>
      <c r="J1389" s="9"/>
      <c r="K1389" s="8"/>
      <c r="L1389" s="19"/>
      <c r="M1389" s="8"/>
      <c r="N1389" s="19"/>
      <c r="O1389" s="19"/>
      <c r="P1389" s="19"/>
      <c r="Q1389" s="8"/>
      <c r="R1389" s="8"/>
      <c r="S1389" s="88"/>
      <c r="T1389" s="8"/>
      <c r="U1389" s="8"/>
      <c r="V1389" s="11"/>
      <c r="W1389" s="19"/>
      <c r="X1389" s="8"/>
      <c r="Y1389" s="90"/>
      <c r="Z1389" s="88"/>
      <c r="AA1389" s="88"/>
      <c r="AB1389" s="88"/>
      <c r="AC1389" s="88"/>
      <c r="AD1389" s="10"/>
      <c r="AE1389" s="8"/>
      <c r="AF1389" s="12"/>
      <c r="AG1389" s="8"/>
      <c r="AH1389" s="88"/>
    </row>
    <row r="1390" spans="1:34" s="26" customFormat="1" ht="11.25" customHeight="1" x14ac:dyDescent="0.25">
      <c r="A1390" s="21">
        <v>0</v>
      </c>
      <c r="B1390" s="22"/>
      <c r="C1390" s="22"/>
      <c r="D1390" s="21"/>
      <c r="E1390" s="23">
        <f>MAX(E1374:E1389)</f>
        <v>0</v>
      </c>
      <c r="F1390" s="21" t="str">
        <f>RIGHT(R1390,4)</f>
        <v xml:space="preserve"> - 0</v>
      </c>
      <c r="G1390" s="21" t="str">
        <f>RIGHT(X1390,4)</f>
        <v xml:space="preserve"> - 0</v>
      </c>
      <c r="H1390" s="88"/>
      <c r="I1390" s="88"/>
      <c r="J1390" s="23" t="s">
        <v>85</v>
      </c>
      <c r="K1390" s="23" t="str">
        <f>IF(E1390=4,"ВО",IF(E1390=3,"СПО",IF(E1390=2,"ВО (с)",IF(E1390=1,"СПО (с)","-"))))</f>
        <v>-</v>
      </c>
      <c r="L1390" s="23">
        <f>COUNTA(L1374:L1389)</f>
        <v>0</v>
      </c>
      <c r="M1390" s="23" t="s">
        <v>80</v>
      </c>
      <c r="N1390" s="23" t="s">
        <v>80</v>
      </c>
      <c r="O1390" s="23">
        <f>COUNTA(O1374:O1389)</f>
        <v>0</v>
      </c>
      <c r="P1390" s="23" t="s">
        <v>80</v>
      </c>
      <c r="Q1390" s="23">
        <f>SUM(Q1374:Q1389)</f>
        <v>0</v>
      </c>
      <c r="R1390" s="23" t="str">
        <f>CONCATENATE("П.Г.П. - ",MAX(R1374:R1389))</f>
        <v>П.Г.П. - 0</v>
      </c>
      <c r="S1390" s="23">
        <f>COUNTA(S1374)</f>
        <v>0</v>
      </c>
      <c r="T1390" s="23">
        <f>T1375</f>
        <v>0</v>
      </c>
      <c r="U1390" s="23" t="s">
        <v>80</v>
      </c>
      <c r="V1390" s="23" t="s">
        <v>80</v>
      </c>
      <c r="W1390" s="23">
        <f>COUNTA(W1374:W1389)</f>
        <v>0</v>
      </c>
      <c r="X1390" s="23" t="str">
        <f>CONCATENATE("П.Г.П. - ",MAX(X1374:X1389))</f>
        <v>П.Г.П. - 0</v>
      </c>
      <c r="Y1390" s="24">
        <f>Y1374</f>
        <v>0</v>
      </c>
      <c r="Z1390" s="23" t="str">
        <f>IF(Z1374="","-",Z1374)</f>
        <v>-</v>
      </c>
      <c r="AA1390" s="23" t="str">
        <f t="shared" ref="AA1390:AC1390" si="193">IF(AA1374="","-",AA1374)</f>
        <v>-</v>
      </c>
      <c r="AB1390" s="23" t="str">
        <f t="shared" si="193"/>
        <v>-</v>
      </c>
      <c r="AC1390" s="23" t="str">
        <f t="shared" si="193"/>
        <v>-</v>
      </c>
      <c r="AD1390" s="23" t="s">
        <v>80</v>
      </c>
      <c r="AE1390" s="23">
        <f>SUM(AE1374:AE1389)</f>
        <v>0</v>
      </c>
      <c r="AF1390" s="25">
        <f>SUM(AF1374:AF1389)</f>
        <v>0</v>
      </c>
      <c r="AG1390" s="23" t="s">
        <v>80</v>
      </c>
      <c r="AH1390" s="23" t="s">
        <v>80</v>
      </c>
    </row>
    <row r="1391" spans="1:34" x14ac:dyDescent="0.25">
      <c r="A1391" s="62">
        <f>COUNTA(H1391:K1391,L1391:AH1391)-7</f>
        <v>-1</v>
      </c>
      <c r="B1391" s="13"/>
      <c r="C1391" s="13"/>
      <c r="D1391" s="13"/>
      <c r="E1391" s="13">
        <f t="shared" ref="E1391:E1406" si="194">IF(K1391="ВО",4,IF(K1391="СПО",3,IF(K1391="ВО (студент)",2,IF(K1391="СПО (студент)",1,0))))</f>
        <v>0</v>
      </c>
      <c r="F1391" s="13"/>
      <c r="G1391" s="13"/>
      <c r="H1391" s="88">
        <v>102</v>
      </c>
      <c r="I1391" s="88"/>
      <c r="J1391" s="7" t="s">
        <v>77</v>
      </c>
      <c r="K1391" s="8"/>
      <c r="L1391" s="19"/>
      <c r="M1391" s="8"/>
      <c r="N1391" s="19"/>
      <c r="O1391" s="19"/>
      <c r="P1391" s="19"/>
      <c r="Q1391" s="8"/>
      <c r="R1391" s="8"/>
      <c r="S1391" s="88"/>
      <c r="T1391" s="17" t="s">
        <v>80</v>
      </c>
      <c r="U1391" s="17" t="s">
        <v>80</v>
      </c>
      <c r="V1391" s="18" t="s">
        <v>80</v>
      </c>
      <c r="W1391" s="19"/>
      <c r="X1391" s="8"/>
      <c r="Y1391" s="90"/>
      <c r="Z1391" s="88"/>
      <c r="AA1391" s="88"/>
      <c r="AB1391" s="88" t="str">
        <f>IF(Y1391&lt;1,"-",ROUND(YEARFRAC(Y1391,#REF!,1),2))</f>
        <v>-</v>
      </c>
      <c r="AC1391" s="88"/>
      <c r="AD1391" s="10"/>
      <c r="AE1391" s="8"/>
      <c r="AF1391" s="12"/>
      <c r="AG1391" s="8"/>
      <c r="AH1391" s="88"/>
    </row>
    <row r="1392" spans="1:34" x14ac:dyDescent="0.25">
      <c r="A1392" s="62">
        <f>COUNTA(H1392:K1392,L1392:AH1392)</f>
        <v>0</v>
      </c>
      <c r="B1392" s="13"/>
      <c r="C1392" s="13"/>
      <c r="D1392" s="13"/>
      <c r="E1392" s="13">
        <f t="shared" si="194"/>
        <v>0</v>
      </c>
      <c r="F1392" s="13"/>
      <c r="G1392" s="13"/>
      <c r="H1392" s="88"/>
      <c r="I1392" s="88"/>
      <c r="J1392" s="9"/>
      <c r="K1392" s="8"/>
      <c r="L1392" s="19"/>
      <c r="M1392" s="8"/>
      <c r="N1392" s="19"/>
      <c r="O1392" s="19"/>
      <c r="P1392" s="19"/>
      <c r="Q1392" s="8"/>
      <c r="R1392" s="8"/>
      <c r="S1392" s="88"/>
      <c r="T1392" s="8"/>
      <c r="U1392" s="8"/>
      <c r="V1392" s="11"/>
      <c r="W1392" s="19"/>
      <c r="X1392" s="8"/>
      <c r="Y1392" s="90"/>
      <c r="Z1392" s="88"/>
      <c r="AA1392" s="88"/>
      <c r="AB1392" s="88"/>
      <c r="AC1392" s="88"/>
      <c r="AD1392" s="10"/>
      <c r="AE1392" s="8"/>
      <c r="AF1392" s="12"/>
      <c r="AG1392" s="8"/>
      <c r="AH1392" s="88"/>
    </row>
    <row r="1393" spans="1:34" x14ac:dyDescent="0.25">
      <c r="A1393" s="62">
        <f>COUNTA(H1393:K1393,L1393:AH1393,J1394)-4</f>
        <v>0</v>
      </c>
      <c r="B1393" s="13"/>
      <c r="C1393" s="13"/>
      <c r="D1393" s="13"/>
      <c r="E1393" s="13">
        <f t="shared" si="194"/>
        <v>0</v>
      </c>
      <c r="F1393" s="13"/>
      <c r="G1393" s="13"/>
      <c r="H1393" s="88"/>
      <c r="I1393" s="88"/>
      <c r="J1393" s="7" t="s">
        <v>78</v>
      </c>
      <c r="K1393" s="8"/>
      <c r="L1393" s="19"/>
      <c r="M1393" s="8"/>
      <c r="N1393" s="19"/>
      <c r="O1393" s="19"/>
      <c r="P1393" s="19"/>
      <c r="Q1393" s="8"/>
      <c r="R1393" s="8"/>
      <c r="S1393" s="88"/>
      <c r="T1393" s="17" t="s">
        <v>80</v>
      </c>
      <c r="U1393" s="17" t="s">
        <v>80</v>
      </c>
      <c r="V1393" s="18" t="s">
        <v>80</v>
      </c>
      <c r="W1393" s="19"/>
      <c r="X1393" s="8"/>
      <c r="Y1393" s="90"/>
      <c r="Z1393" s="88"/>
      <c r="AA1393" s="88"/>
      <c r="AB1393" s="88"/>
      <c r="AC1393" s="88"/>
      <c r="AD1393" s="10"/>
      <c r="AE1393" s="8"/>
      <c r="AF1393" s="12"/>
      <c r="AG1393" s="8"/>
      <c r="AH1393" s="88"/>
    </row>
    <row r="1394" spans="1:34" x14ac:dyDescent="0.25">
      <c r="A1394" s="62">
        <f>COUNTA(H1394:K1394,L1394:AH1394)</f>
        <v>0</v>
      </c>
      <c r="B1394" s="13"/>
      <c r="C1394" s="13"/>
      <c r="D1394" s="13" t="str">
        <f>IF(J1394&gt;0,"совмещение","-")</f>
        <v>-</v>
      </c>
      <c r="E1394" s="13">
        <f t="shared" si="194"/>
        <v>0</v>
      </c>
      <c r="F1394" s="13"/>
      <c r="G1394" s="13"/>
      <c r="H1394" s="88"/>
      <c r="I1394" s="88"/>
      <c r="J1394" s="9"/>
      <c r="K1394" s="8"/>
      <c r="L1394" s="19"/>
      <c r="M1394" s="8"/>
      <c r="N1394" s="19"/>
      <c r="O1394" s="19"/>
      <c r="P1394" s="19"/>
      <c r="Q1394" s="8"/>
      <c r="R1394" s="8"/>
      <c r="S1394" s="88"/>
      <c r="T1394" s="8"/>
      <c r="U1394" s="8"/>
      <c r="V1394" s="11"/>
      <c r="W1394" s="19"/>
      <c r="X1394" s="8"/>
      <c r="Y1394" s="90"/>
      <c r="Z1394" s="88"/>
      <c r="AA1394" s="88"/>
      <c r="AB1394" s="88"/>
      <c r="AC1394" s="88"/>
      <c r="AD1394" s="10"/>
      <c r="AE1394" s="8"/>
      <c r="AF1394" s="12"/>
      <c r="AG1394" s="8"/>
      <c r="AH1394" s="88"/>
    </row>
    <row r="1395" spans="1:34" x14ac:dyDescent="0.25">
      <c r="A1395" s="62">
        <f>COUNTA(H1395:K1395,L1395:AH1395)</f>
        <v>0</v>
      </c>
      <c r="B1395" s="13"/>
      <c r="C1395" s="13"/>
      <c r="D1395" s="13"/>
      <c r="E1395" s="13">
        <f t="shared" si="194"/>
        <v>0</v>
      </c>
      <c r="F1395" s="13"/>
      <c r="G1395" s="13"/>
      <c r="H1395" s="88"/>
      <c r="I1395" s="88"/>
      <c r="J1395" s="9"/>
      <c r="K1395" s="8"/>
      <c r="L1395" s="19"/>
      <c r="M1395" s="8"/>
      <c r="N1395" s="19"/>
      <c r="O1395" s="19"/>
      <c r="P1395" s="19"/>
      <c r="Q1395" s="8"/>
      <c r="R1395" s="8"/>
      <c r="S1395" s="88"/>
      <c r="T1395" s="8"/>
      <c r="U1395" s="8"/>
      <c r="V1395" s="11"/>
      <c r="W1395" s="19"/>
      <c r="X1395" s="8"/>
      <c r="Y1395" s="90"/>
      <c r="Z1395" s="88"/>
      <c r="AA1395" s="88"/>
      <c r="AB1395" s="88"/>
      <c r="AC1395" s="88"/>
      <c r="AD1395" s="10"/>
      <c r="AE1395" s="8"/>
      <c r="AF1395" s="12"/>
      <c r="AG1395" s="8"/>
      <c r="AH1395" s="88"/>
    </row>
    <row r="1396" spans="1:34" x14ac:dyDescent="0.25">
      <c r="A1396" s="62">
        <f>COUNTA(H1396:K1396,L1396:AH1396)</f>
        <v>0</v>
      </c>
      <c r="B1396" s="13"/>
      <c r="C1396" s="13"/>
      <c r="D1396" s="13"/>
      <c r="E1396" s="13">
        <f t="shared" si="194"/>
        <v>0</v>
      </c>
      <c r="F1396" s="13"/>
      <c r="G1396" s="13"/>
      <c r="H1396" s="88"/>
      <c r="I1396" s="88"/>
      <c r="J1396" s="9"/>
      <c r="K1396" s="8"/>
      <c r="L1396" s="19"/>
      <c r="M1396" s="8"/>
      <c r="N1396" s="19"/>
      <c r="O1396" s="19"/>
      <c r="P1396" s="19"/>
      <c r="Q1396" s="8"/>
      <c r="R1396" s="8"/>
      <c r="S1396" s="88"/>
      <c r="T1396" s="8"/>
      <c r="U1396" s="8"/>
      <c r="V1396" s="11"/>
      <c r="W1396" s="19"/>
      <c r="X1396" s="8"/>
      <c r="Y1396" s="90"/>
      <c r="Z1396" s="88"/>
      <c r="AA1396" s="88"/>
      <c r="AB1396" s="88"/>
      <c r="AC1396" s="88"/>
      <c r="AD1396" s="10"/>
      <c r="AE1396" s="8"/>
      <c r="AF1396" s="12"/>
      <c r="AG1396" s="8"/>
      <c r="AH1396" s="88"/>
    </row>
    <row r="1397" spans="1:34" x14ac:dyDescent="0.25">
      <c r="A1397" s="62">
        <f>COUNTA(H1397:K1397,L1397:AH1397)</f>
        <v>0</v>
      </c>
      <c r="B1397" s="13"/>
      <c r="C1397" s="13"/>
      <c r="D1397" s="13"/>
      <c r="E1397" s="13">
        <f t="shared" si="194"/>
        <v>0</v>
      </c>
      <c r="F1397" s="13"/>
      <c r="G1397" s="13"/>
      <c r="H1397" s="88"/>
      <c r="I1397" s="88"/>
      <c r="J1397" s="9"/>
      <c r="K1397" s="8"/>
      <c r="L1397" s="19"/>
      <c r="M1397" s="8"/>
      <c r="N1397" s="19"/>
      <c r="O1397" s="19"/>
      <c r="P1397" s="19"/>
      <c r="Q1397" s="8"/>
      <c r="R1397" s="8"/>
      <c r="S1397" s="88"/>
      <c r="T1397" s="8"/>
      <c r="U1397" s="8"/>
      <c r="V1397" s="11"/>
      <c r="W1397" s="19"/>
      <c r="X1397" s="8"/>
      <c r="Y1397" s="90"/>
      <c r="Z1397" s="88"/>
      <c r="AA1397" s="88"/>
      <c r="AB1397" s="88"/>
      <c r="AC1397" s="88"/>
      <c r="AD1397" s="10"/>
      <c r="AE1397" s="8"/>
      <c r="AF1397" s="12"/>
      <c r="AG1397" s="8"/>
      <c r="AH1397" s="88"/>
    </row>
    <row r="1398" spans="1:34" x14ac:dyDescent="0.25">
      <c r="A1398" s="62">
        <f>COUNTA(H1398:K1398,L1398:AH1398)</f>
        <v>0</v>
      </c>
      <c r="B1398" s="13"/>
      <c r="C1398" s="13"/>
      <c r="D1398" s="13"/>
      <c r="E1398" s="13">
        <f t="shared" si="194"/>
        <v>0</v>
      </c>
      <c r="F1398" s="13"/>
      <c r="G1398" s="13"/>
      <c r="H1398" s="88"/>
      <c r="I1398" s="88"/>
      <c r="J1398" s="9"/>
      <c r="K1398" s="8"/>
      <c r="L1398" s="19"/>
      <c r="M1398" s="8"/>
      <c r="N1398" s="19"/>
      <c r="O1398" s="19"/>
      <c r="P1398" s="19"/>
      <c r="Q1398" s="8"/>
      <c r="R1398" s="8"/>
      <c r="S1398" s="88"/>
      <c r="T1398" s="8"/>
      <c r="U1398" s="8"/>
      <c r="V1398" s="11"/>
      <c r="W1398" s="19"/>
      <c r="X1398" s="8"/>
      <c r="Y1398" s="90"/>
      <c r="Z1398" s="88"/>
      <c r="AA1398" s="88"/>
      <c r="AB1398" s="88"/>
      <c r="AC1398" s="88"/>
      <c r="AD1398" s="10"/>
      <c r="AE1398" s="8"/>
      <c r="AF1398" s="12"/>
      <c r="AG1398" s="8"/>
      <c r="AH1398" s="88"/>
    </row>
    <row r="1399" spans="1:34" x14ac:dyDescent="0.25">
      <c r="A1399" s="62">
        <f>COUNTA(H1399:K1399,L1399:AH1399)</f>
        <v>0</v>
      </c>
      <c r="B1399" s="13"/>
      <c r="C1399" s="13"/>
      <c r="D1399" s="13"/>
      <c r="E1399" s="13">
        <f t="shared" si="194"/>
        <v>0</v>
      </c>
      <c r="F1399" s="13"/>
      <c r="G1399" s="13"/>
      <c r="H1399" s="88"/>
      <c r="I1399" s="88"/>
      <c r="J1399" s="9"/>
      <c r="K1399" s="8"/>
      <c r="L1399" s="19"/>
      <c r="M1399" s="8"/>
      <c r="N1399" s="19"/>
      <c r="O1399" s="19"/>
      <c r="P1399" s="19"/>
      <c r="Q1399" s="8"/>
      <c r="R1399" s="8"/>
      <c r="S1399" s="88"/>
      <c r="T1399" s="8"/>
      <c r="U1399" s="8"/>
      <c r="V1399" s="11"/>
      <c r="W1399" s="19"/>
      <c r="X1399" s="8"/>
      <c r="Y1399" s="90"/>
      <c r="Z1399" s="88"/>
      <c r="AA1399" s="88"/>
      <c r="AB1399" s="88"/>
      <c r="AC1399" s="88"/>
      <c r="AD1399" s="10"/>
      <c r="AE1399" s="8"/>
      <c r="AF1399" s="12"/>
      <c r="AG1399" s="8"/>
      <c r="AH1399" s="88"/>
    </row>
    <row r="1400" spans="1:34" x14ac:dyDescent="0.25">
      <c r="A1400" s="62">
        <f>COUNTA(H1400:K1400,L1400:AH1400,J1401)-4</f>
        <v>0</v>
      </c>
      <c r="B1400" s="13"/>
      <c r="C1400" s="13"/>
      <c r="D1400" s="13"/>
      <c r="E1400" s="13">
        <f t="shared" si="194"/>
        <v>0</v>
      </c>
      <c r="F1400" s="13"/>
      <c r="G1400" s="13"/>
      <c r="H1400" s="88"/>
      <c r="I1400" s="88"/>
      <c r="J1400" s="7" t="s">
        <v>79</v>
      </c>
      <c r="K1400" s="8"/>
      <c r="L1400" s="19"/>
      <c r="M1400" s="8"/>
      <c r="N1400" s="19"/>
      <c r="O1400" s="19"/>
      <c r="P1400" s="19"/>
      <c r="Q1400" s="8"/>
      <c r="R1400" s="8"/>
      <c r="S1400" s="88"/>
      <c r="T1400" s="17" t="s">
        <v>80</v>
      </c>
      <c r="U1400" s="17" t="s">
        <v>80</v>
      </c>
      <c r="V1400" s="18" t="s">
        <v>80</v>
      </c>
      <c r="W1400" s="19"/>
      <c r="X1400" s="8"/>
      <c r="Y1400" s="90"/>
      <c r="Z1400" s="88"/>
      <c r="AA1400" s="88"/>
      <c r="AB1400" s="88"/>
      <c r="AC1400" s="88"/>
      <c r="AD1400" s="10"/>
      <c r="AE1400" s="8"/>
      <c r="AF1400" s="12"/>
      <c r="AG1400" s="8"/>
      <c r="AH1400" s="88"/>
    </row>
    <row r="1401" spans="1:34" x14ac:dyDescent="0.25">
      <c r="A1401" s="62">
        <f>COUNTA(H1401:K1401,L1401:AH1401)</f>
        <v>0</v>
      </c>
      <c r="B1401" s="13"/>
      <c r="C1401" s="13"/>
      <c r="D1401" s="13" t="str">
        <f>IF(J1401&gt;0,"совместительство","-")</f>
        <v>-</v>
      </c>
      <c r="E1401" s="13">
        <f t="shared" si="194"/>
        <v>0</v>
      </c>
      <c r="F1401" s="13"/>
      <c r="G1401" s="13"/>
      <c r="H1401" s="88"/>
      <c r="I1401" s="88"/>
      <c r="J1401" s="9"/>
      <c r="K1401" s="8"/>
      <c r="L1401" s="19"/>
      <c r="M1401" s="8"/>
      <c r="N1401" s="19"/>
      <c r="O1401" s="19"/>
      <c r="P1401" s="19"/>
      <c r="Q1401" s="8"/>
      <c r="R1401" s="8"/>
      <c r="S1401" s="88"/>
      <c r="T1401" s="8"/>
      <c r="U1401" s="8"/>
      <c r="V1401" s="11"/>
      <c r="W1401" s="19"/>
      <c r="X1401" s="8"/>
      <c r="Y1401" s="90"/>
      <c r="Z1401" s="88"/>
      <c r="AA1401" s="88"/>
      <c r="AB1401" s="88"/>
      <c r="AC1401" s="88"/>
      <c r="AD1401" s="10"/>
      <c r="AE1401" s="8"/>
      <c r="AF1401" s="12"/>
      <c r="AG1401" s="8"/>
      <c r="AH1401" s="88"/>
    </row>
    <row r="1402" spans="1:34" x14ac:dyDescent="0.25">
      <c r="A1402" s="62">
        <f>COUNTA(H1402:K1402,L1402:AH1402)</f>
        <v>0</v>
      </c>
      <c r="B1402" s="13"/>
      <c r="C1402" s="13"/>
      <c r="D1402" s="13"/>
      <c r="E1402" s="13">
        <f t="shared" si="194"/>
        <v>0</v>
      </c>
      <c r="F1402" s="13"/>
      <c r="G1402" s="13"/>
      <c r="H1402" s="88"/>
      <c r="I1402" s="88"/>
      <c r="J1402" s="9"/>
      <c r="K1402" s="8"/>
      <c r="L1402" s="19"/>
      <c r="M1402" s="8"/>
      <c r="N1402" s="19"/>
      <c r="O1402" s="19"/>
      <c r="P1402" s="19"/>
      <c r="Q1402" s="8"/>
      <c r="R1402" s="8"/>
      <c r="S1402" s="88"/>
      <c r="T1402" s="8"/>
      <c r="U1402" s="8"/>
      <c r="V1402" s="11"/>
      <c r="W1402" s="19"/>
      <c r="X1402" s="8"/>
      <c r="Y1402" s="90"/>
      <c r="Z1402" s="88"/>
      <c r="AA1402" s="88"/>
      <c r="AB1402" s="88"/>
      <c r="AC1402" s="88"/>
      <c r="AD1402" s="10"/>
      <c r="AE1402" s="8"/>
      <c r="AF1402" s="12"/>
      <c r="AG1402" s="8"/>
      <c r="AH1402" s="88"/>
    </row>
    <row r="1403" spans="1:34" x14ac:dyDescent="0.25">
      <c r="A1403" s="62">
        <f>COUNTA(H1403:K1403,L1403:AH1403)</f>
        <v>0</v>
      </c>
      <c r="B1403" s="13"/>
      <c r="C1403" s="13"/>
      <c r="D1403" s="13"/>
      <c r="E1403" s="13">
        <f t="shared" si="194"/>
        <v>0</v>
      </c>
      <c r="F1403" s="13"/>
      <c r="G1403" s="13"/>
      <c r="H1403" s="88"/>
      <c r="I1403" s="88"/>
      <c r="J1403" s="9"/>
      <c r="K1403" s="8"/>
      <c r="L1403" s="19"/>
      <c r="M1403" s="8"/>
      <c r="N1403" s="19"/>
      <c r="O1403" s="19"/>
      <c r="P1403" s="19"/>
      <c r="Q1403" s="8"/>
      <c r="R1403" s="8"/>
      <c r="S1403" s="88"/>
      <c r="T1403" s="8"/>
      <c r="U1403" s="8"/>
      <c r="V1403" s="11"/>
      <c r="W1403" s="19"/>
      <c r="X1403" s="8"/>
      <c r="Y1403" s="90"/>
      <c r="Z1403" s="88"/>
      <c r="AA1403" s="88"/>
      <c r="AB1403" s="88"/>
      <c r="AC1403" s="88"/>
      <c r="AD1403" s="10"/>
      <c r="AE1403" s="8"/>
      <c r="AF1403" s="12"/>
      <c r="AG1403" s="8"/>
      <c r="AH1403" s="88"/>
    </row>
    <row r="1404" spans="1:34" x14ac:dyDescent="0.25">
      <c r="A1404" s="62">
        <f>COUNTA(H1404:K1404,L1404:AH1404)</f>
        <v>0</v>
      </c>
      <c r="B1404" s="13"/>
      <c r="C1404" s="13"/>
      <c r="D1404" s="13"/>
      <c r="E1404" s="13">
        <f t="shared" si="194"/>
        <v>0</v>
      </c>
      <c r="F1404" s="13"/>
      <c r="G1404" s="13"/>
      <c r="H1404" s="88"/>
      <c r="I1404" s="88"/>
      <c r="J1404" s="9"/>
      <c r="K1404" s="8"/>
      <c r="L1404" s="19"/>
      <c r="M1404" s="8"/>
      <c r="N1404" s="19"/>
      <c r="O1404" s="19"/>
      <c r="P1404" s="19"/>
      <c r="Q1404" s="8"/>
      <c r="R1404" s="8"/>
      <c r="S1404" s="88"/>
      <c r="T1404" s="8"/>
      <c r="U1404" s="8"/>
      <c r="V1404" s="11"/>
      <c r="W1404" s="19"/>
      <c r="X1404" s="8"/>
      <c r="Y1404" s="90"/>
      <c r="Z1404" s="88"/>
      <c r="AA1404" s="88"/>
      <c r="AB1404" s="88"/>
      <c r="AC1404" s="88"/>
      <c r="AD1404" s="10"/>
      <c r="AE1404" s="8"/>
      <c r="AF1404" s="12"/>
      <c r="AG1404" s="8"/>
      <c r="AH1404" s="88"/>
    </row>
    <row r="1405" spans="1:34" x14ac:dyDescent="0.25">
      <c r="A1405" s="62">
        <f>COUNTA(H1405:K1405,L1405:AH1405)</f>
        <v>0</v>
      </c>
      <c r="B1405" s="13"/>
      <c r="C1405" s="13"/>
      <c r="D1405" s="13"/>
      <c r="E1405" s="13">
        <f t="shared" si="194"/>
        <v>0</v>
      </c>
      <c r="F1405" s="13"/>
      <c r="G1405" s="13"/>
      <c r="H1405" s="88"/>
      <c r="I1405" s="88"/>
      <c r="J1405" s="9"/>
      <c r="K1405" s="8"/>
      <c r="L1405" s="19"/>
      <c r="M1405" s="8"/>
      <c r="N1405" s="19"/>
      <c r="O1405" s="19"/>
      <c r="P1405" s="19"/>
      <c r="Q1405" s="8"/>
      <c r="R1405" s="8"/>
      <c r="S1405" s="88"/>
      <c r="T1405" s="8"/>
      <c r="U1405" s="8"/>
      <c r="V1405" s="11"/>
      <c r="W1405" s="19"/>
      <c r="X1405" s="8"/>
      <c r="Y1405" s="90"/>
      <c r="Z1405" s="88"/>
      <c r="AA1405" s="88"/>
      <c r="AB1405" s="88"/>
      <c r="AC1405" s="88"/>
      <c r="AD1405" s="10"/>
      <c r="AE1405" s="8"/>
      <c r="AF1405" s="12"/>
      <c r="AG1405" s="8"/>
      <c r="AH1405" s="88"/>
    </row>
    <row r="1406" spans="1:34" x14ac:dyDescent="0.25">
      <c r="A1406" s="62">
        <f>COUNTA(H1406:K1406,L1406:AH1406)</f>
        <v>0</v>
      </c>
      <c r="B1406" s="13"/>
      <c r="C1406" s="13"/>
      <c r="D1406" s="13"/>
      <c r="E1406" s="13">
        <f t="shared" si="194"/>
        <v>0</v>
      </c>
      <c r="F1406" s="13"/>
      <c r="G1406" s="13"/>
      <c r="H1406" s="88"/>
      <c r="I1406" s="88"/>
      <c r="J1406" s="9"/>
      <c r="K1406" s="8"/>
      <c r="L1406" s="19"/>
      <c r="M1406" s="8"/>
      <c r="N1406" s="19"/>
      <c r="O1406" s="19"/>
      <c r="P1406" s="19"/>
      <c r="Q1406" s="8"/>
      <c r="R1406" s="8"/>
      <c r="S1406" s="88"/>
      <c r="T1406" s="8"/>
      <c r="U1406" s="8"/>
      <c r="V1406" s="11"/>
      <c r="W1406" s="19"/>
      <c r="X1406" s="8"/>
      <c r="Y1406" s="90"/>
      <c r="Z1406" s="88"/>
      <c r="AA1406" s="88"/>
      <c r="AB1406" s="88"/>
      <c r="AC1406" s="88"/>
      <c r="AD1406" s="10"/>
      <c r="AE1406" s="8"/>
      <c r="AF1406" s="12"/>
      <c r="AG1406" s="8"/>
      <c r="AH1406" s="88"/>
    </row>
    <row r="1407" spans="1:34" s="26" customFormat="1" ht="11.25" customHeight="1" x14ac:dyDescent="0.25">
      <c r="A1407" s="21">
        <v>0</v>
      </c>
      <c r="B1407" s="22"/>
      <c r="C1407" s="22"/>
      <c r="D1407" s="21"/>
      <c r="E1407" s="23">
        <f>MAX(E1391:E1406)</f>
        <v>0</v>
      </c>
      <c r="F1407" s="21" t="str">
        <f>RIGHT(R1407,4)</f>
        <v xml:space="preserve"> - 0</v>
      </c>
      <c r="G1407" s="21" t="str">
        <f>RIGHT(X1407,4)</f>
        <v xml:space="preserve"> - 0</v>
      </c>
      <c r="H1407" s="88"/>
      <c r="I1407" s="88"/>
      <c r="J1407" s="23" t="s">
        <v>85</v>
      </c>
      <c r="K1407" s="23" t="str">
        <f>IF(E1407=4,"ВО",IF(E1407=3,"СПО",IF(E1407=2,"ВО (с)",IF(E1407=1,"СПО (с)","-"))))</f>
        <v>-</v>
      </c>
      <c r="L1407" s="23">
        <f>COUNTA(L1391:L1406)</f>
        <v>0</v>
      </c>
      <c r="M1407" s="23" t="s">
        <v>80</v>
      </c>
      <c r="N1407" s="23" t="s">
        <v>80</v>
      </c>
      <c r="O1407" s="23">
        <f>COUNTA(O1391:O1406)</f>
        <v>0</v>
      </c>
      <c r="P1407" s="23" t="s">
        <v>80</v>
      </c>
      <c r="Q1407" s="23">
        <f>SUM(Q1391:Q1406)</f>
        <v>0</v>
      </c>
      <c r="R1407" s="23" t="str">
        <f>CONCATENATE("П.Г.П. - ",MAX(R1391:R1406))</f>
        <v>П.Г.П. - 0</v>
      </c>
      <c r="S1407" s="23">
        <f>COUNTA(S1391)</f>
        <v>0</v>
      </c>
      <c r="T1407" s="23">
        <f>T1392</f>
        <v>0</v>
      </c>
      <c r="U1407" s="23" t="s">
        <v>80</v>
      </c>
      <c r="V1407" s="23" t="s">
        <v>80</v>
      </c>
      <c r="W1407" s="23">
        <f>COUNTA(W1391:W1406)</f>
        <v>0</v>
      </c>
      <c r="X1407" s="23" t="str">
        <f>CONCATENATE("П.Г.П. - ",MAX(X1391:X1406))</f>
        <v>П.Г.П. - 0</v>
      </c>
      <c r="Y1407" s="24">
        <f>Y1391</f>
        <v>0</v>
      </c>
      <c r="Z1407" s="23" t="str">
        <f>IF(Z1391="","-",Z1391)</f>
        <v>-</v>
      </c>
      <c r="AA1407" s="23" t="str">
        <f t="shared" ref="AA1407:AC1407" si="195">IF(AA1391="","-",AA1391)</f>
        <v>-</v>
      </c>
      <c r="AB1407" s="23" t="str">
        <f t="shared" si="195"/>
        <v>-</v>
      </c>
      <c r="AC1407" s="23" t="str">
        <f t="shared" si="195"/>
        <v>-</v>
      </c>
      <c r="AD1407" s="23" t="s">
        <v>80</v>
      </c>
      <c r="AE1407" s="23">
        <f>SUM(AE1391:AE1406)</f>
        <v>0</v>
      </c>
      <c r="AF1407" s="25">
        <f>SUM(AF1391:AF1406)</f>
        <v>0</v>
      </c>
      <c r="AG1407" s="23" t="s">
        <v>80</v>
      </c>
      <c r="AH1407" s="23" t="s">
        <v>80</v>
      </c>
    </row>
    <row r="1408" spans="1:34" x14ac:dyDescent="0.25">
      <c r="A1408" s="62">
        <f>COUNTA(H1408:K1408,L1408:AH1408)-7</f>
        <v>-1</v>
      </c>
      <c r="B1408" s="13"/>
      <c r="C1408" s="13"/>
      <c r="D1408" s="13"/>
      <c r="E1408" s="13">
        <f t="shared" ref="E1408:E1423" si="196">IF(K1408="ВО",4,IF(K1408="СПО",3,IF(K1408="ВО (студент)",2,IF(K1408="СПО (студент)",1,0))))</f>
        <v>0</v>
      </c>
      <c r="F1408" s="13"/>
      <c r="G1408" s="13"/>
      <c r="H1408" s="88">
        <v>103</v>
      </c>
      <c r="I1408" s="88"/>
      <c r="J1408" s="7" t="s">
        <v>77</v>
      </c>
      <c r="K1408" s="8"/>
      <c r="L1408" s="19"/>
      <c r="M1408" s="8"/>
      <c r="N1408" s="19"/>
      <c r="O1408" s="19"/>
      <c r="P1408" s="19"/>
      <c r="Q1408" s="8"/>
      <c r="R1408" s="8"/>
      <c r="S1408" s="88"/>
      <c r="T1408" s="17" t="s">
        <v>80</v>
      </c>
      <c r="U1408" s="17" t="s">
        <v>80</v>
      </c>
      <c r="V1408" s="18" t="s">
        <v>80</v>
      </c>
      <c r="W1408" s="19"/>
      <c r="X1408" s="8"/>
      <c r="Y1408" s="90"/>
      <c r="Z1408" s="88"/>
      <c r="AA1408" s="88"/>
      <c r="AB1408" s="88" t="str">
        <f>IF(Y1408&lt;1,"-",ROUND(YEARFRAC(Y1408,#REF!,1),2))</f>
        <v>-</v>
      </c>
      <c r="AC1408" s="88"/>
      <c r="AD1408" s="10"/>
      <c r="AE1408" s="8"/>
      <c r="AF1408" s="12"/>
      <c r="AG1408" s="8"/>
      <c r="AH1408" s="88"/>
    </row>
    <row r="1409" spans="1:34" x14ac:dyDescent="0.25">
      <c r="A1409" s="62">
        <f>COUNTA(H1409:K1409,L1409:AH1409)</f>
        <v>0</v>
      </c>
      <c r="B1409" s="13"/>
      <c r="C1409" s="13"/>
      <c r="D1409" s="13"/>
      <c r="E1409" s="13">
        <f t="shared" si="196"/>
        <v>0</v>
      </c>
      <c r="F1409" s="13"/>
      <c r="G1409" s="13"/>
      <c r="H1409" s="88"/>
      <c r="I1409" s="88"/>
      <c r="J1409" s="9"/>
      <c r="K1409" s="8"/>
      <c r="L1409" s="19"/>
      <c r="M1409" s="8"/>
      <c r="N1409" s="19"/>
      <c r="O1409" s="19"/>
      <c r="P1409" s="19"/>
      <c r="Q1409" s="8"/>
      <c r="R1409" s="8"/>
      <c r="S1409" s="88"/>
      <c r="T1409" s="8"/>
      <c r="U1409" s="8"/>
      <c r="V1409" s="11"/>
      <c r="W1409" s="19"/>
      <c r="X1409" s="8"/>
      <c r="Y1409" s="90"/>
      <c r="Z1409" s="88"/>
      <c r="AA1409" s="88"/>
      <c r="AB1409" s="88"/>
      <c r="AC1409" s="88"/>
      <c r="AD1409" s="10"/>
      <c r="AE1409" s="8"/>
      <c r="AF1409" s="12"/>
      <c r="AG1409" s="8"/>
      <c r="AH1409" s="88"/>
    </row>
    <row r="1410" spans="1:34" x14ac:dyDescent="0.25">
      <c r="A1410" s="62">
        <f>COUNTA(H1410:K1410,L1410:AH1410,J1411)-4</f>
        <v>0</v>
      </c>
      <c r="B1410" s="13"/>
      <c r="C1410" s="13"/>
      <c r="D1410" s="13"/>
      <c r="E1410" s="13">
        <f t="shared" si="196"/>
        <v>0</v>
      </c>
      <c r="F1410" s="13"/>
      <c r="G1410" s="13"/>
      <c r="H1410" s="88"/>
      <c r="I1410" s="88"/>
      <c r="J1410" s="7" t="s">
        <v>78</v>
      </c>
      <c r="K1410" s="8"/>
      <c r="L1410" s="19"/>
      <c r="M1410" s="8"/>
      <c r="N1410" s="19"/>
      <c r="O1410" s="19"/>
      <c r="P1410" s="19"/>
      <c r="Q1410" s="8"/>
      <c r="R1410" s="8"/>
      <c r="S1410" s="88"/>
      <c r="T1410" s="17" t="s">
        <v>80</v>
      </c>
      <c r="U1410" s="17" t="s">
        <v>80</v>
      </c>
      <c r="V1410" s="18" t="s">
        <v>80</v>
      </c>
      <c r="W1410" s="19"/>
      <c r="X1410" s="8"/>
      <c r="Y1410" s="90"/>
      <c r="Z1410" s="88"/>
      <c r="AA1410" s="88"/>
      <c r="AB1410" s="88"/>
      <c r="AC1410" s="88"/>
      <c r="AD1410" s="10"/>
      <c r="AE1410" s="8"/>
      <c r="AF1410" s="12"/>
      <c r="AG1410" s="8"/>
      <c r="AH1410" s="88"/>
    </row>
    <row r="1411" spans="1:34" x14ac:dyDescent="0.25">
      <c r="A1411" s="62">
        <f>COUNTA(H1411:K1411,L1411:AH1411)</f>
        <v>0</v>
      </c>
      <c r="B1411" s="13"/>
      <c r="C1411" s="13"/>
      <c r="D1411" s="13" t="str">
        <f>IF(J1411&gt;0,"совмещение","-")</f>
        <v>-</v>
      </c>
      <c r="E1411" s="13">
        <f t="shared" si="196"/>
        <v>0</v>
      </c>
      <c r="F1411" s="13"/>
      <c r="G1411" s="13"/>
      <c r="H1411" s="88"/>
      <c r="I1411" s="88"/>
      <c r="J1411" s="9"/>
      <c r="K1411" s="8"/>
      <c r="L1411" s="19"/>
      <c r="M1411" s="8"/>
      <c r="N1411" s="19"/>
      <c r="O1411" s="19"/>
      <c r="P1411" s="19"/>
      <c r="Q1411" s="8"/>
      <c r="R1411" s="8"/>
      <c r="S1411" s="88"/>
      <c r="T1411" s="8"/>
      <c r="U1411" s="8"/>
      <c r="V1411" s="11"/>
      <c r="W1411" s="19"/>
      <c r="X1411" s="8"/>
      <c r="Y1411" s="90"/>
      <c r="Z1411" s="88"/>
      <c r="AA1411" s="88"/>
      <c r="AB1411" s="88"/>
      <c r="AC1411" s="88"/>
      <c r="AD1411" s="10"/>
      <c r="AE1411" s="8"/>
      <c r="AF1411" s="12"/>
      <c r="AG1411" s="8"/>
      <c r="AH1411" s="88"/>
    </row>
    <row r="1412" spans="1:34" x14ac:dyDescent="0.25">
      <c r="A1412" s="62">
        <f>COUNTA(H1412:K1412,L1412:AH1412)</f>
        <v>0</v>
      </c>
      <c r="B1412" s="13"/>
      <c r="C1412" s="13"/>
      <c r="D1412" s="13"/>
      <c r="E1412" s="13">
        <f t="shared" si="196"/>
        <v>0</v>
      </c>
      <c r="F1412" s="13"/>
      <c r="G1412" s="13"/>
      <c r="H1412" s="88"/>
      <c r="I1412" s="88"/>
      <c r="J1412" s="9"/>
      <c r="K1412" s="8"/>
      <c r="L1412" s="19"/>
      <c r="M1412" s="8"/>
      <c r="N1412" s="19"/>
      <c r="O1412" s="19"/>
      <c r="P1412" s="19"/>
      <c r="Q1412" s="8"/>
      <c r="R1412" s="8"/>
      <c r="S1412" s="88"/>
      <c r="T1412" s="8"/>
      <c r="U1412" s="8"/>
      <c r="V1412" s="11"/>
      <c r="W1412" s="19"/>
      <c r="X1412" s="8"/>
      <c r="Y1412" s="90"/>
      <c r="Z1412" s="88"/>
      <c r="AA1412" s="88"/>
      <c r="AB1412" s="88"/>
      <c r="AC1412" s="88"/>
      <c r="AD1412" s="10"/>
      <c r="AE1412" s="8"/>
      <c r="AF1412" s="12"/>
      <c r="AG1412" s="8"/>
      <c r="AH1412" s="88"/>
    </row>
    <row r="1413" spans="1:34" x14ac:dyDescent="0.25">
      <c r="A1413" s="62">
        <f>COUNTA(H1413:K1413,L1413:AH1413)</f>
        <v>0</v>
      </c>
      <c r="B1413" s="13"/>
      <c r="C1413" s="13"/>
      <c r="D1413" s="13"/>
      <c r="E1413" s="13">
        <f t="shared" si="196"/>
        <v>0</v>
      </c>
      <c r="F1413" s="13"/>
      <c r="G1413" s="13"/>
      <c r="H1413" s="88"/>
      <c r="I1413" s="88"/>
      <c r="J1413" s="9"/>
      <c r="K1413" s="8"/>
      <c r="L1413" s="19"/>
      <c r="M1413" s="8"/>
      <c r="N1413" s="19"/>
      <c r="O1413" s="19"/>
      <c r="P1413" s="19"/>
      <c r="Q1413" s="8"/>
      <c r="R1413" s="8"/>
      <c r="S1413" s="88"/>
      <c r="T1413" s="8"/>
      <c r="U1413" s="8"/>
      <c r="V1413" s="11"/>
      <c r="W1413" s="19"/>
      <c r="X1413" s="8"/>
      <c r="Y1413" s="90"/>
      <c r="Z1413" s="88"/>
      <c r="AA1413" s="88"/>
      <c r="AB1413" s="88"/>
      <c r="AC1413" s="88"/>
      <c r="AD1413" s="10"/>
      <c r="AE1413" s="8"/>
      <c r="AF1413" s="12"/>
      <c r="AG1413" s="8"/>
      <c r="AH1413" s="88"/>
    </row>
    <row r="1414" spans="1:34" x14ac:dyDescent="0.25">
      <c r="A1414" s="62">
        <f>COUNTA(H1414:K1414,L1414:AH1414)</f>
        <v>0</v>
      </c>
      <c r="B1414" s="13"/>
      <c r="C1414" s="13"/>
      <c r="D1414" s="13"/>
      <c r="E1414" s="13">
        <f t="shared" si="196"/>
        <v>0</v>
      </c>
      <c r="F1414" s="13"/>
      <c r="G1414" s="13"/>
      <c r="H1414" s="88"/>
      <c r="I1414" s="88"/>
      <c r="J1414" s="9"/>
      <c r="K1414" s="8"/>
      <c r="L1414" s="19"/>
      <c r="M1414" s="8"/>
      <c r="N1414" s="19"/>
      <c r="O1414" s="19"/>
      <c r="P1414" s="19"/>
      <c r="Q1414" s="8"/>
      <c r="R1414" s="8"/>
      <c r="S1414" s="88"/>
      <c r="T1414" s="8"/>
      <c r="U1414" s="8"/>
      <c r="V1414" s="11"/>
      <c r="W1414" s="19"/>
      <c r="X1414" s="8"/>
      <c r="Y1414" s="90"/>
      <c r="Z1414" s="88"/>
      <c r="AA1414" s="88"/>
      <c r="AB1414" s="88"/>
      <c r="AC1414" s="88"/>
      <c r="AD1414" s="10"/>
      <c r="AE1414" s="8"/>
      <c r="AF1414" s="12"/>
      <c r="AG1414" s="8"/>
      <c r="AH1414" s="88"/>
    </row>
    <row r="1415" spans="1:34" x14ac:dyDescent="0.25">
      <c r="A1415" s="62">
        <f>COUNTA(H1415:K1415,L1415:AH1415)</f>
        <v>0</v>
      </c>
      <c r="B1415" s="13"/>
      <c r="C1415" s="13"/>
      <c r="D1415" s="13"/>
      <c r="E1415" s="13">
        <f t="shared" si="196"/>
        <v>0</v>
      </c>
      <c r="F1415" s="13"/>
      <c r="G1415" s="13"/>
      <c r="H1415" s="88"/>
      <c r="I1415" s="88"/>
      <c r="J1415" s="9"/>
      <c r="K1415" s="8"/>
      <c r="L1415" s="19"/>
      <c r="M1415" s="8"/>
      <c r="N1415" s="19"/>
      <c r="O1415" s="19"/>
      <c r="P1415" s="19"/>
      <c r="Q1415" s="8"/>
      <c r="R1415" s="8"/>
      <c r="S1415" s="88"/>
      <c r="T1415" s="8"/>
      <c r="U1415" s="8"/>
      <c r="V1415" s="11"/>
      <c r="W1415" s="19"/>
      <c r="X1415" s="8"/>
      <c r="Y1415" s="90"/>
      <c r="Z1415" s="88"/>
      <c r="AA1415" s="88"/>
      <c r="AB1415" s="88"/>
      <c r="AC1415" s="88"/>
      <c r="AD1415" s="10"/>
      <c r="AE1415" s="8"/>
      <c r="AF1415" s="12"/>
      <c r="AG1415" s="8"/>
      <c r="AH1415" s="88"/>
    </row>
    <row r="1416" spans="1:34" x14ac:dyDescent="0.25">
      <c r="A1416" s="62">
        <f>COUNTA(H1416:K1416,L1416:AH1416)</f>
        <v>0</v>
      </c>
      <c r="B1416" s="13"/>
      <c r="C1416" s="13"/>
      <c r="D1416" s="13"/>
      <c r="E1416" s="13">
        <f t="shared" si="196"/>
        <v>0</v>
      </c>
      <c r="F1416" s="13"/>
      <c r="G1416" s="13"/>
      <c r="H1416" s="88"/>
      <c r="I1416" s="88"/>
      <c r="J1416" s="9"/>
      <c r="K1416" s="8"/>
      <c r="L1416" s="19"/>
      <c r="M1416" s="8"/>
      <c r="N1416" s="19"/>
      <c r="O1416" s="19"/>
      <c r="P1416" s="19"/>
      <c r="Q1416" s="8"/>
      <c r="R1416" s="8"/>
      <c r="S1416" s="88"/>
      <c r="T1416" s="8"/>
      <c r="U1416" s="8"/>
      <c r="V1416" s="11"/>
      <c r="W1416" s="19"/>
      <c r="X1416" s="8"/>
      <c r="Y1416" s="90"/>
      <c r="Z1416" s="88"/>
      <c r="AA1416" s="88"/>
      <c r="AB1416" s="88"/>
      <c r="AC1416" s="88"/>
      <c r="AD1416" s="10"/>
      <c r="AE1416" s="8"/>
      <c r="AF1416" s="12"/>
      <c r="AG1416" s="8"/>
      <c r="AH1416" s="88"/>
    </row>
    <row r="1417" spans="1:34" x14ac:dyDescent="0.25">
      <c r="A1417" s="62">
        <f>COUNTA(H1417:K1417,L1417:AH1417,J1418)-4</f>
        <v>0</v>
      </c>
      <c r="B1417" s="13"/>
      <c r="C1417" s="13"/>
      <c r="D1417" s="13"/>
      <c r="E1417" s="13">
        <f t="shared" si="196"/>
        <v>0</v>
      </c>
      <c r="F1417" s="13"/>
      <c r="G1417" s="13"/>
      <c r="H1417" s="88"/>
      <c r="I1417" s="88"/>
      <c r="J1417" s="7" t="s">
        <v>79</v>
      </c>
      <c r="K1417" s="8"/>
      <c r="L1417" s="19"/>
      <c r="M1417" s="8"/>
      <c r="N1417" s="19"/>
      <c r="O1417" s="19"/>
      <c r="P1417" s="19"/>
      <c r="Q1417" s="8"/>
      <c r="R1417" s="8"/>
      <c r="S1417" s="88"/>
      <c r="T1417" s="17" t="s">
        <v>80</v>
      </c>
      <c r="U1417" s="17" t="s">
        <v>80</v>
      </c>
      <c r="V1417" s="18" t="s">
        <v>80</v>
      </c>
      <c r="W1417" s="19"/>
      <c r="X1417" s="8"/>
      <c r="Y1417" s="90"/>
      <c r="Z1417" s="88"/>
      <c r="AA1417" s="88"/>
      <c r="AB1417" s="88"/>
      <c r="AC1417" s="88"/>
      <c r="AD1417" s="10"/>
      <c r="AE1417" s="8"/>
      <c r="AF1417" s="12"/>
      <c r="AG1417" s="8"/>
      <c r="AH1417" s="88"/>
    </row>
    <row r="1418" spans="1:34" x14ac:dyDescent="0.25">
      <c r="A1418" s="62">
        <f>COUNTA(H1418:K1418,L1418:AH1418)</f>
        <v>0</v>
      </c>
      <c r="B1418" s="13"/>
      <c r="C1418" s="13"/>
      <c r="D1418" s="13" t="str">
        <f>IF(J1418&gt;0,"совместительство","-")</f>
        <v>-</v>
      </c>
      <c r="E1418" s="13">
        <f t="shared" si="196"/>
        <v>0</v>
      </c>
      <c r="F1418" s="13"/>
      <c r="G1418" s="13"/>
      <c r="H1418" s="88"/>
      <c r="I1418" s="88"/>
      <c r="J1418" s="9"/>
      <c r="K1418" s="8"/>
      <c r="L1418" s="19"/>
      <c r="M1418" s="8"/>
      <c r="N1418" s="19"/>
      <c r="O1418" s="19"/>
      <c r="P1418" s="19"/>
      <c r="Q1418" s="8"/>
      <c r="R1418" s="8"/>
      <c r="S1418" s="88"/>
      <c r="T1418" s="8"/>
      <c r="U1418" s="8"/>
      <c r="V1418" s="11"/>
      <c r="W1418" s="19"/>
      <c r="X1418" s="8"/>
      <c r="Y1418" s="90"/>
      <c r="Z1418" s="88"/>
      <c r="AA1418" s="88"/>
      <c r="AB1418" s="88"/>
      <c r="AC1418" s="88"/>
      <c r="AD1418" s="10"/>
      <c r="AE1418" s="8"/>
      <c r="AF1418" s="12"/>
      <c r="AG1418" s="8"/>
      <c r="AH1418" s="88"/>
    </row>
    <row r="1419" spans="1:34" x14ac:dyDescent="0.25">
      <c r="A1419" s="62">
        <f>COUNTA(H1419:K1419,L1419:AH1419)</f>
        <v>0</v>
      </c>
      <c r="B1419" s="13"/>
      <c r="C1419" s="13"/>
      <c r="D1419" s="13"/>
      <c r="E1419" s="13">
        <f t="shared" si="196"/>
        <v>0</v>
      </c>
      <c r="F1419" s="13"/>
      <c r="G1419" s="13"/>
      <c r="H1419" s="88"/>
      <c r="I1419" s="88"/>
      <c r="J1419" s="9"/>
      <c r="K1419" s="8"/>
      <c r="L1419" s="19"/>
      <c r="M1419" s="8"/>
      <c r="N1419" s="19"/>
      <c r="O1419" s="19"/>
      <c r="P1419" s="19"/>
      <c r="Q1419" s="8"/>
      <c r="R1419" s="8"/>
      <c r="S1419" s="88"/>
      <c r="T1419" s="8"/>
      <c r="U1419" s="8"/>
      <c r="V1419" s="11"/>
      <c r="W1419" s="19"/>
      <c r="X1419" s="8"/>
      <c r="Y1419" s="90"/>
      <c r="Z1419" s="88"/>
      <c r="AA1419" s="88"/>
      <c r="AB1419" s="88"/>
      <c r="AC1419" s="88"/>
      <c r="AD1419" s="10"/>
      <c r="AE1419" s="8"/>
      <c r="AF1419" s="12"/>
      <c r="AG1419" s="8"/>
      <c r="AH1419" s="88"/>
    </row>
    <row r="1420" spans="1:34" x14ac:dyDescent="0.25">
      <c r="A1420" s="62">
        <f>COUNTA(H1420:K1420,L1420:AH1420)</f>
        <v>0</v>
      </c>
      <c r="B1420" s="13"/>
      <c r="C1420" s="13"/>
      <c r="D1420" s="13"/>
      <c r="E1420" s="13">
        <f t="shared" si="196"/>
        <v>0</v>
      </c>
      <c r="F1420" s="13"/>
      <c r="G1420" s="13"/>
      <c r="H1420" s="88"/>
      <c r="I1420" s="88"/>
      <c r="J1420" s="9"/>
      <c r="K1420" s="8"/>
      <c r="L1420" s="19"/>
      <c r="M1420" s="8"/>
      <c r="N1420" s="19"/>
      <c r="O1420" s="19"/>
      <c r="P1420" s="19"/>
      <c r="Q1420" s="8"/>
      <c r="R1420" s="8"/>
      <c r="S1420" s="88"/>
      <c r="T1420" s="8"/>
      <c r="U1420" s="8"/>
      <c r="V1420" s="11"/>
      <c r="W1420" s="19"/>
      <c r="X1420" s="8"/>
      <c r="Y1420" s="90"/>
      <c r="Z1420" s="88"/>
      <c r="AA1420" s="88"/>
      <c r="AB1420" s="88"/>
      <c r="AC1420" s="88"/>
      <c r="AD1420" s="10"/>
      <c r="AE1420" s="8"/>
      <c r="AF1420" s="12"/>
      <c r="AG1420" s="8"/>
      <c r="AH1420" s="88"/>
    </row>
    <row r="1421" spans="1:34" x14ac:dyDescent="0.25">
      <c r="A1421" s="62">
        <f>COUNTA(H1421:K1421,L1421:AH1421)</f>
        <v>0</v>
      </c>
      <c r="B1421" s="13"/>
      <c r="C1421" s="13"/>
      <c r="D1421" s="13"/>
      <c r="E1421" s="13">
        <f t="shared" si="196"/>
        <v>0</v>
      </c>
      <c r="F1421" s="13"/>
      <c r="G1421" s="13"/>
      <c r="H1421" s="88"/>
      <c r="I1421" s="88"/>
      <c r="J1421" s="9"/>
      <c r="K1421" s="8"/>
      <c r="L1421" s="19"/>
      <c r="M1421" s="8"/>
      <c r="N1421" s="19"/>
      <c r="O1421" s="19"/>
      <c r="P1421" s="19"/>
      <c r="Q1421" s="8"/>
      <c r="R1421" s="8"/>
      <c r="S1421" s="88"/>
      <c r="T1421" s="8"/>
      <c r="U1421" s="8"/>
      <c r="V1421" s="11"/>
      <c r="W1421" s="19"/>
      <c r="X1421" s="8"/>
      <c r="Y1421" s="90"/>
      <c r="Z1421" s="88"/>
      <c r="AA1421" s="88"/>
      <c r="AB1421" s="88"/>
      <c r="AC1421" s="88"/>
      <c r="AD1421" s="10"/>
      <c r="AE1421" s="8"/>
      <c r="AF1421" s="12"/>
      <c r="AG1421" s="8"/>
      <c r="AH1421" s="88"/>
    </row>
    <row r="1422" spans="1:34" x14ac:dyDescent="0.25">
      <c r="A1422" s="62">
        <f>COUNTA(H1422:K1422,L1422:AH1422)</f>
        <v>0</v>
      </c>
      <c r="B1422" s="13"/>
      <c r="C1422" s="13"/>
      <c r="D1422" s="13"/>
      <c r="E1422" s="13">
        <f t="shared" si="196"/>
        <v>0</v>
      </c>
      <c r="F1422" s="13"/>
      <c r="G1422" s="13"/>
      <c r="H1422" s="88"/>
      <c r="I1422" s="88"/>
      <c r="J1422" s="9"/>
      <c r="K1422" s="8"/>
      <c r="L1422" s="19"/>
      <c r="M1422" s="8"/>
      <c r="N1422" s="19"/>
      <c r="O1422" s="19"/>
      <c r="P1422" s="19"/>
      <c r="Q1422" s="8"/>
      <c r="R1422" s="8"/>
      <c r="S1422" s="88"/>
      <c r="T1422" s="8"/>
      <c r="U1422" s="8"/>
      <c r="V1422" s="11"/>
      <c r="W1422" s="19"/>
      <c r="X1422" s="8"/>
      <c r="Y1422" s="90"/>
      <c r="Z1422" s="88"/>
      <c r="AA1422" s="88"/>
      <c r="AB1422" s="88"/>
      <c r="AC1422" s="88"/>
      <c r="AD1422" s="10"/>
      <c r="AE1422" s="8"/>
      <c r="AF1422" s="12"/>
      <c r="AG1422" s="8"/>
      <c r="AH1422" s="88"/>
    </row>
    <row r="1423" spans="1:34" x14ac:dyDescent="0.25">
      <c r="A1423" s="62">
        <f>COUNTA(H1423:K1423,L1423:AH1423)</f>
        <v>0</v>
      </c>
      <c r="B1423" s="13"/>
      <c r="C1423" s="13"/>
      <c r="D1423" s="13"/>
      <c r="E1423" s="13">
        <f t="shared" si="196"/>
        <v>0</v>
      </c>
      <c r="F1423" s="13"/>
      <c r="G1423" s="13"/>
      <c r="H1423" s="88"/>
      <c r="I1423" s="88"/>
      <c r="J1423" s="9"/>
      <c r="K1423" s="8"/>
      <c r="L1423" s="19"/>
      <c r="M1423" s="8"/>
      <c r="N1423" s="19"/>
      <c r="O1423" s="19"/>
      <c r="P1423" s="19"/>
      <c r="Q1423" s="8"/>
      <c r="R1423" s="8"/>
      <c r="S1423" s="88"/>
      <c r="T1423" s="8"/>
      <c r="U1423" s="8"/>
      <c r="V1423" s="11"/>
      <c r="W1423" s="19"/>
      <c r="X1423" s="8"/>
      <c r="Y1423" s="90"/>
      <c r="Z1423" s="88"/>
      <c r="AA1423" s="88"/>
      <c r="AB1423" s="88"/>
      <c r="AC1423" s="88"/>
      <c r="AD1423" s="10"/>
      <c r="AE1423" s="8"/>
      <c r="AF1423" s="12"/>
      <c r="AG1423" s="8"/>
      <c r="AH1423" s="88"/>
    </row>
    <row r="1424" spans="1:34" s="26" customFormat="1" ht="11.25" customHeight="1" x14ac:dyDescent="0.25">
      <c r="A1424" s="21">
        <v>0</v>
      </c>
      <c r="B1424" s="22"/>
      <c r="C1424" s="22"/>
      <c r="D1424" s="21"/>
      <c r="E1424" s="23">
        <f>MAX(E1408:E1423)</f>
        <v>0</v>
      </c>
      <c r="F1424" s="21" t="str">
        <f>RIGHT(R1424,4)</f>
        <v xml:space="preserve"> - 0</v>
      </c>
      <c r="G1424" s="21" t="str">
        <f>RIGHT(X1424,4)</f>
        <v xml:space="preserve"> - 0</v>
      </c>
      <c r="H1424" s="88"/>
      <c r="I1424" s="88"/>
      <c r="J1424" s="23" t="s">
        <v>85</v>
      </c>
      <c r="K1424" s="23" t="str">
        <f>IF(E1424=4,"ВО",IF(E1424=3,"СПО",IF(E1424=2,"ВО (с)",IF(E1424=1,"СПО (с)","-"))))</f>
        <v>-</v>
      </c>
      <c r="L1424" s="23">
        <f>COUNTA(L1408:L1423)</f>
        <v>0</v>
      </c>
      <c r="M1424" s="23" t="s">
        <v>80</v>
      </c>
      <c r="N1424" s="23" t="s">
        <v>80</v>
      </c>
      <c r="O1424" s="23">
        <f>COUNTA(O1408:O1423)</f>
        <v>0</v>
      </c>
      <c r="P1424" s="23" t="s">
        <v>80</v>
      </c>
      <c r="Q1424" s="23">
        <f>SUM(Q1408:Q1423)</f>
        <v>0</v>
      </c>
      <c r="R1424" s="23" t="str">
        <f>CONCATENATE("П.Г.П. - ",MAX(R1408:R1423))</f>
        <v>П.Г.П. - 0</v>
      </c>
      <c r="S1424" s="23">
        <f>COUNTA(S1408)</f>
        <v>0</v>
      </c>
      <c r="T1424" s="23">
        <f>T1409</f>
        <v>0</v>
      </c>
      <c r="U1424" s="23" t="s">
        <v>80</v>
      </c>
      <c r="V1424" s="23" t="s">
        <v>80</v>
      </c>
      <c r="W1424" s="23">
        <f>COUNTA(W1408:W1423)</f>
        <v>0</v>
      </c>
      <c r="X1424" s="23" t="str">
        <f>CONCATENATE("П.Г.П. - ",MAX(X1408:X1423))</f>
        <v>П.Г.П. - 0</v>
      </c>
      <c r="Y1424" s="24">
        <f>Y1408</f>
        <v>0</v>
      </c>
      <c r="Z1424" s="23" t="str">
        <f>IF(Z1408="","-",Z1408)</f>
        <v>-</v>
      </c>
      <c r="AA1424" s="23" t="str">
        <f t="shared" ref="AA1424:AC1424" si="197">IF(AA1408="","-",AA1408)</f>
        <v>-</v>
      </c>
      <c r="AB1424" s="23" t="str">
        <f t="shared" si="197"/>
        <v>-</v>
      </c>
      <c r="AC1424" s="23" t="str">
        <f t="shared" si="197"/>
        <v>-</v>
      </c>
      <c r="AD1424" s="23" t="s">
        <v>80</v>
      </c>
      <c r="AE1424" s="23">
        <f>SUM(AE1408:AE1423)</f>
        <v>0</v>
      </c>
      <c r="AF1424" s="25">
        <f>SUM(AF1408:AF1423)</f>
        <v>0</v>
      </c>
      <c r="AG1424" s="23" t="s">
        <v>80</v>
      </c>
      <c r="AH1424" s="23" t="s">
        <v>80</v>
      </c>
    </row>
    <row r="1425" spans="1:34" x14ac:dyDescent="0.25">
      <c r="A1425" s="62">
        <f>COUNTA(H1425:K1425,L1425:AH1425)-7</f>
        <v>-1</v>
      </c>
      <c r="B1425" s="13"/>
      <c r="C1425" s="13"/>
      <c r="D1425" s="13"/>
      <c r="E1425" s="13">
        <f t="shared" ref="E1425:E1440" si="198">IF(K1425="ВО",4,IF(K1425="СПО",3,IF(K1425="ВО (студент)",2,IF(K1425="СПО (студент)",1,0))))</f>
        <v>0</v>
      </c>
      <c r="F1425" s="13"/>
      <c r="G1425" s="13"/>
      <c r="H1425" s="88">
        <v>104</v>
      </c>
      <c r="I1425" s="88"/>
      <c r="J1425" s="7" t="s">
        <v>77</v>
      </c>
      <c r="K1425" s="8"/>
      <c r="L1425" s="19"/>
      <c r="M1425" s="8"/>
      <c r="N1425" s="19"/>
      <c r="O1425" s="19"/>
      <c r="P1425" s="19"/>
      <c r="Q1425" s="8"/>
      <c r="R1425" s="8"/>
      <c r="S1425" s="88"/>
      <c r="T1425" s="17" t="s">
        <v>80</v>
      </c>
      <c r="U1425" s="17" t="s">
        <v>80</v>
      </c>
      <c r="V1425" s="18" t="s">
        <v>80</v>
      </c>
      <c r="W1425" s="19"/>
      <c r="X1425" s="8"/>
      <c r="Y1425" s="90"/>
      <c r="Z1425" s="88"/>
      <c r="AA1425" s="88"/>
      <c r="AB1425" s="88" t="str">
        <f>IF(Y1425&lt;1,"-",ROUND(YEARFRAC(Y1425,#REF!,1),2))</f>
        <v>-</v>
      </c>
      <c r="AC1425" s="88"/>
      <c r="AD1425" s="10"/>
      <c r="AE1425" s="8"/>
      <c r="AF1425" s="12"/>
      <c r="AG1425" s="8"/>
      <c r="AH1425" s="88"/>
    </row>
    <row r="1426" spans="1:34" x14ac:dyDescent="0.25">
      <c r="A1426" s="62">
        <f>COUNTA(H1426:K1426,L1426:AH1426)</f>
        <v>0</v>
      </c>
      <c r="B1426" s="13"/>
      <c r="C1426" s="13"/>
      <c r="D1426" s="13"/>
      <c r="E1426" s="13">
        <f t="shared" si="198"/>
        <v>0</v>
      </c>
      <c r="F1426" s="13"/>
      <c r="G1426" s="13"/>
      <c r="H1426" s="88"/>
      <c r="I1426" s="88"/>
      <c r="J1426" s="9"/>
      <c r="K1426" s="8"/>
      <c r="L1426" s="19"/>
      <c r="M1426" s="8"/>
      <c r="N1426" s="19"/>
      <c r="O1426" s="19"/>
      <c r="P1426" s="19"/>
      <c r="Q1426" s="8"/>
      <c r="R1426" s="8"/>
      <c r="S1426" s="88"/>
      <c r="T1426" s="8"/>
      <c r="U1426" s="8"/>
      <c r="V1426" s="11"/>
      <c r="W1426" s="19"/>
      <c r="X1426" s="8"/>
      <c r="Y1426" s="90"/>
      <c r="Z1426" s="88"/>
      <c r="AA1426" s="88"/>
      <c r="AB1426" s="88"/>
      <c r="AC1426" s="88"/>
      <c r="AD1426" s="10"/>
      <c r="AE1426" s="8"/>
      <c r="AF1426" s="12"/>
      <c r="AG1426" s="8"/>
      <c r="AH1426" s="88"/>
    </row>
    <row r="1427" spans="1:34" x14ac:dyDescent="0.25">
      <c r="A1427" s="62">
        <f>COUNTA(H1427:K1427,L1427:AH1427,J1428)-4</f>
        <v>0</v>
      </c>
      <c r="B1427" s="13"/>
      <c r="C1427" s="13"/>
      <c r="D1427" s="13"/>
      <c r="E1427" s="13">
        <f t="shared" si="198"/>
        <v>0</v>
      </c>
      <c r="F1427" s="13"/>
      <c r="G1427" s="13"/>
      <c r="H1427" s="88"/>
      <c r="I1427" s="88"/>
      <c r="J1427" s="7" t="s">
        <v>78</v>
      </c>
      <c r="K1427" s="8"/>
      <c r="L1427" s="19"/>
      <c r="M1427" s="8"/>
      <c r="N1427" s="19"/>
      <c r="O1427" s="19"/>
      <c r="P1427" s="19"/>
      <c r="Q1427" s="8"/>
      <c r="R1427" s="8"/>
      <c r="S1427" s="88"/>
      <c r="T1427" s="17" t="s">
        <v>80</v>
      </c>
      <c r="U1427" s="17" t="s">
        <v>80</v>
      </c>
      <c r="V1427" s="18" t="s">
        <v>80</v>
      </c>
      <c r="W1427" s="19"/>
      <c r="X1427" s="8"/>
      <c r="Y1427" s="90"/>
      <c r="Z1427" s="88"/>
      <c r="AA1427" s="88"/>
      <c r="AB1427" s="88"/>
      <c r="AC1427" s="88"/>
      <c r="AD1427" s="10"/>
      <c r="AE1427" s="8"/>
      <c r="AF1427" s="12"/>
      <c r="AG1427" s="8"/>
      <c r="AH1427" s="88"/>
    </row>
    <row r="1428" spans="1:34" x14ac:dyDescent="0.25">
      <c r="A1428" s="62">
        <f>COUNTA(H1428:K1428,L1428:AH1428)</f>
        <v>0</v>
      </c>
      <c r="B1428" s="13"/>
      <c r="C1428" s="13"/>
      <c r="D1428" s="13" t="str">
        <f>IF(J1428&gt;0,"совмещение","-")</f>
        <v>-</v>
      </c>
      <c r="E1428" s="13">
        <f t="shared" si="198"/>
        <v>0</v>
      </c>
      <c r="F1428" s="13"/>
      <c r="G1428" s="13"/>
      <c r="H1428" s="88"/>
      <c r="I1428" s="88"/>
      <c r="J1428" s="9"/>
      <c r="K1428" s="8"/>
      <c r="L1428" s="19"/>
      <c r="M1428" s="8"/>
      <c r="N1428" s="19"/>
      <c r="O1428" s="19"/>
      <c r="P1428" s="19"/>
      <c r="Q1428" s="8"/>
      <c r="R1428" s="8"/>
      <c r="S1428" s="88"/>
      <c r="T1428" s="8"/>
      <c r="U1428" s="8"/>
      <c r="V1428" s="11"/>
      <c r="W1428" s="19"/>
      <c r="X1428" s="8"/>
      <c r="Y1428" s="90"/>
      <c r="Z1428" s="88"/>
      <c r="AA1428" s="88"/>
      <c r="AB1428" s="88"/>
      <c r="AC1428" s="88"/>
      <c r="AD1428" s="10"/>
      <c r="AE1428" s="8"/>
      <c r="AF1428" s="12"/>
      <c r="AG1428" s="8"/>
      <c r="AH1428" s="88"/>
    </row>
    <row r="1429" spans="1:34" x14ac:dyDescent="0.25">
      <c r="A1429" s="62">
        <f>COUNTA(H1429:K1429,L1429:AH1429)</f>
        <v>0</v>
      </c>
      <c r="B1429" s="13"/>
      <c r="C1429" s="13"/>
      <c r="D1429" s="13"/>
      <c r="E1429" s="13">
        <f t="shared" si="198"/>
        <v>0</v>
      </c>
      <c r="F1429" s="13"/>
      <c r="G1429" s="13"/>
      <c r="H1429" s="88"/>
      <c r="I1429" s="88"/>
      <c r="J1429" s="9"/>
      <c r="K1429" s="8"/>
      <c r="L1429" s="19"/>
      <c r="M1429" s="8"/>
      <c r="N1429" s="19"/>
      <c r="O1429" s="19"/>
      <c r="P1429" s="19"/>
      <c r="Q1429" s="8"/>
      <c r="R1429" s="8"/>
      <c r="S1429" s="88"/>
      <c r="T1429" s="8"/>
      <c r="U1429" s="8"/>
      <c r="V1429" s="11"/>
      <c r="W1429" s="19"/>
      <c r="X1429" s="8"/>
      <c r="Y1429" s="90"/>
      <c r="Z1429" s="88"/>
      <c r="AA1429" s="88"/>
      <c r="AB1429" s="88"/>
      <c r="AC1429" s="88"/>
      <c r="AD1429" s="10"/>
      <c r="AE1429" s="8"/>
      <c r="AF1429" s="12"/>
      <c r="AG1429" s="8"/>
      <c r="AH1429" s="88"/>
    </row>
    <row r="1430" spans="1:34" x14ac:dyDescent="0.25">
      <c r="A1430" s="62">
        <f>COUNTA(H1430:K1430,L1430:AH1430)</f>
        <v>0</v>
      </c>
      <c r="B1430" s="13"/>
      <c r="C1430" s="13"/>
      <c r="D1430" s="13"/>
      <c r="E1430" s="13">
        <f t="shared" si="198"/>
        <v>0</v>
      </c>
      <c r="F1430" s="13"/>
      <c r="G1430" s="13"/>
      <c r="H1430" s="88"/>
      <c r="I1430" s="88"/>
      <c r="J1430" s="9"/>
      <c r="K1430" s="8"/>
      <c r="L1430" s="19"/>
      <c r="M1430" s="8"/>
      <c r="N1430" s="19"/>
      <c r="O1430" s="19"/>
      <c r="P1430" s="19"/>
      <c r="Q1430" s="8"/>
      <c r="R1430" s="8"/>
      <c r="S1430" s="88"/>
      <c r="T1430" s="8"/>
      <c r="U1430" s="8"/>
      <c r="V1430" s="11"/>
      <c r="W1430" s="19"/>
      <c r="X1430" s="8"/>
      <c r="Y1430" s="90"/>
      <c r="Z1430" s="88"/>
      <c r="AA1430" s="88"/>
      <c r="AB1430" s="88"/>
      <c r="AC1430" s="88"/>
      <c r="AD1430" s="10"/>
      <c r="AE1430" s="8"/>
      <c r="AF1430" s="12"/>
      <c r="AG1430" s="8"/>
      <c r="AH1430" s="88"/>
    </row>
    <row r="1431" spans="1:34" x14ac:dyDescent="0.25">
      <c r="A1431" s="62">
        <f>COUNTA(H1431:K1431,L1431:AH1431)</f>
        <v>0</v>
      </c>
      <c r="B1431" s="13"/>
      <c r="C1431" s="13"/>
      <c r="D1431" s="13"/>
      <c r="E1431" s="13">
        <f t="shared" si="198"/>
        <v>0</v>
      </c>
      <c r="F1431" s="13"/>
      <c r="G1431" s="13"/>
      <c r="H1431" s="88"/>
      <c r="I1431" s="88"/>
      <c r="J1431" s="9"/>
      <c r="K1431" s="8"/>
      <c r="L1431" s="19"/>
      <c r="M1431" s="8"/>
      <c r="N1431" s="19"/>
      <c r="O1431" s="19"/>
      <c r="P1431" s="19"/>
      <c r="Q1431" s="8"/>
      <c r="R1431" s="8"/>
      <c r="S1431" s="88"/>
      <c r="T1431" s="8"/>
      <c r="U1431" s="8"/>
      <c r="V1431" s="11"/>
      <c r="W1431" s="19"/>
      <c r="X1431" s="8"/>
      <c r="Y1431" s="90"/>
      <c r="Z1431" s="88"/>
      <c r="AA1431" s="88"/>
      <c r="AB1431" s="88"/>
      <c r="AC1431" s="88"/>
      <c r="AD1431" s="10"/>
      <c r="AE1431" s="8"/>
      <c r="AF1431" s="12"/>
      <c r="AG1431" s="8"/>
      <c r="AH1431" s="88"/>
    </row>
    <row r="1432" spans="1:34" x14ac:dyDescent="0.25">
      <c r="A1432" s="62">
        <f>COUNTA(H1432:K1432,L1432:AH1432)</f>
        <v>0</v>
      </c>
      <c r="B1432" s="13"/>
      <c r="C1432" s="13"/>
      <c r="D1432" s="13"/>
      <c r="E1432" s="13">
        <f t="shared" si="198"/>
        <v>0</v>
      </c>
      <c r="F1432" s="13"/>
      <c r="G1432" s="13"/>
      <c r="H1432" s="88"/>
      <c r="I1432" s="88"/>
      <c r="J1432" s="9"/>
      <c r="K1432" s="8"/>
      <c r="L1432" s="19"/>
      <c r="M1432" s="8"/>
      <c r="N1432" s="19"/>
      <c r="O1432" s="19"/>
      <c r="P1432" s="19"/>
      <c r="Q1432" s="8"/>
      <c r="R1432" s="8"/>
      <c r="S1432" s="88"/>
      <c r="T1432" s="8"/>
      <c r="U1432" s="8"/>
      <c r="V1432" s="11"/>
      <c r="W1432" s="19"/>
      <c r="X1432" s="8"/>
      <c r="Y1432" s="90"/>
      <c r="Z1432" s="88"/>
      <c r="AA1432" s="88"/>
      <c r="AB1432" s="88"/>
      <c r="AC1432" s="88"/>
      <c r="AD1432" s="10"/>
      <c r="AE1432" s="8"/>
      <c r="AF1432" s="12"/>
      <c r="AG1432" s="8"/>
      <c r="AH1432" s="88"/>
    </row>
    <row r="1433" spans="1:34" x14ac:dyDescent="0.25">
      <c r="A1433" s="62">
        <f>COUNTA(H1433:K1433,L1433:AH1433)</f>
        <v>0</v>
      </c>
      <c r="B1433" s="13"/>
      <c r="C1433" s="13"/>
      <c r="D1433" s="13"/>
      <c r="E1433" s="13">
        <f t="shared" si="198"/>
        <v>0</v>
      </c>
      <c r="F1433" s="13"/>
      <c r="G1433" s="13"/>
      <c r="H1433" s="88"/>
      <c r="I1433" s="88"/>
      <c r="J1433" s="9"/>
      <c r="K1433" s="8"/>
      <c r="L1433" s="19"/>
      <c r="M1433" s="8"/>
      <c r="N1433" s="19"/>
      <c r="O1433" s="19"/>
      <c r="P1433" s="19"/>
      <c r="Q1433" s="8"/>
      <c r="R1433" s="8"/>
      <c r="S1433" s="88"/>
      <c r="T1433" s="8"/>
      <c r="U1433" s="8"/>
      <c r="V1433" s="11"/>
      <c r="W1433" s="19"/>
      <c r="X1433" s="8"/>
      <c r="Y1433" s="90"/>
      <c r="Z1433" s="88"/>
      <c r="AA1433" s="88"/>
      <c r="AB1433" s="88"/>
      <c r="AC1433" s="88"/>
      <c r="AD1433" s="10"/>
      <c r="AE1433" s="8"/>
      <c r="AF1433" s="12"/>
      <c r="AG1433" s="8"/>
      <c r="AH1433" s="88"/>
    </row>
    <row r="1434" spans="1:34" x14ac:dyDescent="0.25">
      <c r="A1434" s="62">
        <f>COUNTA(H1434:K1434,L1434:AH1434,J1435)-4</f>
        <v>0</v>
      </c>
      <c r="B1434" s="13"/>
      <c r="C1434" s="13"/>
      <c r="D1434" s="13"/>
      <c r="E1434" s="13">
        <f t="shared" si="198"/>
        <v>0</v>
      </c>
      <c r="F1434" s="13"/>
      <c r="G1434" s="13"/>
      <c r="H1434" s="88"/>
      <c r="I1434" s="88"/>
      <c r="J1434" s="7" t="s">
        <v>79</v>
      </c>
      <c r="K1434" s="8"/>
      <c r="L1434" s="19"/>
      <c r="M1434" s="8"/>
      <c r="N1434" s="19"/>
      <c r="O1434" s="19"/>
      <c r="P1434" s="19"/>
      <c r="Q1434" s="8"/>
      <c r="R1434" s="8"/>
      <c r="S1434" s="88"/>
      <c r="T1434" s="17" t="s">
        <v>80</v>
      </c>
      <c r="U1434" s="17" t="s">
        <v>80</v>
      </c>
      <c r="V1434" s="18" t="s">
        <v>80</v>
      </c>
      <c r="W1434" s="19"/>
      <c r="X1434" s="8"/>
      <c r="Y1434" s="90"/>
      <c r="Z1434" s="88"/>
      <c r="AA1434" s="88"/>
      <c r="AB1434" s="88"/>
      <c r="AC1434" s="88"/>
      <c r="AD1434" s="10"/>
      <c r="AE1434" s="8"/>
      <c r="AF1434" s="12"/>
      <c r="AG1434" s="8"/>
      <c r="AH1434" s="88"/>
    </row>
    <row r="1435" spans="1:34" x14ac:dyDescent="0.25">
      <c r="A1435" s="62">
        <f>COUNTA(H1435:K1435,L1435:AH1435)</f>
        <v>0</v>
      </c>
      <c r="B1435" s="13"/>
      <c r="C1435" s="13"/>
      <c r="D1435" s="13" t="str">
        <f>IF(J1435&gt;0,"совместительство","-")</f>
        <v>-</v>
      </c>
      <c r="E1435" s="13">
        <f t="shared" si="198"/>
        <v>0</v>
      </c>
      <c r="F1435" s="13"/>
      <c r="G1435" s="13"/>
      <c r="H1435" s="88"/>
      <c r="I1435" s="88"/>
      <c r="J1435" s="9"/>
      <c r="K1435" s="8"/>
      <c r="L1435" s="19"/>
      <c r="M1435" s="8"/>
      <c r="N1435" s="19"/>
      <c r="O1435" s="19"/>
      <c r="P1435" s="19"/>
      <c r="Q1435" s="8"/>
      <c r="R1435" s="8"/>
      <c r="S1435" s="88"/>
      <c r="T1435" s="8"/>
      <c r="U1435" s="8"/>
      <c r="V1435" s="11"/>
      <c r="W1435" s="19"/>
      <c r="X1435" s="8"/>
      <c r="Y1435" s="90"/>
      <c r="Z1435" s="88"/>
      <c r="AA1435" s="88"/>
      <c r="AB1435" s="88"/>
      <c r="AC1435" s="88"/>
      <c r="AD1435" s="10"/>
      <c r="AE1435" s="8"/>
      <c r="AF1435" s="12"/>
      <c r="AG1435" s="8"/>
      <c r="AH1435" s="88"/>
    </row>
    <row r="1436" spans="1:34" x14ac:dyDescent="0.25">
      <c r="A1436" s="62">
        <f>COUNTA(H1436:K1436,L1436:AH1436)</f>
        <v>0</v>
      </c>
      <c r="B1436" s="13"/>
      <c r="C1436" s="13"/>
      <c r="D1436" s="13"/>
      <c r="E1436" s="13">
        <f t="shared" si="198"/>
        <v>0</v>
      </c>
      <c r="F1436" s="13"/>
      <c r="G1436" s="13"/>
      <c r="H1436" s="88"/>
      <c r="I1436" s="88"/>
      <c r="J1436" s="9"/>
      <c r="K1436" s="8"/>
      <c r="L1436" s="19"/>
      <c r="M1436" s="8"/>
      <c r="N1436" s="19"/>
      <c r="O1436" s="19"/>
      <c r="P1436" s="19"/>
      <c r="Q1436" s="8"/>
      <c r="R1436" s="8"/>
      <c r="S1436" s="88"/>
      <c r="T1436" s="8"/>
      <c r="U1436" s="8"/>
      <c r="V1436" s="11"/>
      <c r="W1436" s="19"/>
      <c r="X1436" s="8"/>
      <c r="Y1436" s="90"/>
      <c r="Z1436" s="88"/>
      <c r="AA1436" s="88"/>
      <c r="AB1436" s="88"/>
      <c r="AC1436" s="88"/>
      <c r="AD1436" s="10"/>
      <c r="AE1436" s="8"/>
      <c r="AF1436" s="12"/>
      <c r="AG1436" s="8"/>
      <c r="AH1436" s="88"/>
    </row>
    <row r="1437" spans="1:34" x14ac:dyDescent="0.25">
      <c r="A1437" s="62">
        <f>COUNTA(H1437:K1437,L1437:AH1437)</f>
        <v>0</v>
      </c>
      <c r="B1437" s="13"/>
      <c r="C1437" s="13"/>
      <c r="D1437" s="13"/>
      <c r="E1437" s="13">
        <f t="shared" si="198"/>
        <v>0</v>
      </c>
      <c r="F1437" s="13"/>
      <c r="G1437" s="13"/>
      <c r="H1437" s="88"/>
      <c r="I1437" s="88"/>
      <c r="J1437" s="9"/>
      <c r="K1437" s="8"/>
      <c r="L1437" s="19"/>
      <c r="M1437" s="8"/>
      <c r="N1437" s="19"/>
      <c r="O1437" s="19"/>
      <c r="P1437" s="19"/>
      <c r="Q1437" s="8"/>
      <c r="R1437" s="8"/>
      <c r="S1437" s="88"/>
      <c r="T1437" s="8"/>
      <c r="U1437" s="8"/>
      <c r="V1437" s="11"/>
      <c r="W1437" s="19"/>
      <c r="X1437" s="8"/>
      <c r="Y1437" s="90"/>
      <c r="Z1437" s="88"/>
      <c r="AA1437" s="88"/>
      <c r="AB1437" s="88"/>
      <c r="AC1437" s="88"/>
      <c r="AD1437" s="10"/>
      <c r="AE1437" s="8"/>
      <c r="AF1437" s="12"/>
      <c r="AG1437" s="8"/>
      <c r="AH1437" s="88"/>
    </row>
    <row r="1438" spans="1:34" x14ac:dyDescent="0.25">
      <c r="A1438" s="62">
        <f>COUNTA(H1438:K1438,L1438:AH1438)</f>
        <v>0</v>
      </c>
      <c r="B1438" s="13"/>
      <c r="C1438" s="13"/>
      <c r="D1438" s="13"/>
      <c r="E1438" s="13">
        <f t="shared" si="198"/>
        <v>0</v>
      </c>
      <c r="F1438" s="13"/>
      <c r="G1438" s="13"/>
      <c r="H1438" s="88"/>
      <c r="I1438" s="88"/>
      <c r="J1438" s="9"/>
      <c r="K1438" s="8"/>
      <c r="L1438" s="19"/>
      <c r="M1438" s="8"/>
      <c r="N1438" s="19"/>
      <c r="O1438" s="19"/>
      <c r="P1438" s="19"/>
      <c r="Q1438" s="8"/>
      <c r="R1438" s="8"/>
      <c r="S1438" s="88"/>
      <c r="T1438" s="8"/>
      <c r="U1438" s="8"/>
      <c r="V1438" s="11"/>
      <c r="W1438" s="19"/>
      <c r="X1438" s="8"/>
      <c r="Y1438" s="90"/>
      <c r="Z1438" s="88"/>
      <c r="AA1438" s="88"/>
      <c r="AB1438" s="88"/>
      <c r="AC1438" s="88"/>
      <c r="AD1438" s="10"/>
      <c r="AE1438" s="8"/>
      <c r="AF1438" s="12"/>
      <c r="AG1438" s="8"/>
      <c r="AH1438" s="88"/>
    </row>
    <row r="1439" spans="1:34" x14ac:dyDescent="0.25">
      <c r="A1439" s="62">
        <f>COUNTA(H1439:K1439,L1439:AH1439)</f>
        <v>0</v>
      </c>
      <c r="B1439" s="13"/>
      <c r="C1439" s="13"/>
      <c r="D1439" s="13"/>
      <c r="E1439" s="13">
        <f t="shared" si="198"/>
        <v>0</v>
      </c>
      <c r="F1439" s="13"/>
      <c r="G1439" s="13"/>
      <c r="H1439" s="88"/>
      <c r="I1439" s="88"/>
      <c r="J1439" s="9"/>
      <c r="K1439" s="8"/>
      <c r="L1439" s="19"/>
      <c r="M1439" s="8"/>
      <c r="N1439" s="19"/>
      <c r="O1439" s="19"/>
      <c r="P1439" s="19"/>
      <c r="Q1439" s="8"/>
      <c r="R1439" s="8"/>
      <c r="S1439" s="88"/>
      <c r="T1439" s="8"/>
      <c r="U1439" s="8"/>
      <c r="V1439" s="11"/>
      <c r="W1439" s="19"/>
      <c r="X1439" s="8"/>
      <c r="Y1439" s="90"/>
      <c r="Z1439" s="88"/>
      <c r="AA1439" s="88"/>
      <c r="AB1439" s="88"/>
      <c r="AC1439" s="88"/>
      <c r="AD1439" s="10"/>
      <c r="AE1439" s="8"/>
      <c r="AF1439" s="12"/>
      <c r="AG1439" s="8"/>
      <c r="AH1439" s="88"/>
    </row>
    <row r="1440" spans="1:34" x14ac:dyDescent="0.25">
      <c r="A1440" s="62">
        <f>COUNTA(H1440:K1440,L1440:AH1440)</f>
        <v>0</v>
      </c>
      <c r="B1440" s="13"/>
      <c r="C1440" s="13"/>
      <c r="D1440" s="13"/>
      <c r="E1440" s="13">
        <f t="shared" si="198"/>
        <v>0</v>
      </c>
      <c r="F1440" s="13"/>
      <c r="G1440" s="13"/>
      <c r="H1440" s="88"/>
      <c r="I1440" s="88"/>
      <c r="J1440" s="9"/>
      <c r="K1440" s="8"/>
      <c r="L1440" s="19"/>
      <c r="M1440" s="8"/>
      <c r="N1440" s="19"/>
      <c r="O1440" s="19"/>
      <c r="P1440" s="19"/>
      <c r="Q1440" s="8"/>
      <c r="R1440" s="8"/>
      <c r="S1440" s="88"/>
      <c r="T1440" s="8"/>
      <c r="U1440" s="8"/>
      <c r="V1440" s="11"/>
      <c r="W1440" s="19"/>
      <c r="X1440" s="8"/>
      <c r="Y1440" s="90"/>
      <c r="Z1440" s="88"/>
      <c r="AA1440" s="88"/>
      <c r="AB1440" s="88"/>
      <c r="AC1440" s="88"/>
      <c r="AD1440" s="10"/>
      <c r="AE1440" s="8"/>
      <c r="AF1440" s="12"/>
      <c r="AG1440" s="8"/>
      <c r="AH1440" s="88"/>
    </row>
    <row r="1441" spans="1:34" s="26" customFormat="1" ht="11.25" customHeight="1" x14ac:dyDescent="0.25">
      <c r="A1441" s="21">
        <v>0</v>
      </c>
      <c r="B1441" s="22"/>
      <c r="C1441" s="22"/>
      <c r="D1441" s="21"/>
      <c r="E1441" s="23">
        <f>MAX(E1425:E1440)</f>
        <v>0</v>
      </c>
      <c r="F1441" s="21" t="str">
        <f>RIGHT(R1441,4)</f>
        <v xml:space="preserve"> - 0</v>
      </c>
      <c r="G1441" s="21" t="str">
        <f>RIGHT(X1441,4)</f>
        <v xml:space="preserve"> - 0</v>
      </c>
      <c r="H1441" s="88"/>
      <c r="I1441" s="88"/>
      <c r="J1441" s="23" t="s">
        <v>85</v>
      </c>
      <c r="K1441" s="23" t="str">
        <f>IF(E1441=4,"ВО",IF(E1441=3,"СПО",IF(E1441=2,"ВО (с)",IF(E1441=1,"СПО (с)","-"))))</f>
        <v>-</v>
      </c>
      <c r="L1441" s="23">
        <f>COUNTA(L1425:L1440)</f>
        <v>0</v>
      </c>
      <c r="M1441" s="23" t="s">
        <v>80</v>
      </c>
      <c r="N1441" s="23" t="s">
        <v>80</v>
      </c>
      <c r="O1441" s="23">
        <f>COUNTA(O1425:O1440)</f>
        <v>0</v>
      </c>
      <c r="P1441" s="23" t="s">
        <v>80</v>
      </c>
      <c r="Q1441" s="23">
        <f>SUM(Q1425:Q1440)</f>
        <v>0</v>
      </c>
      <c r="R1441" s="23" t="str">
        <f>CONCATENATE("П.Г.П. - ",MAX(R1425:R1440))</f>
        <v>П.Г.П. - 0</v>
      </c>
      <c r="S1441" s="23">
        <f>COUNTA(S1425)</f>
        <v>0</v>
      </c>
      <c r="T1441" s="23">
        <f>T1426</f>
        <v>0</v>
      </c>
      <c r="U1441" s="23" t="s">
        <v>80</v>
      </c>
      <c r="V1441" s="23" t="s">
        <v>80</v>
      </c>
      <c r="W1441" s="23">
        <f>COUNTA(W1425:W1440)</f>
        <v>0</v>
      </c>
      <c r="X1441" s="23" t="str">
        <f>CONCATENATE("П.Г.П. - ",MAX(X1425:X1440))</f>
        <v>П.Г.П. - 0</v>
      </c>
      <c r="Y1441" s="24">
        <f>Y1425</f>
        <v>0</v>
      </c>
      <c r="Z1441" s="23" t="str">
        <f>IF(Z1425="","-",Z1425)</f>
        <v>-</v>
      </c>
      <c r="AA1441" s="23" t="str">
        <f t="shared" ref="AA1441:AC1441" si="199">IF(AA1425="","-",AA1425)</f>
        <v>-</v>
      </c>
      <c r="AB1441" s="23" t="str">
        <f t="shared" si="199"/>
        <v>-</v>
      </c>
      <c r="AC1441" s="23" t="str">
        <f t="shared" si="199"/>
        <v>-</v>
      </c>
      <c r="AD1441" s="23" t="s">
        <v>80</v>
      </c>
      <c r="AE1441" s="23">
        <f>SUM(AE1425:AE1440)</f>
        <v>0</v>
      </c>
      <c r="AF1441" s="25">
        <f>SUM(AF1425:AF1440)</f>
        <v>0</v>
      </c>
      <c r="AG1441" s="23" t="s">
        <v>80</v>
      </c>
      <c r="AH1441" s="23" t="s">
        <v>80</v>
      </c>
    </row>
    <row r="1442" spans="1:34" x14ac:dyDescent="0.25">
      <c r="A1442" s="62">
        <f>COUNTA(H1442:K1442,L1442:AH1442)-7</f>
        <v>-1</v>
      </c>
      <c r="B1442" s="13"/>
      <c r="C1442" s="13"/>
      <c r="D1442" s="13"/>
      <c r="E1442" s="13">
        <f t="shared" ref="E1442:E1457" si="200">IF(K1442="ВО",4,IF(K1442="СПО",3,IF(K1442="ВО (студент)",2,IF(K1442="СПО (студент)",1,0))))</f>
        <v>0</v>
      </c>
      <c r="F1442" s="13"/>
      <c r="G1442" s="13"/>
      <c r="H1442" s="88">
        <v>105</v>
      </c>
      <c r="I1442" s="88"/>
      <c r="J1442" s="7" t="s">
        <v>77</v>
      </c>
      <c r="K1442" s="8"/>
      <c r="L1442" s="19"/>
      <c r="M1442" s="8"/>
      <c r="N1442" s="19"/>
      <c r="O1442" s="19"/>
      <c r="P1442" s="19"/>
      <c r="Q1442" s="8"/>
      <c r="R1442" s="8"/>
      <c r="S1442" s="88"/>
      <c r="T1442" s="17" t="s">
        <v>80</v>
      </c>
      <c r="U1442" s="17" t="s">
        <v>80</v>
      </c>
      <c r="V1442" s="18" t="s">
        <v>80</v>
      </c>
      <c r="W1442" s="19"/>
      <c r="X1442" s="8"/>
      <c r="Y1442" s="90"/>
      <c r="Z1442" s="88"/>
      <c r="AA1442" s="88"/>
      <c r="AB1442" s="88" t="str">
        <f>IF(Y1442&lt;1,"-",ROUND(YEARFRAC(Y1442,#REF!,1),2))</f>
        <v>-</v>
      </c>
      <c r="AC1442" s="88"/>
      <c r="AD1442" s="10"/>
      <c r="AE1442" s="8"/>
      <c r="AF1442" s="12"/>
      <c r="AG1442" s="8"/>
      <c r="AH1442" s="88"/>
    </row>
    <row r="1443" spans="1:34" x14ac:dyDescent="0.25">
      <c r="A1443" s="62">
        <f>COUNTA(H1443:K1443,L1443:AH1443)</f>
        <v>0</v>
      </c>
      <c r="B1443" s="13"/>
      <c r="C1443" s="13"/>
      <c r="D1443" s="13"/>
      <c r="E1443" s="13">
        <f t="shared" si="200"/>
        <v>0</v>
      </c>
      <c r="F1443" s="13"/>
      <c r="G1443" s="13"/>
      <c r="H1443" s="88"/>
      <c r="I1443" s="88"/>
      <c r="J1443" s="9"/>
      <c r="K1443" s="8"/>
      <c r="L1443" s="19"/>
      <c r="M1443" s="8"/>
      <c r="N1443" s="19"/>
      <c r="O1443" s="19"/>
      <c r="P1443" s="19"/>
      <c r="Q1443" s="8"/>
      <c r="R1443" s="8"/>
      <c r="S1443" s="88"/>
      <c r="T1443" s="8"/>
      <c r="U1443" s="8"/>
      <c r="V1443" s="11"/>
      <c r="W1443" s="19"/>
      <c r="X1443" s="8"/>
      <c r="Y1443" s="90"/>
      <c r="Z1443" s="88"/>
      <c r="AA1443" s="88"/>
      <c r="AB1443" s="88"/>
      <c r="AC1443" s="88"/>
      <c r="AD1443" s="10"/>
      <c r="AE1443" s="8"/>
      <c r="AF1443" s="12"/>
      <c r="AG1443" s="8"/>
      <c r="AH1443" s="88"/>
    </row>
    <row r="1444" spans="1:34" x14ac:dyDescent="0.25">
      <c r="A1444" s="62">
        <f>COUNTA(H1444:K1444,L1444:AH1444,J1445)-4</f>
        <v>0</v>
      </c>
      <c r="B1444" s="13"/>
      <c r="C1444" s="13"/>
      <c r="D1444" s="13"/>
      <c r="E1444" s="13">
        <f t="shared" si="200"/>
        <v>0</v>
      </c>
      <c r="F1444" s="13"/>
      <c r="G1444" s="13"/>
      <c r="H1444" s="88"/>
      <c r="I1444" s="88"/>
      <c r="J1444" s="7" t="s">
        <v>78</v>
      </c>
      <c r="K1444" s="8"/>
      <c r="L1444" s="19"/>
      <c r="M1444" s="8"/>
      <c r="N1444" s="19"/>
      <c r="O1444" s="19"/>
      <c r="P1444" s="19"/>
      <c r="Q1444" s="8"/>
      <c r="R1444" s="8"/>
      <c r="S1444" s="88"/>
      <c r="T1444" s="17" t="s">
        <v>80</v>
      </c>
      <c r="U1444" s="17" t="s">
        <v>80</v>
      </c>
      <c r="V1444" s="18" t="s">
        <v>80</v>
      </c>
      <c r="W1444" s="19"/>
      <c r="X1444" s="8"/>
      <c r="Y1444" s="90"/>
      <c r="Z1444" s="88"/>
      <c r="AA1444" s="88"/>
      <c r="AB1444" s="88"/>
      <c r="AC1444" s="88"/>
      <c r="AD1444" s="10"/>
      <c r="AE1444" s="8"/>
      <c r="AF1444" s="12"/>
      <c r="AG1444" s="8"/>
      <c r="AH1444" s="88"/>
    </row>
    <row r="1445" spans="1:34" x14ac:dyDescent="0.25">
      <c r="A1445" s="62">
        <f>COUNTA(H1445:K1445,L1445:AH1445)</f>
        <v>0</v>
      </c>
      <c r="B1445" s="13"/>
      <c r="C1445" s="13"/>
      <c r="D1445" s="13" t="str">
        <f>IF(J1445&gt;0,"совмещение","-")</f>
        <v>-</v>
      </c>
      <c r="E1445" s="13">
        <f t="shared" si="200"/>
        <v>0</v>
      </c>
      <c r="F1445" s="13"/>
      <c r="G1445" s="13"/>
      <c r="H1445" s="88"/>
      <c r="I1445" s="88"/>
      <c r="J1445" s="9"/>
      <c r="K1445" s="8"/>
      <c r="L1445" s="19"/>
      <c r="M1445" s="8"/>
      <c r="N1445" s="19"/>
      <c r="O1445" s="19"/>
      <c r="P1445" s="19"/>
      <c r="Q1445" s="8"/>
      <c r="R1445" s="8"/>
      <c r="S1445" s="88"/>
      <c r="T1445" s="8"/>
      <c r="U1445" s="8"/>
      <c r="V1445" s="11"/>
      <c r="W1445" s="19"/>
      <c r="X1445" s="8"/>
      <c r="Y1445" s="90"/>
      <c r="Z1445" s="88"/>
      <c r="AA1445" s="88"/>
      <c r="AB1445" s="88"/>
      <c r="AC1445" s="88"/>
      <c r="AD1445" s="10"/>
      <c r="AE1445" s="8"/>
      <c r="AF1445" s="12"/>
      <c r="AG1445" s="8"/>
      <c r="AH1445" s="88"/>
    </row>
    <row r="1446" spans="1:34" x14ac:dyDescent="0.25">
      <c r="A1446" s="62">
        <f>COUNTA(H1446:K1446,L1446:AH1446)</f>
        <v>0</v>
      </c>
      <c r="B1446" s="13"/>
      <c r="C1446" s="13"/>
      <c r="D1446" s="13"/>
      <c r="E1446" s="13">
        <f t="shared" si="200"/>
        <v>0</v>
      </c>
      <c r="F1446" s="13"/>
      <c r="G1446" s="13"/>
      <c r="H1446" s="88"/>
      <c r="I1446" s="88"/>
      <c r="J1446" s="9"/>
      <c r="K1446" s="8"/>
      <c r="L1446" s="19"/>
      <c r="M1446" s="8"/>
      <c r="N1446" s="19"/>
      <c r="O1446" s="19"/>
      <c r="P1446" s="19"/>
      <c r="Q1446" s="8"/>
      <c r="R1446" s="8"/>
      <c r="S1446" s="88"/>
      <c r="T1446" s="8"/>
      <c r="U1446" s="8"/>
      <c r="V1446" s="11"/>
      <c r="W1446" s="19"/>
      <c r="X1446" s="8"/>
      <c r="Y1446" s="90"/>
      <c r="Z1446" s="88"/>
      <c r="AA1446" s="88"/>
      <c r="AB1446" s="88"/>
      <c r="AC1446" s="88"/>
      <c r="AD1446" s="10"/>
      <c r="AE1446" s="8"/>
      <c r="AF1446" s="12"/>
      <c r="AG1446" s="8"/>
      <c r="AH1446" s="88"/>
    </row>
    <row r="1447" spans="1:34" x14ac:dyDescent="0.25">
      <c r="A1447" s="62">
        <f>COUNTA(H1447:K1447,L1447:AH1447)</f>
        <v>0</v>
      </c>
      <c r="B1447" s="13"/>
      <c r="C1447" s="13"/>
      <c r="D1447" s="13"/>
      <c r="E1447" s="13">
        <f t="shared" si="200"/>
        <v>0</v>
      </c>
      <c r="F1447" s="13"/>
      <c r="G1447" s="13"/>
      <c r="H1447" s="88"/>
      <c r="I1447" s="88"/>
      <c r="J1447" s="9"/>
      <c r="K1447" s="8"/>
      <c r="L1447" s="19"/>
      <c r="M1447" s="8"/>
      <c r="N1447" s="19"/>
      <c r="O1447" s="19"/>
      <c r="P1447" s="19"/>
      <c r="Q1447" s="8"/>
      <c r="R1447" s="8"/>
      <c r="S1447" s="88"/>
      <c r="T1447" s="8"/>
      <c r="U1447" s="8"/>
      <c r="V1447" s="11"/>
      <c r="W1447" s="19"/>
      <c r="X1447" s="8"/>
      <c r="Y1447" s="90"/>
      <c r="Z1447" s="88"/>
      <c r="AA1447" s="88"/>
      <c r="AB1447" s="88"/>
      <c r="AC1447" s="88"/>
      <c r="AD1447" s="10"/>
      <c r="AE1447" s="8"/>
      <c r="AF1447" s="12"/>
      <c r="AG1447" s="8"/>
      <c r="AH1447" s="88"/>
    </row>
    <row r="1448" spans="1:34" x14ac:dyDescent="0.25">
      <c r="A1448" s="62">
        <f>COUNTA(H1448:K1448,L1448:AH1448)</f>
        <v>0</v>
      </c>
      <c r="B1448" s="13"/>
      <c r="C1448" s="13"/>
      <c r="D1448" s="13"/>
      <c r="E1448" s="13">
        <f t="shared" si="200"/>
        <v>0</v>
      </c>
      <c r="F1448" s="13"/>
      <c r="G1448" s="13"/>
      <c r="H1448" s="88"/>
      <c r="I1448" s="88"/>
      <c r="J1448" s="9"/>
      <c r="K1448" s="8"/>
      <c r="L1448" s="19"/>
      <c r="M1448" s="8"/>
      <c r="N1448" s="19"/>
      <c r="O1448" s="19"/>
      <c r="P1448" s="19"/>
      <c r="Q1448" s="8"/>
      <c r="R1448" s="8"/>
      <c r="S1448" s="88"/>
      <c r="T1448" s="8"/>
      <c r="U1448" s="8"/>
      <c r="V1448" s="11"/>
      <c r="W1448" s="19"/>
      <c r="X1448" s="8"/>
      <c r="Y1448" s="90"/>
      <c r="Z1448" s="88"/>
      <c r="AA1448" s="88"/>
      <c r="AB1448" s="88"/>
      <c r="AC1448" s="88"/>
      <c r="AD1448" s="10"/>
      <c r="AE1448" s="8"/>
      <c r="AF1448" s="12"/>
      <c r="AG1448" s="8"/>
      <c r="AH1448" s="88"/>
    </row>
    <row r="1449" spans="1:34" x14ac:dyDescent="0.25">
      <c r="A1449" s="62">
        <f>COUNTA(H1449:K1449,L1449:AH1449)</f>
        <v>0</v>
      </c>
      <c r="B1449" s="13"/>
      <c r="C1449" s="13"/>
      <c r="D1449" s="13"/>
      <c r="E1449" s="13">
        <f t="shared" si="200"/>
        <v>0</v>
      </c>
      <c r="F1449" s="13"/>
      <c r="G1449" s="13"/>
      <c r="H1449" s="88"/>
      <c r="I1449" s="88"/>
      <c r="J1449" s="9"/>
      <c r="K1449" s="8"/>
      <c r="L1449" s="19"/>
      <c r="M1449" s="8"/>
      <c r="N1449" s="19"/>
      <c r="O1449" s="19"/>
      <c r="P1449" s="19"/>
      <c r="Q1449" s="8"/>
      <c r="R1449" s="8"/>
      <c r="S1449" s="88"/>
      <c r="T1449" s="8"/>
      <c r="U1449" s="8"/>
      <c r="V1449" s="11"/>
      <c r="W1449" s="19"/>
      <c r="X1449" s="8"/>
      <c r="Y1449" s="90"/>
      <c r="Z1449" s="88"/>
      <c r="AA1449" s="88"/>
      <c r="AB1449" s="88"/>
      <c r="AC1449" s="88"/>
      <c r="AD1449" s="10"/>
      <c r="AE1449" s="8"/>
      <c r="AF1449" s="12"/>
      <c r="AG1449" s="8"/>
      <c r="AH1449" s="88"/>
    </row>
    <row r="1450" spans="1:34" x14ac:dyDescent="0.25">
      <c r="A1450" s="62">
        <f>COUNTA(H1450:K1450,L1450:AH1450)</f>
        <v>0</v>
      </c>
      <c r="B1450" s="13"/>
      <c r="C1450" s="13"/>
      <c r="D1450" s="13"/>
      <c r="E1450" s="13">
        <f t="shared" si="200"/>
        <v>0</v>
      </c>
      <c r="F1450" s="13"/>
      <c r="G1450" s="13"/>
      <c r="H1450" s="88"/>
      <c r="I1450" s="88"/>
      <c r="J1450" s="9"/>
      <c r="K1450" s="8"/>
      <c r="L1450" s="19"/>
      <c r="M1450" s="8"/>
      <c r="N1450" s="19"/>
      <c r="O1450" s="19"/>
      <c r="P1450" s="19"/>
      <c r="Q1450" s="8"/>
      <c r="R1450" s="8"/>
      <c r="S1450" s="88"/>
      <c r="T1450" s="8"/>
      <c r="U1450" s="8"/>
      <c r="V1450" s="11"/>
      <c r="W1450" s="19"/>
      <c r="X1450" s="8"/>
      <c r="Y1450" s="90"/>
      <c r="Z1450" s="88"/>
      <c r="AA1450" s="88"/>
      <c r="AB1450" s="88"/>
      <c r="AC1450" s="88"/>
      <c r="AD1450" s="10"/>
      <c r="AE1450" s="8"/>
      <c r="AF1450" s="12"/>
      <c r="AG1450" s="8"/>
      <c r="AH1450" s="88"/>
    </row>
    <row r="1451" spans="1:34" x14ac:dyDescent="0.25">
      <c r="A1451" s="62">
        <f>COUNTA(H1451:K1451,L1451:AH1451,J1452)-4</f>
        <v>0</v>
      </c>
      <c r="B1451" s="13"/>
      <c r="C1451" s="13"/>
      <c r="D1451" s="13"/>
      <c r="E1451" s="13">
        <f t="shared" si="200"/>
        <v>0</v>
      </c>
      <c r="F1451" s="13"/>
      <c r="G1451" s="13"/>
      <c r="H1451" s="88"/>
      <c r="I1451" s="88"/>
      <c r="J1451" s="7" t="s">
        <v>79</v>
      </c>
      <c r="K1451" s="8"/>
      <c r="L1451" s="19"/>
      <c r="M1451" s="8"/>
      <c r="N1451" s="19"/>
      <c r="O1451" s="19"/>
      <c r="P1451" s="19"/>
      <c r="Q1451" s="8"/>
      <c r="R1451" s="8"/>
      <c r="S1451" s="88"/>
      <c r="T1451" s="17" t="s">
        <v>80</v>
      </c>
      <c r="U1451" s="17" t="s">
        <v>80</v>
      </c>
      <c r="V1451" s="18" t="s">
        <v>80</v>
      </c>
      <c r="W1451" s="19"/>
      <c r="X1451" s="8"/>
      <c r="Y1451" s="90"/>
      <c r="Z1451" s="88"/>
      <c r="AA1451" s="88"/>
      <c r="AB1451" s="88"/>
      <c r="AC1451" s="88"/>
      <c r="AD1451" s="10"/>
      <c r="AE1451" s="8"/>
      <c r="AF1451" s="12"/>
      <c r="AG1451" s="8"/>
      <c r="AH1451" s="88"/>
    </row>
    <row r="1452" spans="1:34" x14ac:dyDescent="0.25">
      <c r="A1452" s="62">
        <f>COUNTA(H1452:K1452,L1452:AH1452)</f>
        <v>0</v>
      </c>
      <c r="B1452" s="13"/>
      <c r="C1452" s="13"/>
      <c r="D1452" s="13" t="str">
        <f>IF(J1452&gt;0,"совместительство","-")</f>
        <v>-</v>
      </c>
      <c r="E1452" s="13">
        <f t="shared" si="200"/>
        <v>0</v>
      </c>
      <c r="F1452" s="13"/>
      <c r="G1452" s="13"/>
      <c r="H1452" s="88"/>
      <c r="I1452" s="88"/>
      <c r="J1452" s="9"/>
      <c r="K1452" s="8"/>
      <c r="L1452" s="19"/>
      <c r="M1452" s="8"/>
      <c r="N1452" s="19"/>
      <c r="O1452" s="19"/>
      <c r="P1452" s="19"/>
      <c r="Q1452" s="8"/>
      <c r="R1452" s="8"/>
      <c r="S1452" s="88"/>
      <c r="T1452" s="8"/>
      <c r="U1452" s="8"/>
      <c r="V1452" s="11"/>
      <c r="W1452" s="19"/>
      <c r="X1452" s="8"/>
      <c r="Y1452" s="90"/>
      <c r="Z1452" s="88"/>
      <c r="AA1452" s="88"/>
      <c r="AB1452" s="88"/>
      <c r="AC1452" s="88"/>
      <c r="AD1452" s="10"/>
      <c r="AE1452" s="8"/>
      <c r="AF1452" s="12"/>
      <c r="AG1452" s="8"/>
      <c r="AH1452" s="88"/>
    </row>
    <row r="1453" spans="1:34" x14ac:dyDescent="0.25">
      <c r="A1453" s="62">
        <f>COUNTA(H1453:K1453,L1453:AH1453)</f>
        <v>0</v>
      </c>
      <c r="B1453" s="13"/>
      <c r="C1453" s="13"/>
      <c r="D1453" s="13"/>
      <c r="E1453" s="13">
        <f t="shared" si="200"/>
        <v>0</v>
      </c>
      <c r="F1453" s="13"/>
      <c r="G1453" s="13"/>
      <c r="H1453" s="88"/>
      <c r="I1453" s="88"/>
      <c r="J1453" s="9"/>
      <c r="K1453" s="8"/>
      <c r="L1453" s="19"/>
      <c r="M1453" s="8"/>
      <c r="N1453" s="19"/>
      <c r="O1453" s="19"/>
      <c r="P1453" s="19"/>
      <c r="Q1453" s="8"/>
      <c r="R1453" s="8"/>
      <c r="S1453" s="88"/>
      <c r="T1453" s="8"/>
      <c r="U1453" s="8"/>
      <c r="V1453" s="11"/>
      <c r="W1453" s="19"/>
      <c r="X1453" s="8"/>
      <c r="Y1453" s="90"/>
      <c r="Z1453" s="88"/>
      <c r="AA1453" s="88"/>
      <c r="AB1453" s="88"/>
      <c r="AC1453" s="88"/>
      <c r="AD1453" s="10"/>
      <c r="AE1453" s="8"/>
      <c r="AF1453" s="12"/>
      <c r="AG1453" s="8"/>
      <c r="AH1453" s="88"/>
    </row>
    <row r="1454" spans="1:34" x14ac:dyDescent="0.25">
      <c r="A1454" s="62">
        <f>COUNTA(H1454:K1454,L1454:AH1454)</f>
        <v>0</v>
      </c>
      <c r="B1454" s="13"/>
      <c r="C1454" s="13"/>
      <c r="D1454" s="13"/>
      <c r="E1454" s="13">
        <f t="shared" si="200"/>
        <v>0</v>
      </c>
      <c r="F1454" s="13"/>
      <c r="G1454" s="13"/>
      <c r="H1454" s="88"/>
      <c r="I1454" s="88"/>
      <c r="J1454" s="9"/>
      <c r="K1454" s="8"/>
      <c r="L1454" s="19"/>
      <c r="M1454" s="8"/>
      <c r="N1454" s="19"/>
      <c r="O1454" s="19"/>
      <c r="P1454" s="19"/>
      <c r="Q1454" s="8"/>
      <c r="R1454" s="8"/>
      <c r="S1454" s="88"/>
      <c r="T1454" s="8"/>
      <c r="U1454" s="8"/>
      <c r="V1454" s="11"/>
      <c r="W1454" s="19"/>
      <c r="X1454" s="8"/>
      <c r="Y1454" s="90"/>
      <c r="Z1454" s="88"/>
      <c r="AA1454" s="88"/>
      <c r="AB1454" s="88"/>
      <c r="AC1454" s="88"/>
      <c r="AD1454" s="10"/>
      <c r="AE1454" s="8"/>
      <c r="AF1454" s="12"/>
      <c r="AG1454" s="8"/>
      <c r="AH1454" s="88"/>
    </row>
    <row r="1455" spans="1:34" x14ac:dyDescent="0.25">
      <c r="A1455" s="62">
        <f>COUNTA(H1455:K1455,L1455:AH1455)</f>
        <v>0</v>
      </c>
      <c r="B1455" s="13"/>
      <c r="C1455" s="13"/>
      <c r="D1455" s="13"/>
      <c r="E1455" s="13">
        <f t="shared" si="200"/>
        <v>0</v>
      </c>
      <c r="F1455" s="13"/>
      <c r="G1455" s="13"/>
      <c r="H1455" s="88"/>
      <c r="I1455" s="88"/>
      <c r="J1455" s="9"/>
      <c r="K1455" s="8"/>
      <c r="L1455" s="19"/>
      <c r="M1455" s="8"/>
      <c r="N1455" s="19"/>
      <c r="O1455" s="19"/>
      <c r="P1455" s="19"/>
      <c r="Q1455" s="8"/>
      <c r="R1455" s="8"/>
      <c r="S1455" s="88"/>
      <c r="T1455" s="8"/>
      <c r="U1455" s="8"/>
      <c r="V1455" s="11"/>
      <c r="W1455" s="19"/>
      <c r="X1455" s="8"/>
      <c r="Y1455" s="90"/>
      <c r="Z1455" s="88"/>
      <c r="AA1455" s="88"/>
      <c r="AB1455" s="88"/>
      <c r="AC1455" s="88"/>
      <c r="AD1455" s="10"/>
      <c r="AE1455" s="8"/>
      <c r="AF1455" s="12"/>
      <c r="AG1455" s="8"/>
      <c r="AH1455" s="88"/>
    </row>
    <row r="1456" spans="1:34" x14ac:dyDescent="0.25">
      <c r="A1456" s="62">
        <f>COUNTA(H1456:K1456,L1456:AH1456)</f>
        <v>0</v>
      </c>
      <c r="B1456" s="13"/>
      <c r="C1456" s="13"/>
      <c r="D1456" s="13"/>
      <c r="E1456" s="13">
        <f t="shared" si="200"/>
        <v>0</v>
      </c>
      <c r="F1456" s="13"/>
      <c r="G1456" s="13"/>
      <c r="H1456" s="88"/>
      <c r="I1456" s="88"/>
      <c r="J1456" s="9"/>
      <c r="K1456" s="8"/>
      <c r="L1456" s="19"/>
      <c r="M1456" s="8"/>
      <c r="N1456" s="19"/>
      <c r="O1456" s="19"/>
      <c r="P1456" s="19"/>
      <c r="Q1456" s="8"/>
      <c r="R1456" s="8"/>
      <c r="S1456" s="88"/>
      <c r="T1456" s="8"/>
      <c r="U1456" s="8"/>
      <c r="V1456" s="11"/>
      <c r="W1456" s="19"/>
      <c r="X1456" s="8"/>
      <c r="Y1456" s="90"/>
      <c r="Z1456" s="88"/>
      <c r="AA1456" s="88"/>
      <c r="AB1456" s="88"/>
      <c r="AC1456" s="88"/>
      <c r="AD1456" s="10"/>
      <c r="AE1456" s="8"/>
      <c r="AF1456" s="12"/>
      <c r="AG1456" s="8"/>
      <c r="AH1456" s="88"/>
    </row>
    <row r="1457" spans="1:34" x14ac:dyDescent="0.25">
      <c r="A1457" s="62">
        <f>COUNTA(H1457:K1457,L1457:AH1457)</f>
        <v>0</v>
      </c>
      <c r="B1457" s="13"/>
      <c r="C1457" s="13"/>
      <c r="D1457" s="13"/>
      <c r="E1457" s="13">
        <f t="shared" si="200"/>
        <v>0</v>
      </c>
      <c r="F1457" s="13"/>
      <c r="G1457" s="13"/>
      <c r="H1457" s="88"/>
      <c r="I1457" s="88"/>
      <c r="J1457" s="9"/>
      <c r="K1457" s="8"/>
      <c r="L1457" s="19"/>
      <c r="M1457" s="8"/>
      <c r="N1457" s="19"/>
      <c r="O1457" s="19"/>
      <c r="P1457" s="19"/>
      <c r="Q1457" s="8"/>
      <c r="R1457" s="8"/>
      <c r="S1457" s="88"/>
      <c r="T1457" s="8"/>
      <c r="U1457" s="8"/>
      <c r="V1457" s="11"/>
      <c r="W1457" s="19"/>
      <c r="X1457" s="8"/>
      <c r="Y1457" s="90"/>
      <c r="Z1457" s="88"/>
      <c r="AA1457" s="88"/>
      <c r="AB1457" s="88"/>
      <c r="AC1457" s="88"/>
      <c r="AD1457" s="10"/>
      <c r="AE1457" s="8"/>
      <c r="AF1457" s="12"/>
      <c r="AG1457" s="8"/>
      <c r="AH1457" s="88"/>
    </row>
    <row r="1458" spans="1:34" s="26" customFormat="1" ht="11.25" customHeight="1" x14ac:dyDescent="0.25">
      <c r="A1458" s="21">
        <v>0</v>
      </c>
      <c r="B1458" s="22"/>
      <c r="C1458" s="22"/>
      <c r="D1458" s="21"/>
      <c r="E1458" s="23">
        <f>MAX(E1442:E1457)</f>
        <v>0</v>
      </c>
      <c r="F1458" s="21" t="str">
        <f>RIGHT(R1458,4)</f>
        <v xml:space="preserve"> - 0</v>
      </c>
      <c r="G1458" s="21" t="str">
        <f>RIGHT(X1458,4)</f>
        <v xml:space="preserve"> - 0</v>
      </c>
      <c r="H1458" s="88"/>
      <c r="I1458" s="88"/>
      <c r="J1458" s="23" t="s">
        <v>85</v>
      </c>
      <c r="K1458" s="23" t="str">
        <f>IF(E1458=4,"ВО",IF(E1458=3,"СПО",IF(E1458=2,"ВО (с)",IF(E1458=1,"СПО (с)","-"))))</f>
        <v>-</v>
      </c>
      <c r="L1458" s="23">
        <f>COUNTA(L1442:L1457)</f>
        <v>0</v>
      </c>
      <c r="M1458" s="23" t="s">
        <v>80</v>
      </c>
      <c r="N1458" s="23" t="s">
        <v>80</v>
      </c>
      <c r="O1458" s="23">
        <f>COUNTA(O1442:O1457)</f>
        <v>0</v>
      </c>
      <c r="P1458" s="23" t="s">
        <v>80</v>
      </c>
      <c r="Q1458" s="23">
        <f>SUM(Q1442:Q1457)</f>
        <v>0</v>
      </c>
      <c r="R1458" s="23" t="str">
        <f>CONCATENATE("П.Г.П. - ",MAX(R1442:R1457))</f>
        <v>П.Г.П. - 0</v>
      </c>
      <c r="S1458" s="23">
        <f>COUNTA(S1442)</f>
        <v>0</v>
      </c>
      <c r="T1458" s="23">
        <f>T1443</f>
        <v>0</v>
      </c>
      <c r="U1458" s="23" t="s">
        <v>80</v>
      </c>
      <c r="V1458" s="23" t="s">
        <v>80</v>
      </c>
      <c r="W1458" s="23">
        <f>COUNTA(W1442:W1457)</f>
        <v>0</v>
      </c>
      <c r="X1458" s="23" t="str">
        <f>CONCATENATE("П.Г.П. - ",MAX(X1442:X1457))</f>
        <v>П.Г.П. - 0</v>
      </c>
      <c r="Y1458" s="24">
        <f>Y1442</f>
        <v>0</v>
      </c>
      <c r="Z1458" s="23" t="str">
        <f>IF(Z1442="","-",Z1442)</f>
        <v>-</v>
      </c>
      <c r="AA1458" s="23" t="str">
        <f t="shared" ref="AA1458:AC1458" si="201">IF(AA1442="","-",AA1442)</f>
        <v>-</v>
      </c>
      <c r="AB1458" s="23" t="str">
        <f t="shared" si="201"/>
        <v>-</v>
      </c>
      <c r="AC1458" s="23" t="str">
        <f t="shared" si="201"/>
        <v>-</v>
      </c>
      <c r="AD1458" s="23" t="s">
        <v>80</v>
      </c>
      <c r="AE1458" s="23">
        <f>SUM(AE1442:AE1457)</f>
        <v>0</v>
      </c>
      <c r="AF1458" s="25">
        <f>SUM(AF1442:AF1457)</f>
        <v>0</v>
      </c>
      <c r="AG1458" s="23" t="s">
        <v>80</v>
      </c>
      <c r="AH1458" s="23" t="s">
        <v>80</v>
      </c>
    </row>
    <row r="1459" spans="1:34" x14ac:dyDescent="0.25">
      <c r="A1459" s="62">
        <f>COUNTA(H1459:K1459,L1459:AH1459)-7</f>
        <v>-1</v>
      </c>
      <c r="B1459" s="13"/>
      <c r="C1459" s="13"/>
      <c r="D1459" s="13"/>
      <c r="E1459" s="13">
        <f t="shared" ref="E1459:E1474" si="202">IF(K1459="ВО",4,IF(K1459="СПО",3,IF(K1459="ВО (студент)",2,IF(K1459="СПО (студент)",1,0))))</f>
        <v>0</v>
      </c>
      <c r="F1459" s="13"/>
      <c r="G1459" s="13"/>
      <c r="H1459" s="88">
        <v>106</v>
      </c>
      <c r="I1459" s="88"/>
      <c r="J1459" s="7" t="s">
        <v>77</v>
      </c>
      <c r="K1459" s="8"/>
      <c r="L1459" s="19"/>
      <c r="M1459" s="8"/>
      <c r="N1459" s="19"/>
      <c r="O1459" s="19"/>
      <c r="P1459" s="19"/>
      <c r="Q1459" s="8"/>
      <c r="R1459" s="8"/>
      <c r="S1459" s="88"/>
      <c r="T1459" s="17" t="s">
        <v>80</v>
      </c>
      <c r="U1459" s="17" t="s">
        <v>80</v>
      </c>
      <c r="V1459" s="18" t="s">
        <v>80</v>
      </c>
      <c r="W1459" s="19"/>
      <c r="X1459" s="8"/>
      <c r="Y1459" s="90"/>
      <c r="Z1459" s="88"/>
      <c r="AA1459" s="88"/>
      <c r="AB1459" s="88" t="str">
        <f>IF(Y1459&lt;1,"-",ROUND(YEARFRAC(Y1459,#REF!,1),2))</f>
        <v>-</v>
      </c>
      <c r="AC1459" s="88"/>
      <c r="AD1459" s="10"/>
      <c r="AE1459" s="8"/>
      <c r="AF1459" s="12"/>
      <c r="AG1459" s="8"/>
      <c r="AH1459" s="88"/>
    </row>
    <row r="1460" spans="1:34" x14ac:dyDescent="0.25">
      <c r="A1460" s="62">
        <f>COUNTA(H1460:K1460,L1460:AH1460)</f>
        <v>0</v>
      </c>
      <c r="B1460" s="13"/>
      <c r="C1460" s="13"/>
      <c r="D1460" s="13"/>
      <c r="E1460" s="13">
        <f t="shared" si="202"/>
        <v>0</v>
      </c>
      <c r="F1460" s="13"/>
      <c r="G1460" s="13"/>
      <c r="H1460" s="88"/>
      <c r="I1460" s="88"/>
      <c r="J1460" s="9"/>
      <c r="K1460" s="8"/>
      <c r="L1460" s="19"/>
      <c r="M1460" s="8"/>
      <c r="N1460" s="19"/>
      <c r="O1460" s="19"/>
      <c r="P1460" s="19"/>
      <c r="Q1460" s="8"/>
      <c r="R1460" s="8"/>
      <c r="S1460" s="88"/>
      <c r="T1460" s="8"/>
      <c r="U1460" s="8"/>
      <c r="V1460" s="11"/>
      <c r="W1460" s="19"/>
      <c r="X1460" s="8"/>
      <c r="Y1460" s="90"/>
      <c r="Z1460" s="88"/>
      <c r="AA1460" s="88"/>
      <c r="AB1460" s="88"/>
      <c r="AC1460" s="88"/>
      <c r="AD1460" s="10"/>
      <c r="AE1460" s="8"/>
      <c r="AF1460" s="12"/>
      <c r="AG1460" s="8"/>
      <c r="AH1460" s="88"/>
    </row>
    <row r="1461" spans="1:34" x14ac:dyDescent="0.25">
      <c r="A1461" s="62">
        <f>COUNTA(H1461:K1461,L1461:AH1461,J1462)-4</f>
        <v>0</v>
      </c>
      <c r="B1461" s="13"/>
      <c r="C1461" s="13"/>
      <c r="D1461" s="13"/>
      <c r="E1461" s="13">
        <f t="shared" si="202"/>
        <v>0</v>
      </c>
      <c r="F1461" s="13"/>
      <c r="G1461" s="13"/>
      <c r="H1461" s="88"/>
      <c r="I1461" s="88"/>
      <c r="J1461" s="7" t="s">
        <v>78</v>
      </c>
      <c r="K1461" s="8"/>
      <c r="L1461" s="19"/>
      <c r="M1461" s="8"/>
      <c r="N1461" s="19"/>
      <c r="O1461" s="19"/>
      <c r="P1461" s="19"/>
      <c r="Q1461" s="8"/>
      <c r="R1461" s="8"/>
      <c r="S1461" s="88"/>
      <c r="T1461" s="17" t="s">
        <v>80</v>
      </c>
      <c r="U1461" s="17" t="s">
        <v>80</v>
      </c>
      <c r="V1461" s="18" t="s">
        <v>80</v>
      </c>
      <c r="W1461" s="19"/>
      <c r="X1461" s="8"/>
      <c r="Y1461" s="90"/>
      <c r="Z1461" s="88"/>
      <c r="AA1461" s="88"/>
      <c r="AB1461" s="88"/>
      <c r="AC1461" s="88"/>
      <c r="AD1461" s="10"/>
      <c r="AE1461" s="8"/>
      <c r="AF1461" s="12"/>
      <c r="AG1461" s="8"/>
      <c r="AH1461" s="88"/>
    </row>
    <row r="1462" spans="1:34" x14ac:dyDescent="0.25">
      <c r="A1462" s="62">
        <f>COUNTA(H1462:K1462,L1462:AH1462)</f>
        <v>0</v>
      </c>
      <c r="B1462" s="13"/>
      <c r="C1462" s="13"/>
      <c r="D1462" s="13" t="str">
        <f>IF(J1462&gt;0,"совмещение","-")</f>
        <v>-</v>
      </c>
      <c r="E1462" s="13">
        <f t="shared" si="202"/>
        <v>0</v>
      </c>
      <c r="F1462" s="13"/>
      <c r="G1462" s="13"/>
      <c r="H1462" s="88"/>
      <c r="I1462" s="88"/>
      <c r="J1462" s="9"/>
      <c r="K1462" s="8"/>
      <c r="L1462" s="19"/>
      <c r="M1462" s="8"/>
      <c r="N1462" s="19"/>
      <c r="O1462" s="19"/>
      <c r="P1462" s="19"/>
      <c r="Q1462" s="8"/>
      <c r="R1462" s="8"/>
      <c r="S1462" s="88"/>
      <c r="T1462" s="8"/>
      <c r="U1462" s="8"/>
      <c r="V1462" s="11"/>
      <c r="W1462" s="19"/>
      <c r="X1462" s="8"/>
      <c r="Y1462" s="90"/>
      <c r="Z1462" s="88"/>
      <c r="AA1462" s="88"/>
      <c r="AB1462" s="88"/>
      <c r="AC1462" s="88"/>
      <c r="AD1462" s="10"/>
      <c r="AE1462" s="8"/>
      <c r="AF1462" s="12"/>
      <c r="AG1462" s="8"/>
      <c r="AH1462" s="88"/>
    </row>
    <row r="1463" spans="1:34" x14ac:dyDescent="0.25">
      <c r="A1463" s="62">
        <f>COUNTA(H1463:K1463,L1463:AH1463)</f>
        <v>0</v>
      </c>
      <c r="B1463" s="13"/>
      <c r="C1463" s="13"/>
      <c r="D1463" s="13"/>
      <c r="E1463" s="13">
        <f t="shared" si="202"/>
        <v>0</v>
      </c>
      <c r="F1463" s="13"/>
      <c r="G1463" s="13"/>
      <c r="H1463" s="88"/>
      <c r="I1463" s="88"/>
      <c r="J1463" s="9"/>
      <c r="K1463" s="8"/>
      <c r="L1463" s="19"/>
      <c r="M1463" s="8"/>
      <c r="N1463" s="19"/>
      <c r="O1463" s="19"/>
      <c r="P1463" s="19"/>
      <c r="Q1463" s="8"/>
      <c r="R1463" s="8"/>
      <c r="S1463" s="88"/>
      <c r="T1463" s="8"/>
      <c r="U1463" s="8"/>
      <c r="V1463" s="11"/>
      <c r="W1463" s="19"/>
      <c r="X1463" s="8"/>
      <c r="Y1463" s="90"/>
      <c r="Z1463" s="88"/>
      <c r="AA1463" s="88"/>
      <c r="AB1463" s="88"/>
      <c r="AC1463" s="88"/>
      <c r="AD1463" s="10"/>
      <c r="AE1463" s="8"/>
      <c r="AF1463" s="12"/>
      <c r="AG1463" s="8"/>
      <c r="AH1463" s="88"/>
    </row>
    <row r="1464" spans="1:34" x14ac:dyDescent="0.25">
      <c r="A1464" s="62">
        <f>COUNTA(H1464:K1464,L1464:AH1464)</f>
        <v>0</v>
      </c>
      <c r="B1464" s="13"/>
      <c r="C1464" s="13"/>
      <c r="D1464" s="13"/>
      <c r="E1464" s="13">
        <f t="shared" si="202"/>
        <v>0</v>
      </c>
      <c r="F1464" s="13"/>
      <c r="G1464" s="13"/>
      <c r="H1464" s="88"/>
      <c r="I1464" s="88"/>
      <c r="J1464" s="9"/>
      <c r="K1464" s="8"/>
      <c r="L1464" s="19"/>
      <c r="M1464" s="8"/>
      <c r="N1464" s="19"/>
      <c r="O1464" s="19"/>
      <c r="P1464" s="19"/>
      <c r="Q1464" s="8"/>
      <c r="R1464" s="8"/>
      <c r="S1464" s="88"/>
      <c r="T1464" s="8"/>
      <c r="U1464" s="8"/>
      <c r="V1464" s="11"/>
      <c r="W1464" s="19"/>
      <c r="X1464" s="8"/>
      <c r="Y1464" s="90"/>
      <c r="Z1464" s="88"/>
      <c r="AA1464" s="88"/>
      <c r="AB1464" s="88"/>
      <c r="AC1464" s="88"/>
      <c r="AD1464" s="10"/>
      <c r="AE1464" s="8"/>
      <c r="AF1464" s="12"/>
      <c r="AG1464" s="8"/>
      <c r="AH1464" s="88"/>
    </row>
    <row r="1465" spans="1:34" x14ac:dyDescent="0.25">
      <c r="A1465" s="62">
        <f>COUNTA(H1465:K1465,L1465:AH1465)</f>
        <v>0</v>
      </c>
      <c r="B1465" s="13"/>
      <c r="C1465" s="13"/>
      <c r="D1465" s="13"/>
      <c r="E1465" s="13">
        <f t="shared" si="202"/>
        <v>0</v>
      </c>
      <c r="F1465" s="13"/>
      <c r="G1465" s="13"/>
      <c r="H1465" s="88"/>
      <c r="I1465" s="88"/>
      <c r="J1465" s="9"/>
      <c r="K1465" s="8"/>
      <c r="L1465" s="19"/>
      <c r="M1465" s="8"/>
      <c r="N1465" s="19"/>
      <c r="O1465" s="19"/>
      <c r="P1465" s="19"/>
      <c r="Q1465" s="8"/>
      <c r="R1465" s="8"/>
      <c r="S1465" s="88"/>
      <c r="T1465" s="8"/>
      <c r="U1465" s="8"/>
      <c r="V1465" s="11"/>
      <c r="W1465" s="19"/>
      <c r="X1465" s="8"/>
      <c r="Y1465" s="90"/>
      <c r="Z1465" s="88"/>
      <c r="AA1465" s="88"/>
      <c r="AB1465" s="88"/>
      <c r="AC1465" s="88"/>
      <c r="AD1465" s="10"/>
      <c r="AE1465" s="8"/>
      <c r="AF1465" s="12"/>
      <c r="AG1465" s="8"/>
      <c r="AH1465" s="88"/>
    </row>
    <row r="1466" spans="1:34" x14ac:dyDescent="0.25">
      <c r="A1466" s="62">
        <f>COUNTA(H1466:K1466,L1466:AH1466)</f>
        <v>0</v>
      </c>
      <c r="B1466" s="13"/>
      <c r="C1466" s="13"/>
      <c r="D1466" s="13"/>
      <c r="E1466" s="13">
        <f t="shared" si="202"/>
        <v>0</v>
      </c>
      <c r="F1466" s="13"/>
      <c r="G1466" s="13"/>
      <c r="H1466" s="88"/>
      <c r="I1466" s="88"/>
      <c r="J1466" s="9"/>
      <c r="K1466" s="8"/>
      <c r="L1466" s="19"/>
      <c r="M1466" s="8"/>
      <c r="N1466" s="19"/>
      <c r="O1466" s="19"/>
      <c r="P1466" s="19"/>
      <c r="Q1466" s="8"/>
      <c r="R1466" s="8"/>
      <c r="S1466" s="88"/>
      <c r="T1466" s="8"/>
      <c r="U1466" s="8"/>
      <c r="V1466" s="11"/>
      <c r="W1466" s="19"/>
      <c r="X1466" s="8"/>
      <c r="Y1466" s="90"/>
      <c r="Z1466" s="88"/>
      <c r="AA1466" s="88"/>
      <c r="AB1466" s="88"/>
      <c r="AC1466" s="88"/>
      <c r="AD1466" s="10"/>
      <c r="AE1466" s="8"/>
      <c r="AF1466" s="12"/>
      <c r="AG1466" s="8"/>
      <c r="AH1466" s="88"/>
    </row>
    <row r="1467" spans="1:34" x14ac:dyDescent="0.25">
      <c r="A1467" s="62">
        <f>COUNTA(H1467:K1467,L1467:AH1467)</f>
        <v>0</v>
      </c>
      <c r="B1467" s="13"/>
      <c r="C1467" s="13"/>
      <c r="D1467" s="13"/>
      <c r="E1467" s="13">
        <f t="shared" si="202"/>
        <v>0</v>
      </c>
      <c r="F1467" s="13"/>
      <c r="G1467" s="13"/>
      <c r="H1467" s="88"/>
      <c r="I1467" s="88"/>
      <c r="J1467" s="9"/>
      <c r="K1467" s="8"/>
      <c r="L1467" s="19"/>
      <c r="M1467" s="8"/>
      <c r="N1467" s="19"/>
      <c r="O1467" s="19"/>
      <c r="P1467" s="19"/>
      <c r="Q1467" s="8"/>
      <c r="R1467" s="8"/>
      <c r="S1467" s="88"/>
      <c r="T1467" s="8"/>
      <c r="U1467" s="8"/>
      <c r="V1467" s="11"/>
      <c r="W1467" s="19"/>
      <c r="X1467" s="8"/>
      <c r="Y1467" s="90"/>
      <c r="Z1467" s="88"/>
      <c r="AA1467" s="88"/>
      <c r="AB1467" s="88"/>
      <c r="AC1467" s="88"/>
      <c r="AD1467" s="10"/>
      <c r="AE1467" s="8"/>
      <c r="AF1467" s="12"/>
      <c r="AG1467" s="8"/>
      <c r="AH1467" s="88"/>
    </row>
    <row r="1468" spans="1:34" x14ac:dyDescent="0.25">
      <c r="A1468" s="62">
        <f>COUNTA(H1468:K1468,L1468:AH1468,J1469)-4</f>
        <v>0</v>
      </c>
      <c r="B1468" s="13"/>
      <c r="C1468" s="13"/>
      <c r="D1468" s="13"/>
      <c r="E1468" s="13">
        <f t="shared" si="202"/>
        <v>0</v>
      </c>
      <c r="F1468" s="13"/>
      <c r="G1468" s="13"/>
      <c r="H1468" s="88"/>
      <c r="I1468" s="88"/>
      <c r="J1468" s="7" t="s">
        <v>79</v>
      </c>
      <c r="K1468" s="8"/>
      <c r="L1468" s="19"/>
      <c r="M1468" s="8"/>
      <c r="N1468" s="19"/>
      <c r="O1468" s="19"/>
      <c r="P1468" s="19"/>
      <c r="Q1468" s="8"/>
      <c r="R1468" s="8"/>
      <c r="S1468" s="88"/>
      <c r="T1468" s="17" t="s">
        <v>80</v>
      </c>
      <c r="U1468" s="17" t="s">
        <v>80</v>
      </c>
      <c r="V1468" s="18" t="s">
        <v>80</v>
      </c>
      <c r="W1468" s="19"/>
      <c r="X1468" s="8"/>
      <c r="Y1468" s="90"/>
      <c r="Z1468" s="88"/>
      <c r="AA1468" s="88"/>
      <c r="AB1468" s="88"/>
      <c r="AC1468" s="88"/>
      <c r="AD1468" s="10"/>
      <c r="AE1468" s="8"/>
      <c r="AF1468" s="12"/>
      <c r="AG1468" s="8"/>
      <c r="AH1468" s="88"/>
    </row>
    <row r="1469" spans="1:34" x14ac:dyDescent="0.25">
      <c r="A1469" s="62">
        <f>COUNTA(H1469:K1469,L1469:AH1469)</f>
        <v>0</v>
      </c>
      <c r="B1469" s="13"/>
      <c r="C1469" s="13"/>
      <c r="D1469" s="13" t="str">
        <f>IF(J1469&gt;0,"совместительство","-")</f>
        <v>-</v>
      </c>
      <c r="E1469" s="13">
        <f t="shared" si="202"/>
        <v>0</v>
      </c>
      <c r="F1469" s="13"/>
      <c r="G1469" s="13"/>
      <c r="H1469" s="88"/>
      <c r="I1469" s="88"/>
      <c r="J1469" s="9"/>
      <c r="K1469" s="8"/>
      <c r="L1469" s="19"/>
      <c r="M1469" s="8"/>
      <c r="N1469" s="19"/>
      <c r="O1469" s="19"/>
      <c r="P1469" s="19"/>
      <c r="Q1469" s="8"/>
      <c r="R1469" s="8"/>
      <c r="S1469" s="88"/>
      <c r="T1469" s="8"/>
      <c r="U1469" s="8"/>
      <c r="V1469" s="11"/>
      <c r="W1469" s="19"/>
      <c r="X1469" s="8"/>
      <c r="Y1469" s="90"/>
      <c r="Z1469" s="88"/>
      <c r="AA1469" s="88"/>
      <c r="AB1469" s="88"/>
      <c r="AC1469" s="88"/>
      <c r="AD1469" s="10"/>
      <c r="AE1469" s="8"/>
      <c r="AF1469" s="12"/>
      <c r="AG1469" s="8"/>
      <c r="AH1469" s="88"/>
    </row>
    <row r="1470" spans="1:34" x14ac:dyDescent="0.25">
      <c r="A1470" s="62">
        <f>COUNTA(H1470:K1470,L1470:AH1470)</f>
        <v>0</v>
      </c>
      <c r="B1470" s="13"/>
      <c r="C1470" s="13"/>
      <c r="D1470" s="13"/>
      <c r="E1470" s="13">
        <f t="shared" si="202"/>
        <v>0</v>
      </c>
      <c r="F1470" s="13"/>
      <c r="G1470" s="13"/>
      <c r="H1470" s="88"/>
      <c r="I1470" s="88"/>
      <c r="J1470" s="9"/>
      <c r="K1470" s="8"/>
      <c r="L1470" s="19"/>
      <c r="M1470" s="8"/>
      <c r="N1470" s="19"/>
      <c r="O1470" s="19"/>
      <c r="P1470" s="19"/>
      <c r="Q1470" s="8"/>
      <c r="R1470" s="8"/>
      <c r="S1470" s="88"/>
      <c r="T1470" s="8"/>
      <c r="U1470" s="8"/>
      <c r="V1470" s="11"/>
      <c r="W1470" s="19"/>
      <c r="X1470" s="8"/>
      <c r="Y1470" s="90"/>
      <c r="Z1470" s="88"/>
      <c r="AA1470" s="88"/>
      <c r="AB1470" s="88"/>
      <c r="AC1470" s="88"/>
      <c r="AD1470" s="10"/>
      <c r="AE1470" s="8"/>
      <c r="AF1470" s="12"/>
      <c r="AG1470" s="8"/>
      <c r="AH1470" s="88"/>
    </row>
    <row r="1471" spans="1:34" x14ac:dyDescent="0.25">
      <c r="A1471" s="62">
        <f>COUNTA(H1471:K1471,L1471:AH1471)</f>
        <v>0</v>
      </c>
      <c r="B1471" s="13"/>
      <c r="C1471" s="13"/>
      <c r="D1471" s="13"/>
      <c r="E1471" s="13">
        <f t="shared" si="202"/>
        <v>0</v>
      </c>
      <c r="F1471" s="13"/>
      <c r="G1471" s="13"/>
      <c r="H1471" s="88"/>
      <c r="I1471" s="88"/>
      <c r="J1471" s="9"/>
      <c r="K1471" s="8"/>
      <c r="L1471" s="19"/>
      <c r="M1471" s="8"/>
      <c r="N1471" s="19"/>
      <c r="O1471" s="19"/>
      <c r="P1471" s="19"/>
      <c r="Q1471" s="8"/>
      <c r="R1471" s="8"/>
      <c r="S1471" s="88"/>
      <c r="T1471" s="8"/>
      <c r="U1471" s="8"/>
      <c r="V1471" s="11"/>
      <c r="W1471" s="19"/>
      <c r="X1471" s="8"/>
      <c r="Y1471" s="90"/>
      <c r="Z1471" s="88"/>
      <c r="AA1471" s="88"/>
      <c r="AB1471" s="88"/>
      <c r="AC1471" s="88"/>
      <c r="AD1471" s="10"/>
      <c r="AE1471" s="8"/>
      <c r="AF1471" s="12"/>
      <c r="AG1471" s="8"/>
      <c r="AH1471" s="88"/>
    </row>
    <row r="1472" spans="1:34" x14ac:dyDescent="0.25">
      <c r="A1472" s="62">
        <f>COUNTA(H1472:K1472,L1472:AH1472)</f>
        <v>0</v>
      </c>
      <c r="B1472" s="13"/>
      <c r="C1472" s="13"/>
      <c r="D1472" s="13"/>
      <c r="E1472" s="13">
        <f t="shared" si="202"/>
        <v>0</v>
      </c>
      <c r="F1472" s="13"/>
      <c r="G1472" s="13"/>
      <c r="H1472" s="88"/>
      <c r="I1472" s="88"/>
      <c r="J1472" s="9"/>
      <c r="K1472" s="8"/>
      <c r="L1472" s="19"/>
      <c r="M1472" s="8"/>
      <c r="N1472" s="19"/>
      <c r="O1472" s="19"/>
      <c r="P1472" s="19"/>
      <c r="Q1472" s="8"/>
      <c r="R1472" s="8"/>
      <c r="S1472" s="88"/>
      <c r="T1472" s="8"/>
      <c r="U1472" s="8"/>
      <c r="V1472" s="11"/>
      <c r="W1472" s="19"/>
      <c r="X1472" s="8"/>
      <c r="Y1472" s="90"/>
      <c r="Z1472" s="88"/>
      <c r="AA1472" s="88"/>
      <c r="AB1472" s="88"/>
      <c r="AC1472" s="88"/>
      <c r="AD1472" s="10"/>
      <c r="AE1472" s="8"/>
      <c r="AF1472" s="12"/>
      <c r="AG1472" s="8"/>
      <c r="AH1472" s="88"/>
    </row>
    <row r="1473" spans="1:34" x14ac:dyDescent="0.25">
      <c r="A1473" s="62">
        <f>COUNTA(H1473:K1473,L1473:AH1473)</f>
        <v>0</v>
      </c>
      <c r="B1473" s="13"/>
      <c r="C1473" s="13"/>
      <c r="D1473" s="13"/>
      <c r="E1473" s="13">
        <f t="shared" si="202"/>
        <v>0</v>
      </c>
      <c r="F1473" s="13"/>
      <c r="G1473" s="13"/>
      <c r="H1473" s="88"/>
      <c r="I1473" s="88"/>
      <c r="J1473" s="9"/>
      <c r="K1473" s="8"/>
      <c r="L1473" s="19"/>
      <c r="M1473" s="8"/>
      <c r="N1473" s="19"/>
      <c r="O1473" s="19"/>
      <c r="P1473" s="19"/>
      <c r="Q1473" s="8"/>
      <c r="R1473" s="8"/>
      <c r="S1473" s="88"/>
      <c r="T1473" s="8"/>
      <c r="U1473" s="8"/>
      <c r="V1473" s="11"/>
      <c r="W1473" s="19"/>
      <c r="X1473" s="8"/>
      <c r="Y1473" s="90"/>
      <c r="Z1473" s="88"/>
      <c r="AA1473" s="88"/>
      <c r="AB1473" s="88"/>
      <c r="AC1473" s="88"/>
      <c r="AD1473" s="10"/>
      <c r="AE1473" s="8"/>
      <c r="AF1473" s="12"/>
      <c r="AG1473" s="8"/>
      <c r="AH1473" s="88"/>
    </row>
    <row r="1474" spans="1:34" x14ac:dyDescent="0.25">
      <c r="A1474" s="62">
        <f>COUNTA(H1474:K1474,L1474:AH1474)</f>
        <v>0</v>
      </c>
      <c r="B1474" s="13"/>
      <c r="C1474" s="13"/>
      <c r="D1474" s="13"/>
      <c r="E1474" s="13">
        <f t="shared" si="202"/>
        <v>0</v>
      </c>
      <c r="F1474" s="13"/>
      <c r="G1474" s="13"/>
      <c r="H1474" s="88"/>
      <c r="I1474" s="88"/>
      <c r="J1474" s="9"/>
      <c r="K1474" s="8"/>
      <c r="L1474" s="19"/>
      <c r="M1474" s="8"/>
      <c r="N1474" s="19"/>
      <c r="O1474" s="19"/>
      <c r="P1474" s="19"/>
      <c r="Q1474" s="8"/>
      <c r="R1474" s="8"/>
      <c r="S1474" s="88"/>
      <c r="T1474" s="8"/>
      <c r="U1474" s="8"/>
      <c r="V1474" s="11"/>
      <c r="W1474" s="19"/>
      <c r="X1474" s="8"/>
      <c r="Y1474" s="90"/>
      <c r="Z1474" s="88"/>
      <c r="AA1474" s="88"/>
      <c r="AB1474" s="88"/>
      <c r="AC1474" s="88"/>
      <c r="AD1474" s="10"/>
      <c r="AE1474" s="8"/>
      <c r="AF1474" s="12"/>
      <c r="AG1474" s="8"/>
      <c r="AH1474" s="88"/>
    </row>
    <row r="1475" spans="1:34" s="26" customFormat="1" ht="11.25" customHeight="1" x14ac:dyDescent="0.25">
      <c r="A1475" s="21">
        <v>0</v>
      </c>
      <c r="B1475" s="22"/>
      <c r="C1475" s="22"/>
      <c r="D1475" s="21"/>
      <c r="E1475" s="23">
        <f>MAX(E1459:E1474)</f>
        <v>0</v>
      </c>
      <c r="F1475" s="21" t="str">
        <f>RIGHT(R1475,4)</f>
        <v xml:space="preserve"> - 0</v>
      </c>
      <c r="G1475" s="21" t="str">
        <f>RIGHT(X1475,4)</f>
        <v xml:space="preserve"> - 0</v>
      </c>
      <c r="H1475" s="88"/>
      <c r="I1475" s="88"/>
      <c r="J1475" s="23" t="s">
        <v>85</v>
      </c>
      <c r="K1475" s="23" t="str">
        <f>IF(E1475=4,"ВО",IF(E1475=3,"СПО",IF(E1475=2,"ВО (с)",IF(E1475=1,"СПО (с)","-"))))</f>
        <v>-</v>
      </c>
      <c r="L1475" s="23">
        <f>COUNTA(L1459:L1474)</f>
        <v>0</v>
      </c>
      <c r="M1475" s="23" t="s">
        <v>80</v>
      </c>
      <c r="N1475" s="23" t="s">
        <v>80</v>
      </c>
      <c r="O1475" s="23">
        <f>COUNTA(O1459:O1474)</f>
        <v>0</v>
      </c>
      <c r="P1475" s="23" t="s">
        <v>80</v>
      </c>
      <c r="Q1475" s="23">
        <f>SUM(Q1459:Q1474)</f>
        <v>0</v>
      </c>
      <c r="R1475" s="23" t="str">
        <f>CONCATENATE("П.Г.П. - ",MAX(R1459:R1474))</f>
        <v>П.Г.П. - 0</v>
      </c>
      <c r="S1475" s="23">
        <f>COUNTA(S1459)</f>
        <v>0</v>
      </c>
      <c r="T1475" s="23">
        <f>T1460</f>
        <v>0</v>
      </c>
      <c r="U1475" s="23" t="s">
        <v>80</v>
      </c>
      <c r="V1475" s="23" t="s">
        <v>80</v>
      </c>
      <c r="W1475" s="23">
        <f>COUNTA(W1459:W1474)</f>
        <v>0</v>
      </c>
      <c r="X1475" s="23" t="str">
        <f>CONCATENATE("П.Г.П. - ",MAX(X1459:X1474))</f>
        <v>П.Г.П. - 0</v>
      </c>
      <c r="Y1475" s="24">
        <f>Y1459</f>
        <v>0</v>
      </c>
      <c r="Z1475" s="23" t="str">
        <f>IF(Z1459="","-",Z1459)</f>
        <v>-</v>
      </c>
      <c r="AA1475" s="23" t="str">
        <f t="shared" ref="AA1475:AC1475" si="203">IF(AA1459="","-",AA1459)</f>
        <v>-</v>
      </c>
      <c r="AB1475" s="23" t="str">
        <f t="shared" si="203"/>
        <v>-</v>
      </c>
      <c r="AC1475" s="23" t="str">
        <f t="shared" si="203"/>
        <v>-</v>
      </c>
      <c r="AD1475" s="23" t="s">
        <v>80</v>
      </c>
      <c r="AE1475" s="23">
        <f>SUM(AE1459:AE1474)</f>
        <v>0</v>
      </c>
      <c r="AF1475" s="25">
        <f>SUM(AF1459:AF1474)</f>
        <v>0</v>
      </c>
      <c r="AG1475" s="23" t="s">
        <v>80</v>
      </c>
      <c r="AH1475" s="23" t="s">
        <v>80</v>
      </c>
    </row>
    <row r="1476" spans="1:34" x14ac:dyDescent="0.25">
      <c r="A1476" s="62">
        <f>COUNTA(H1476:K1476,L1476:AH1476)-7</f>
        <v>-1</v>
      </c>
      <c r="B1476" s="13"/>
      <c r="C1476" s="13"/>
      <c r="D1476" s="13"/>
      <c r="E1476" s="13">
        <f t="shared" ref="E1476:E1491" si="204">IF(K1476="ВО",4,IF(K1476="СПО",3,IF(K1476="ВО (студент)",2,IF(K1476="СПО (студент)",1,0))))</f>
        <v>0</v>
      </c>
      <c r="F1476" s="13"/>
      <c r="G1476" s="13"/>
      <c r="H1476" s="88">
        <v>107</v>
      </c>
      <c r="I1476" s="88"/>
      <c r="J1476" s="7" t="s">
        <v>77</v>
      </c>
      <c r="K1476" s="8"/>
      <c r="L1476" s="19"/>
      <c r="M1476" s="8"/>
      <c r="N1476" s="19"/>
      <c r="O1476" s="19"/>
      <c r="P1476" s="19"/>
      <c r="Q1476" s="8"/>
      <c r="R1476" s="8"/>
      <c r="S1476" s="88"/>
      <c r="T1476" s="17" t="s">
        <v>80</v>
      </c>
      <c r="U1476" s="17" t="s">
        <v>80</v>
      </c>
      <c r="V1476" s="18" t="s">
        <v>80</v>
      </c>
      <c r="W1476" s="19"/>
      <c r="X1476" s="8"/>
      <c r="Y1476" s="90"/>
      <c r="Z1476" s="88"/>
      <c r="AA1476" s="88"/>
      <c r="AB1476" s="88" t="str">
        <f>IF(Y1476&lt;1,"-",ROUND(YEARFRAC(Y1476,#REF!,1),2))</f>
        <v>-</v>
      </c>
      <c r="AC1476" s="88"/>
      <c r="AD1476" s="10"/>
      <c r="AE1476" s="8"/>
      <c r="AF1476" s="12"/>
      <c r="AG1476" s="8"/>
      <c r="AH1476" s="88"/>
    </row>
    <row r="1477" spans="1:34" x14ac:dyDescent="0.25">
      <c r="A1477" s="62">
        <f>COUNTA(H1477:K1477,L1477:AH1477)</f>
        <v>0</v>
      </c>
      <c r="B1477" s="13"/>
      <c r="C1477" s="13"/>
      <c r="D1477" s="13"/>
      <c r="E1477" s="13">
        <f t="shared" si="204"/>
        <v>0</v>
      </c>
      <c r="F1477" s="13"/>
      <c r="G1477" s="13"/>
      <c r="H1477" s="88"/>
      <c r="I1477" s="88"/>
      <c r="J1477" s="9"/>
      <c r="K1477" s="8"/>
      <c r="L1477" s="19"/>
      <c r="M1477" s="8"/>
      <c r="N1477" s="19"/>
      <c r="O1477" s="19"/>
      <c r="P1477" s="19"/>
      <c r="Q1477" s="8"/>
      <c r="R1477" s="8"/>
      <c r="S1477" s="88"/>
      <c r="T1477" s="8"/>
      <c r="U1477" s="8"/>
      <c r="V1477" s="11"/>
      <c r="W1477" s="19"/>
      <c r="X1477" s="8"/>
      <c r="Y1477" s="90"/>
      <c r="Z1477" s="88"/>
      <c r="AA1477" s="88"/>
      <c r="AB1477" s="88"/>
      <c r="AC1477" s="88"/>
      <c r="AD1477" s="10"/>
      <c r="AE1477" s="8"/>
      <c r="AF1477" s="12"/>
      <c r="AG1477" s="8"/>
      <c r="AH1477" s="88"/>
    </row>
    <row r="1478" spans="1:34" x14ac:dyDescent="0.25">
      <c r="A1478" s="62">
        <f>COUNTA(H1478:K1478,L1478:AH1478,J1479)-4</f>
        <v>0</v>
      </c>
      <c r="B1478" s="13"/>
      <c r="C1478" s="13"/>
      <c r="D1478" s="13"/>
      <c r="E1478" s="13">
        <f t="shared" si="204"/>
        <v>0</v>
      </c>
      <c r="F1478" s="13"/>
      <c r="G1478" s="13"/>
      <c r="H1478" s="88"/>
      <c r="I1478" s="88"/>
      <c r="J1478" s="7" t="s">
        <v>78</v>
      </c>
      <c r="K1478" s="8"/>
      <c r="L1478" s="19"/>
      <c r="M1478" s="8"/>
      <c r="N1478" s="19"/>
      <c r="O1478" s="19"/>
      <c r="P1478" s="19"/>
      <c r="Q1478" s="8"/>
      <c r="R1478" s="8"/>
      <c r="S1478" s="88"/>
      <c r="T1478" s="17" t="s">
        <v>80</v>
      </c>
      <c r="U1478" s="17" t="s">
        <v>80</v>
      </c>
      <c r="V1478" s="18" t="s">
        <v>80</v>
      </c>
      <c r="W1478" s="19"/>
      <c r="X1478" s="8"/>
      <c r="Y1478" s="90"/>
      <c r="Z1478" s="88"/>
      <c r="AA1478" s="88"/>
      <c r="AB1478" s="88"/>
      <c r="AC1478" s="88"/>
      <c r="AD1478" s="10"/>
      <c r="AE1478" s="8"/>
      <c r="AF1478" s="12"/>
      <c r="AG1478" s="8"/>
      <c r="AH1478" s="88"/>
    </row>
    <row r="1479" spans="1:34" x14ac:dyDescent="0.25">
      <c r="A1479" s="62">
        <f>COUNTA(H1479:K1479,L1479:AH1479)</f>
        <v>0</v>
      </c>
      <c r="B1479" s="13"/>
      <c r="C1479" s="13"/>
      <c r="D1479" s="13" t="str">
        <f>IF(J1479&gt;0,"совмещение","-")</f>
        <v>-</v>
      </c>
      <c r="E1479" s="13">
        <f t="shared" si="204"/>
        <v>0</v>
      </c>
      <c r="F1479" s="13"/>
      <c r="G1479" s="13"/>
      <c r="H1479" s="88"/>
      <c r="I1479" s="88"/>
      <c r="J1479" s="9"/>
      <c r="K1479" s="8"/>
      <c r="L1479" s="19"/>
      <c r="M1479" s="8"/>
      <c r="N1479" s="19"/>
      <c r="O1479" s="19"/>
      <c r="P1479" s="19"/>
      <c r="Q1479" s="8"/>
      <c r="R1479" s="8"/>
      <c r="S1479" s="88"/>
      <c r="T1479" s="8"/>
      <c r="U1479" s="8"/>
      <c r="V1479" s="11"/>
      <c r="W1479" s="19"/>
      <c r="X1479" s="8"/>
      <c r="Y1479" s="90"/>
      <c r="Z1479" s="88"/>
      <c r="AA1479" s="88"/>
      <c r="AB1479" s="88"/>
      <c r="AC1479" s="88"/>
      <c r="AD1479" s="10"/>
      <c r="AE1479" s="8"/>
      <c r="AF1479" s="12"/>
      <c r="AG1479" s="8"/>
      <c r="AH1479" s="88"/>
    </row>
    <row r="1480" spans="1:34" x14ac:dyDescent="0.25">
      <c r="A1480" s="62">
        <f>COUNTA(H1480:K1480,L1480:AH1480)</f>
        <v>0</v>
      </c>
      <c r="B1480" s="13"/>
      <c r="C1480" s="13"/>
      <c r="D1480" s="13"/>
      <c r="E1480" s="13">
        <f t="shared" si="204"/>
        <v>0</v>
      </c>
      <c r="F1480" s="13"/>
      <c r="G1480" s="13"/>
      <c r="H1480" s="88"/>
      <c r="I1480" s="88"/>
      <c r="J1480" s="9"/>
      <c r="K1480" s="8"/>
      <c r="L1480" s="19"/>
      <c r="M1480" s="8"/>
      <c r="N1480" s="19"/>
      <c r="O1480" s="19"/>
      <c r="P1480" s="19"/>
      <c r="Q1480" s="8"/>
      <c r="R1480" s="8"/>
      <c r="S1480" s="88"/>
      <c r="T1480" s="8"/>
      <c r="U1480" s="8"/>
      <c r="V1480" s="11"/>
      <c r="W1480" s="19"/>
      <c r="X1480" s="8"/>
      <c r="Y1480" s="90"/>
      <c r="Z1480" s="88"/>
      <c r="AA1480" s="88"/>
      <c r="AB1480" s="88"/>
      <c r="AC1480" s="88"/>
      <c r="AD1480" s="10"/>
      <c r="AE1480" s="8"/>
      <c r="AF1480" s="12"/>
      <c r="AG1480" s="8"/>
      <c r="AH1480" s="88"/>
    </row>
    <row r="1481" spans="1:34" x14ac:dyDescent="0.25">
      <c r="A1481" s="62">
        <f>COUNTA(H1481:K1481,L1481:AH1481)</f>
        <v>0</v>
      </c>
      <c r="B1481" s="13"/>
      <c r="C1481" s="13"/>
      <c r="D1481" s="13"/>
      <c r="E1481" s="13">
        <f t="shared" si="204"/>
        <v>0</v>
      </c>
      <c r="F1481" s="13"/>
      <c r="G1481" s="13"/>
      <c r="H1481" s="88"/>
      <c r="I1481" s="88"/>
      <c r="J1481" s="9"/>
      <c r="K1481" s="8"/>
      <c r="L1481" s="19"/>
      <c r="M1481" s="8"/>
      <c r="N1481" s="19"/>
      <c r="O1481" s="19"/>
      <c r="P1481" s="19"/>
      <c r="Q1481" s="8"/>
      <c r="R1481" s="8"/>
      <c r="S1481" s="88"/>
      <c r="T1481" s="8"/>
      <c r="U1481" s="8"/>
      <c r="V1481" s="11"/>
      <c r="W1481" s="19"/>
      <c r="X1481" s="8"/>
      <c r="Y1481" s="90"/>
      <c r="Z1481" s="88"/>
      <c r="AA1481" s="88"/>
      <c r="AB1481" s="88"/>
      <c r="AC1481" s="88"/>
      <c r="AD1481" s="10"/>
      <c r="AE1481" s="8"/>
      <c r="AF1481" s="12"/>
      <c r="AG1481" s="8"/>
      <c r="AH1481" s="88"/>
    </row>
    <row r="1482" spans="1:34" x14ac:dyDescent="0.25">
      <c r="A1482" s="62">
        <f>COUNTA(H1482:K1482,L1482:AH1482)</f>
        <v>0</v>
      </c>
      <c r="B1482" s="13"/>
      <c r="C1482" s="13"/>
      <c r="D1482" s="13"/>
      <c r="E1482" s="13">
        <f t="shared" si="204"/>
        <v>0</v>
      </c>
      <c r="F1482" s="13"/>
      <c r="G1482" s="13"/>
      <c r="H1482" s="88"/>
      <c r="I1482" s="88"/>
      <c r="J1482" s="9"/>
      <c r="K1482" s="8"/>
      <c r="L1482" s="19"/>
      <c r="M1482" s="8"/>
      <c r="N1482" s="19"/>
      <c r="O1482" s="19"/>
      <c r="P1482" s="19"/>
      <c r="Q1482" s="8"/>
      <c r="R1482" s="8"/>
      <c r="S1482" s="88"/>
      <c r="T1482" s="8"/>
      <c r="U1482" s="8"/>
      <c r="V1482" s="11"/>
      <c r="W1482" s="19"/>
      <c r="X1482" s="8"/>
      <c r="Y1482" s="90"/>
      <c r="Z1482" s="88"/>
      <c r="AA1482" s="88"/>
      <c r="AB1482" s="88"/>
      <c r="AC1482" s="88"/>
      <c r="AD1482" s="10"/>
      <c r="AE1482" s="8"/>
      <c r="AF1482" s="12"/>
      <c r="AG1482" s="8"/>
      <c r="AH1482" s="88"/>
    </row>
    <row r="1483" spans="1:34" x14ac:dyDescent="0.25">
      <c r="A1483" s="62">
        <f>COUNTA(H1483:K1483,L1483:AH1483)</f>
        <v>0</v>
      </c>
      <c r="B1483" s="13"/>
      <c r="C1483" s="13"/>
      <c r="D1483" s="13"/>
      <c r="E1483" s="13">
        <f t="shared" si="204"/>
        <v>0</v>
      </c>
      <c r="F1483" s="13"/>
      <c r="G1483" s="13"/>
      <c r="H1483" s="88"/>
      <c r="I1483" s="88"/>
      <c r="J1483" s="9"/>
      <c r="K1483" s="8"/>
      <c r="L1483" s="19"/>
      <c r="M1483" s="8"/>
      <c r="N1483" s="19"/>
      <c r="O1483" s="19"/>
      <c r="P1483" s="19"/>
      <c r="Q1483" s="8"/>
      <c r="R1483" s="8"/>
      <c r="S1483" s="88"/>
      <c r="T1483" s="8"/>
      <c r="U1483" s="8"/>
      <c r="V1483" s="11"/>
      <c r="W1483" s="19"/>
      <c r="X1483" s="8"/>
      <c r="Y1483" s="90"/>
      <c r="Z1483" s="88"/>
      <c r="AA1483" s="88"/>
      <c r="AB1483" s="88"/>
      <c r="AC1483" s="88"/>
      <c r="AD1483" s="10"/>
      <c r="AE1483" s="8"/>
      <c r="AF1483" s="12"/>
      <c r="AG1483" s="8"/>
      <c r="AH1483" s="88"/>
    </row>
    <row r="1484" spans="1:34" x14ac:dyDescent="0.25">
      <c r="A1484" s="62">
        <f>COUNTA(H1484:K1484,L1484:AH1484)</f>
        <v>0</v>
      </c>
      <c r="B1484" s="13"/>
      <c r="C1484" s="13"/>
      <c r="D1484" s="13"/>
      <c r="E1484" s="13">
        <f t="shared" si="204"/>
        <v>0</v>
      </c>
      <c r="F1484" s="13"/>
      <c r="G1484" s="13"/>
      <c r="H1484" s="88"/>
      <c r="I1484" s="88"/>
      <c r="J1484" s="9"/>
      <c r="K1484" s="8"/>
      <c r="L1484" s="19"/>
      <c r="M1484" s="8"/>
      <c r="N1484" s="19"/>
      <c r="O1484" s="19"/>
      <c r="P1484" s="19"/>
      <c r="Q1484" s="8"/>
      <c r="R1484" s="8"/>
      <c r="S1484" s="88"/>
      <c r="T1484" s="8"/>
      <c r="U1484" s="8"/>
      <c r="V1484" s="11"/>
      <c r="W1484" s="19"/>
      <c r="X1484" s="8"/>
      <c r="Y1484" s="90"/>
      <c r="Z1484" s="88"/>
      <c r="AA1484" s="88"/>
      <c r="AB1484" s="88"/>
      <c r="AC1484" s="88"/>
      <c r="AD1484" s="10"/>
      <c r="AE1484" s="8"/>
      <c r="AF1484" s="12"/>
      <c r="AG1484" s="8"/>
      <c r="AH1484" s="88"/>
    </row>
    <row r="1485" spans="1:34" x14ac:dyDescent="0.25">
      <c r="A1485" s="62">
        <f>COUNTA(H1485:K1485,L1485:AH1485,J1486)-4</f>
        <v>0</v>
      </c>
      <c r="B1485" s="13"/>
      <c r="C1485" s="13"/>
      <c r="D1485" s="13"/>
      <c r="E1485" s="13">
        <f t="shared" si="204"/>
        <v>0</v>
      </c>
      <c r="F1485" s="13"/>
      <c r="G1485" s="13"/>
      <c r="H1485" s="88"/>
      <c r="I1485" s="88"/>
      <c r="J1485" s="7" t="s">
        <v>79</v>
      </c>
      <c r="K1485" s="8"/>
      <c r="L1485" s="19"/>
      <c r="M1485" s="8"/>
      <c r="N1485" s="19"/>
      <c r="O1485" s="19"/>
      <c r="P1485" s="19"/>
      <c r="Q1485" s="8"/>
      <c r="R1485" s="8"/>
      <c r="S1485" s="88"/>
      <c r="T1485" s="17" t="s">
        <v>80</v>
      </c>
      <c r="U1485" s="17" t="s">
        <v>80</v>
      </c>
      <c r="V1485" s="18" t="s">
        <v>80</v>
      </c>
      <c r="W1485" s="19"/>
      <c r="X1485" s="8"/>
      <c r="Y1485" s="90"/>
      <c r="Z1485" s="88"/>
      <c r="AA1485" s="88"/>
      <c r="AB1485" s="88"/>
      <c r="AC1485" s="88"/>
      <c r="AD1485" s="10"/>
      <c r="AE1485" s="8"/>
      <c r="AF1485" s="12"/>
      <c r="AG1485" s="8"/>
      <c r="AH1485" s="88"/>
    </row>
    <row r="1486" spans="1:34" x14ac:dyDescent="0.25">
      <c r="A1486" s="62">
        <f>COUNTA(H1486:K1486,L1486:AH1486)</f>
        <v>0</v>
      </c>
      <c r="B1486" s="13"/>
      <c r="C1486" s="13"/>
      <c r="D1486" s="13" t="str">
        <f>IF(J1486&gt;0,"совместительство","-")</f>
        <v>-</v>
      </c>
      <c r="E1486" s="13">
        <f t="shared" si="204"/>
        <v>0</v>
      </c>
      <c r="F1486" s="13"/>
      <c r="G1486" s="13"/>
      <c r="H1486" s="88"/>
      <c r="I1486" s="88"/>
      <c r="J1486" s="9"/>
      <c r="K1486" s="8"/>
      <c r="L1486" s="19"/>
      <c r="M1486" s="8"/>
      <c r="N1486" s="19"/>
      <c r="O1486" s="19"/>
      <c r="P1486" s="19"/>
      <c r="Q1486" s="8"/>
      <c r="R1486" s="8"/>
      <c r="S1486" s="88"/>
      <c r="T1486" s="8"/>
      <c r="U1486" s="8"/>
      <c r="V1486" s="11"/>
      <c r="W1486" s="19"/>
      <c r="X1486" s="8"/>
      <c r="Y1486" s="90"/>
      <c r="Z1486" s="88"/>
      <c r="AA1486" s="88"/>
      <c r="AB1486" s="88"/>
      <c r="AC1486" s="88"/>
      <c r="AD1486" s="10"/>
      <c r="AE1486" s="8"/>
      <c r="AF1486" s="12"/>
      <c r="AG1486" s="8"/>
      <c r="AH1486" s="88"/>
    </row>
    <row r="1487" spans="1:34" x14ac:dyDescent="0.25">
      <c r="A1487" s="62">
        <f>COUNTA(H1487:K1487,L1487:AH1487)</f>
        <v>0</v>
      </c>
      <c r="B1487" s="13"/>
      <c r="C1487" s="13"/>
      <c r="D1487" s="13"/>
      <c r="E1487" s="13">
        <f t="shared" si="204"/>
        <v>0</v>
      </c>
      <c r="F1487" s="13"/>
      <c r="G1487" s="13"/>
      <c r="H1487" s="88"/>
      <c r="I1487" s="88"/>
      <c r="J1487" s="9"/>
      <c r="K1487" s="8"/>
      <c r="L1487" s="19"/>
      <c r="M1487" s="8"/>
      <c r="N1487" s="19"/>
      <c r="O1487" s="19"/>
      <c r="P1487" s="19"/>
      <c r="Q1487" s="8"/>
      <c r="R1487" s="8"/>
      <c r="S1487" s="88"/>
      <c r="T1487" s="8"/>
      <c r="U1487" s="8"/>
      <c r="V1487" s="11"/>
      <c r="W1487" s="19"/>
      <c r="X1487" s="8"/>
      <c r="Y1487" s="90"/>
      <c r="Z1487" s="88"/>
      <c r="AA1487" s="88"/>
      <c r="AB1487" s="88"/>
      <c r="AC1487" s="88"/>
      <c r="AD1487" s="10"/>
      <c r="AE1487" s="8"/>
      <c r="AF1487" s="12"/>
      <c r="AG1487" s="8"/>
      <c r="AH1487" s="88"/>
    </row>
    <row r="1488" spans="1:34" x14ac:dyDescent="0.25">
      <c r="A1488" s="62">
        <f>COUNTA(H1488:K1488,L1488:AH1488)</f>
        <v>0</v>
      </c>
      <c r="B1488" s="13"/>
      <c r="C1488" s="13"/>
      <c r="D1488" s="13"/>
      <c r="E1488" s="13">
        <f t="shared" si="204"/>
        <v>0</v>
      </c>
      <c r="F1488" s="13"/>
      <c r="G1488" s="13"/>
      <c r="H1488" s="88"/>
      <c r="I1488" s="88"/>
      <c r="J1488" s="9"/>
      <c r="K1488" s="8"/>
      <c r="L1488" s="19"/>
      <c r="M1488" s="8"/>
      <c r="N1488" s="19"/>
      <c r="O1488" s="19"/>
      <c r="P1488" s="19"/>
      <c r="Q1488" s="8"/>
      <c r="R1488" s="8"/>
      <c r="S1488" s="88"/>
      <c r="T1488" s="8"/>
      <c r="U1488" s="8"/>
      <c r="V1488" s="11"/>
      <c r="W1488" s="19"/>
      <c r="X1488" s="8"/>
      <c r="Y1488" s="90"/>
      <c r="Z1488" s="88"/>
      <c r="AA1488" s="88"/>
      <c r="AB1488" s="88"/>
      <c r="AC1488" s="88"/>
      <c r="AD1488" s="10"/>
      <c r="AE1488" s="8"/>
      <c r="AF1488" s="12"/>
      <c r="AG1488" s="8"/>
      <c r="AH1488" s="88"/>
    </row>
    <row r="1489" spans="1:34" x14ac:dyDescent="0.25">
      <c r="A1489" s="62">
        <f>COUNTA(H1489:K1489,L1489:AH1489)</f>
        <v>0</v>
      </c>
      <c r="B1489" s="13"/>
      <c r="C1489" s="13"/>
      <c r="D1489" s="13"/>
      <c r="E1489" s="13">
        <f t="shared" si="204"/>
        <v>0</v>
      </c>
      <c r="F1489" s="13"/>
      <c r="G1489" s="13"/>
      <c r="H1489" s="88"/>
      <c r="I1489" s="88"/>
      <c r="J1489" s="9"/>
      <c r="K1489" s="8"/>
      <c r="L1489" s="19"/>
      <c r="M1489" s="8"/>
      <c r="N1489" s="19"/>
      <c r="O1489" s="19"/>
      <c r="P1489" s="19"/>
      <c r="Q1489" s="8"/>
      <c r="R1489" s="8"/>
      <c r="S1489" s="88"/>
      <c r="T1489" s="8"/>
      <c r="U1489" s="8"/>
      <c r="V1489" s="11"/>
      <c r="W1489" s="19"/>
      <c r="X1489" s="8"/>
      <c r="Y1489" s="90"/>
      <c r="Z1489" s="88"/>
      <c r="AA1489" s="88"/>
      <c r="AB1489" s="88"/>
      <c r="AC1489" s="88"/>
      <c r="AD1489" s="10"/>
      <c r="AE1489" s="8"/>
      <c r="AF1489" s="12"/>
      <c r="AG1489" s="8"/>
      <c r="AH1489" s="88"/>
    </row>
    <row r="1490" spans="1:34" x14ac:dyDescent="0.25">
      <c r="A1490" s="62">
        <f>COUNTA(H1490:K1490,L1490:AH1490)</f>
        <v>0</v>
      </c>
      <c r="B1490" s="13"/>
      <c r="C1490" s="13"/>
      <c r="D1490" s="13"/>
      <c r="E1490" s="13">
        <f t="shared" si="204"/>
        <v>0</v>
      </c>
      <c r="F1490" s="13"/>
      <c r="G1490" s="13"/>
      <c r="H1490" s="88"/>
      <c r="I1490" s="88"/>
      <c r="J1490" s="9"/>
      <c r="K1490" s="8"/>
      <c r="L1490" s="19"/>
      <c r="M1490" s="8"/>
      <c r="N1490" s="19"/>
      <c r="O1490" s="19"/>
      <c r="P1490" s="19"/>
      <c r="Q1490" s="8"/>
      <c r="R1490" s="8"/>
      <c r="S1490" s="88"/>
      <c r="T1490" s="8"/>
      <c r="U1490" s="8"/>
      <c r="V1490" s="11"/>
      <c r="W1490" s="19"/>
      <c r="X1490" s="8"/>
      <c r="Y1490" s="90"/>
      <c r="Z1490" s="88"/>
      <c r="AA1490" s="88"/>
      <c r="AB1490" s="88"/>
      <c r="AC1490" s="88"/>
      <c r="AD1490" s="10"/>
      <c r="AE1490" s="8"/>
      <c r="AF1490" s="12"/>
      <c r="AG1490" s="8"/>
      <c r="AH1490" s="88"/>
    </row>
    <row r="1491" spans="1:34" x14ac:dyDescent="0.25">
      <c r="A1491" s="62">
        <f>COUNTA(H1491:K1491,L1491:AH1491)</f>
        <v>0</v>
      </c>
      <c r="B1491" s="13"/>
      <c r="C1491" s="13"/>
      <c r="D1491" s="13"/>
      <c r="E1491" s="13">
        <f t="shared" si="204"/>
        <v>0</v>
      </c>
      <c r="F1491" s="13"/>
      <c r="G1491" s="13"/>
      <c r="H1491" s="88"/>
      <c r="I1491" s="88"/>
      <c r="J1491" s="9"/>
      <c r="K1491" s="8"/>
      <c r="L1491" s="19"/>
      <c r="M1491" s="8"/>
      <c r="N1491" s="19"/>
      <c r="O1491" s="19"/>
      <c r="P1491" s="19"/>
      <c r="Q1491" s="8"/>
      <c r="R1491" s="8"/>
      <c r="S1491" s="88"/>
      <c r="T1491" s="8"/>
      <c r="U1491" s="8"/>
      <c r="V1491" s="11"/>
      <c r="W1491" s="19"/>
      <c r="X1491" s="8"/>
      <c r="Y1491" s="90"/>
      <c r="Z1491" s="88"/>
      <c r="AA1491" s="88"/>
      <c r="AB1491" s="88"/>
      <c r="AC1491" s="88"/>
      <c r="AD1491" s="10"/>
      <c r="AE1491" s="8"/>
      <c r="AF1491" s="12"/>
      <c r="AG1491" s="8"/>
      <c r="AH1491" s="88"/>
    </row>
    <row r="1492" spans="1:34" s="26" customFormat="1" ht="11.25" customHeight="1" x14ac:dyDescent="0.25">
      <c r="A1492" s="21">
        <v>0</v>
      </c>
      <c r="B1492" s="22"/>
      <c r="C1492" s="22"/>
      <c r="D1492" s="21"/>
      <c r="E1492" s="23">
        <f>MAX(E1476:E1491)</f>
        <v>0</v>
      </c>
      <c r="F1492" s="21" t="str">
        <f>RIGHT(R1492,4)</f>
        <v xml:space="preserve"> - 0</v>
      </c>
      <c r="G1492" s="21" t="str">
        <f>RIGHT(X1492,4)</f>
        <v xml:space="preserve"> - 0</v>
      </c>
      <c r="H1492" s="88"/>
      <c r="I1492" s="88"/>
      <c r="J1492" s="23" t="s">
        <v>85</v>
      </c>
      <c r="K1492" s="23" t="str">
        <f>IF(E1492=4,"ВО",IF(E1492=3,"СПО",IF(E1492=2,"ВО (с)",IF(E1492=1,"СПО (с)","-"))))</f>
        <v>-</v>
      </c>
      <c r="L1492" s="23">
        <f>COUNTA(L1476:L1491)</f>
        <v>0</v>
      </c>
      <c r="M1492" s="23" t="s">
        <v>80</v>
      </c>
      <c r="N1492" s="23" t="s">
        <v>80</v>
      </c>
      <c r="O1492" s="23">
        <f>COUNTA(O1476:O1491)</f>
        <v>0</v>
      </c>
      <c r="P1492" s="23" t="s">
        <v>80</v>
      </c>
      <c r="Q1492" s="23">
        <f>SUM(Q1476:Q1491)</f>
        <v>0</v>
      </c>
      <c r="R1492" s="23" t="str">
        <f>CONCATENATE("П.Г.П. - ",MAX(R1476:R1491))</f>
        <v>П.Г.П. - 0</v>
      </c>
      <c r="S1492" s="23">
        <f>COUNTA(S1476)</f>
        <v>0</v>
      </c>
      <c r="T1492" s="23">
        <f>T1477</f>
        <v>0</v>
      </c>
      <c r="U1492" s="23" t="s">
        <v>80</v>
      </c>
      <c r="V1492" s="23" t="s">
        <v>80</v>
      </c>
      <c r="W1492" s="23">
        <f>COUNTA(W1476:W1491)</f>
        <v>0</v>
      </c>
      <c r="X1492" s="23" t="str">
        <f>CONCATENATE("П.Г.П. - ",MAX(X1476:X1491))</f>
        <v>П.Г.П. - 0</v>
      </c>
      <c r="Y1492" s="24">
        <f>Y1476</f>
        <v>0</v>
      </c>
      <c r="Z1492" s="23" t="str">
        <f>IF(Z1476="","-",Z1476)</f>
        <v>-</v>
      </c>
      <c r="AA1492" s="23" t="str">
        <f t="shared" ref="AA1492:AC1492" si="205">IF(AA1476="","-",AA1476)</f>
        <v>-</v>
      </c>
      <c r="AB1492" s="23" t="str">
        <f t="shared" si="205"/>
        <v>-</v>
      </c>
      <c r="AC1492" s="23" t="str">
        <f t="shared" si="205"/>
        <v>-</v>
      </c>
      <c r="AD1492" s="23" t="s">
        <v>80</v>
      </c>
      <c r="AE1492" s="23">
        <f>SUM(AE1476:AE1491)</f>
        <v>0</v>
      </c>
      <c r="AF1492" s="25">
        <f>SUM(AF1476:AF1491)</f>
        <v>0</v>
      </c>
      <c r="AG1492" s="23" t="s">
        <v>80</v>
      </c>
      <c r="AH1492" s="23" t="s">
        <v>80</v>
      </c>
    </row>
    <row r="1493" spans="1:34" x14ac:dyDescent="0.25">
      <c r="A1493" s="62">
        <f>COUNTA(H1493:K1493,L1493:AH1493)-7</f>
        <v>-1</v>
      </c>
      <c r="B1493" s="13"/>
      <c r="C1493" s="13"/>
      <c r="D1493" s="13"/>
      <c r="E1493" s="13">
        <f t="shared" ref="E1493:E1508" si="206">IF(K1493="ВО",4,IF(K1493="СПО",3,IF(K1493="ВО (студент)",2,IF(K1493="СПО (студент)",1,0))))</f>
        <v>0</v>
      </c>
      <c r="F1493" s="13"/>
      <c r="G1493" s="13"/>
      <c r="H1493" s="88">
        <v>108</v>
      </c>
      <c r="I1493" s="88"/>
      <c r="J1493" s="7" t="s">
        <v>77</v>
      </c>
      <c r="K1493" s="8"/>
      <c r="L1493" s="19"/>
      <c r="M1493" s="8"/>
      <c r="N1493" s="19"/>
      <c r="O1493" s="19"/>
      <c r="P1493" s="19"/>
      <c r="Q1493" s="8"/>
      <c r="R1493" s="8"/>
      <c r="S1493" s="88"/>
      <c r="T1493" s="17" t="s">
        <v>80</v>
      </c>
      <c r="U1493" s="17" t="s">
        <v>80</v>
      </c>
      <c r="V1493" s="18" t="s">
        <v>80</v>
      </c>
      <c r="W1493" s="19"/>
      <c r="X1493" s="8"/>
      <c r="Y1493" s="90"/>
      <c r="Z1493" s="88"/>
      <c r="AA1493" s="88"/>
      <c r="AB1493" s="88" t="str">
        <f>IF(Y1493&lt;1,"-",ROUND(YEARFRAC(Y1493,#REF!,1),2))</f>
        <v>-</v>
      </c>
      <c r="AC1493" s="88"/>
      <c r="AD1493" s="10"/>
      <c r="AE1493" s="8"/>
      <c r="AF1493" s="12"/>
      <c r="AG1493" s="8"/>
      <c r="AH1493" s="88"/>
    </row>
    <row r="1494" spans="1:34" x14ac:dyDescent="0.25">
      <c r="A1494" s="62">
        <f>COUNTA(H1494:K1494,L1494:AH1494)</f>
        <v>0</v>
      </c>
      <c r="B1494" s="13"/>
      <c r="C1494" s="13"/>
      <c r="D1494" s="13"/>
      <c r="E1494" s="13">
        <f t="shared" si="206"/>
        <v>0</v>
      </c>
      <c r="F1494" s="13"/>
      <c r="G1494" s="13"/>
      <c r="H1494" s="88"/>
      <c r="I1494" s="88"/>
      <c r="J1494" s="9"/>
      <c r="K1494" s="8"/>
      <c r="L1494" s="19"/>
      <c r="M1494" s="8"/>
      <c r="N1494" s="19"/>
      <c r="O1494" s="19"/>
      <c r="P1494" s="19"/>
      <c r="Q1494" s="8"/>
      <c r="R1494" s="8"/>
      <c r="S1494" s="88"/>
      <c r="T1494" s="8"/>
      <c r="U1494" s="8"/>
      <c r="V1494" s="11"/>
      <c r="W1494" s="19"/>
      <c r="X1494" s="8"/>
      <c r="Y1494" s="90"/>
      <c r="Z1494" s="88"/>
      <c r="AA1494" s="88"/>
      <c r="AB1494" s="88"/>
      <c r="AC1494" s="88"/>
      <c r="AD1494" s="10"/>
      <c r="AE1494" s="8"/>
      <c r="AF1494" s="12"/>
      <c r="AG1494" s="8"/>
      <c r="AH1494" s="88"/>
    </row>
    <row r="1495" spans="1:34" x14ac:dyDescent="0.25">
      <c r="A1495" s="62">
        <f>COUNTA(H1495:K1495,L1495:AH1495,J1496)-4</f>
        <v>0</v>
      </c>
      <c r="B1495" s="13"/>
      <c r="C1495" s="13"/>
      <c r="D1495" s="13"/>
      <c r="E1495" s="13">
        <f t="shared" si="206"/>
        <v>0</v>
      </c>
      <c r="F1495" s="13"/>
      <c r="G1495" s="13"/>
      <c r="H1495" s="88"/>
      <c r="I1495" s="88"/>
      <c r="J1495" s="7" t="s">
        <v>78</v>
      </c>
      <c r="K1495" s="8"/>
      <c r="L1495" s="19"/>
      <c r="M1495" s="8"/>
      <c r="N1495" s="19"/>
      <c r="O1495" s="19"/>
      <c r="P1495" s="19"/>
      <c r="Q1495" s="8"/>
      <c r="R1495" s="8"/>
      <c r="S1495" s="88"/>
      <c r="T1495" s="17" t="s">
        <v>80</v>
      </c>
      <c r="U1495" s="17" t="s">
        <v>80</v>
      </c>
      <c r="V1495" s="18" t="s">
        <v>80</v>
      </c>
      <c r="W1495" s="19"/>
      <c r="X1495" s="8"/>
      <c r="Y1495" s="90"/>
      <c r="Z1495" s="88"/>
      <c r="AA1495" s="88"/>
      <c r="AB1495" s="88"/>
      <c r="AC1495" s="88"/>
      <c r="AD1495" s="10"/>
      <c r="AE1495" s="8"/>
      <c r="AF1495" s="12"/>
      <c r="AG1495" s="8"/>
      <c r="AH1495" s="88"/>
    </row>
    <row r="1496" spans="1:34" x14ac:dyDescent="0.25">
      <c r="A1496" s="62">
        <f>COUNTA(H1496:K1496,L1496:AH1496)</f>
        <v>0</v>
      </c>
      <c r="B1496" s="13"/>
      <c r="C1496" s="13"/>
      <c r="D1496" s="13" t="str">
        <f>IF(J1496&gt;0,"совмещение","-")</f>
        <v>-</v>
      </c>
      <c r="E1496" s="13">
        <f t="shared" si="206"/>
        <v>0</v>
      </c>
      <c r="F1496" s="13"/>
      <c r="G1496" s="13"/>
      <c r="H1496" s="88"/>
      <c r="I1496" s="88"/>
      <c r="J1496" s="9"/>
      <c r="K1496" s="8"/>
      <c r="L1496" s="19"/>
      <c r="M1496" s="8"/>
      <c r="N1496" s="19"/>
      <c r="O1496" s="19"/>
      <c r="P1496" s="19"/>
      <c r="Q1496" s="8"/>
      <c r="R1496" s="8"/>
      <c r="S1496" s="88"/>
      <c r="T1496" s="8"/>
      <c r="U1496" s="8"/>
      <c r="V1496" s="11"/>
      <c r="W1496" s="19"/>
      <c r="X1496" s="8"/>
      <c r="Y1496" s="90"/>
      <c r="Z1496" s="88"/>
      <c r="AA1496" s="88"/>
      <c r="AB1496" s="88"/>
      <c r="AC1496" s="88"/>
      <c r="AD1496" s="10"/>
      <c r="AE1496" s="8"/>
      <c r="AF1496" s="12"/>
      <c r="AG1496" s="8"/>
      <c r="AH1496" s="88"/>
    </row>
    <row r="1497" spans="1:34" x14ac:dyDescent="0.25">
      <c r="A1497" s="62">
        <f>COUNTA(H1497:K1497,L1497:AH1497)</f>
        <v>0</v>
      </c>
      <c r="B1497" s="13"/>
      <c r="C1497" s="13"/>
      <c r="D1497" s="13"/>
      <c r="E1497" s="13">
        <f t="shared" si="206"/>
        <v>0</v>
      </c>
      <c r="F1497" s="13"/>
      <c r="G1497" s="13"/>
      <c r="H1497" s="88"/>
      <c r="I1497" s="88"/>
      <c r="J1497" s="9"/>
      <c r="K1497" s="8"/>
      <c r="L1497" s="19"/>
      <c r="M1497" s="8"/>
      <c r="N1497" s="19"/>
      <c r="O1497" s="19"/>
      <c r="P1497" s="19"/>
      <c r="Q1497" s="8"/>
      <c r="R1497" s="8"/>
      <c r="S1497" s="88"/>
      <c r="T1497" s="8"/>
      <c r="U1497" s="8"/>
      <c r="V1497" s="11"/>
      <c r="W1497" s="19"/>
      <c r="X1497" s="8"/>
      <c r="Y1497" s="90"/>
      <c r="Z1497" s="88"/>
      <c r="AA1497" s="88"/>
      <c r="AB1497" s="88"/>
      <c r="AC1497" s="88"/>
      <c r="AD1497" s="10"/>
      <c r="AE1497" s="8"/>
      <c r="AF1497" s="12"/>
      <c r="AG1497" s="8"/>
      <c r="AH1497" s="88"/>
    </row>
    <row r="1498" spans="1:34" x14ac:dyDescent="0.25">
      <c r="A1498" s="62">
        <f>COUNTA(H1498:K1498,L1498:AH1498)</f>
        <v>0</v>
      </c>
      <c r="B1498" s="13"/>
      <c r="C1498" s="13"/>
      <c r="D1498" s="13"/>
      <c r="E1498" s="13">
        <f t="shared" si="206"/>
        <v>0</v>
      </c>
      <c r="F1498" s="13"/>
      <c r="G1498" s="13"/>
      <c r="H1498" s="88"/>
      <c r="I1498" s="88"/>
      <c r="J1498" s="9"/>
      <c r="K1498" s="8"/>
      <c r="L1498" s="19"/>
      <c r="M1498" s="8"/>
      <c r="N1498" s="19"/>
      <c r="O1498" s="19"/>
      <c r="P1498" s="19"/>
      <c r="Q1498" s="8"/>
      <c r="R1498" s="8"/>
      <c r="S1498" s="88"/>
      <c r="T1498" s="8"/>
      <c r="U1498" s="8"/>
      <c r="V1498" s="11"/>
      <c r="W1498" s="19"/>
      <c r="X1498" s="8"/>
      <c r="Y1498" s="90"/>
      <c r="Z1498" s="88"/>
      <c r="AA1498" s="88"/>
      <c r="AB1498" s="88"/>
      <c r="AC1498" s="88"/>
      <c r="AD1498" s="10"/>
      <c r="AE1498" s="8"/>
      <c r="AF1498" s="12"/>
      <c r="AG1498" s="8"/>
      <c r="AH1498" s="88"/>
    </row>
    <row r="1499" spans="1:34" x14ac:dyDescent="0.25">
      <c r="A1499" s="62">
        <f>COUNTA(H1499:K1499,L1499:AH1499)</f>
        <v>0</v>
      </c>
      <c r="B1499" s="13"/>
      <c r="C1499" s="13"/>
      <c r="D1499" s="13"/>
      <c r="E1499" s="13">
        <f t="shared" si="206"/>
        <v>0</v>
      </c>
      <c r="F1499" s="13"/>
      <c r="G1499" s="13"/>
      <c r="H1499" s="88"/>
      <c r="I1499" s="88"/>
      <c r="J1499" s="9"/>
      <c r="K1499" s="8"/>
      <c r="L1499" s="19"/>
      <c r="M1499" s="8"/>
      <c r="N1499" s="19"/>
      <c r="O1499" s="19"/>
      <c r="P1499" s="19"/>
      <c r="Q1499" s="8"/>
      <c r="R1499" s="8"/>
      <c r="S1499" s="88"/>
      <c r="T1499" s="8"/>
      <c r="U1499" s="8"/>
      <c r="V1499" s="11"/>
      <c r="W1499" s="19"/>
      <c r="X1499" s="8"/>
      <c r="Y1499" s="90"/>
      <c r="Z1499" s="88"/>
      <c r="AA1499" s="88"/>
      <c r="AB1499" s="88"/>
      <c r="AC1499" s="88"/>
      <c r="AD1499" s="10"/>
      <c r="AE1499" s="8"/>
      <c r="AF1499" s="12"/>
      <c r="AG1499" s="8"/>
      <c r="AH1499" s="88"/>
    </row>
    <row r="1500" spans="1:34" x14ac:dyDescent="0.25">
      <c r="A1500" s="62">
        <f>COUNTA(H1500:K1500,L1500:AH1500)</f>
        <v>0</v>
      </c>
      <c r="B1500" s="13"/>
      <c r="C1500" s="13"/>
      <c r="D1500" s="13"/>
      <c r="E1500" s="13">
        <f t="shared" si="206"/>
        <v>0</v>
      </c>
      <c r="F1500" s="13"/>
      <c r="G1500" s="13"/>
      <c r="H1500" s="88"/>
      <c r="I1500" s="88"/>
      <c r="J1500" s="9"/>
      <c r="K1500" s="8"/>
      <c r="L1500" s="19"/>
      <c r="M1500" s="8"/>
      <c r="N1500" s="19"/>
      <c r="O1500" s="19"/>
      <c r="P1500" s="19"/>
      <c r="Q1500" s="8"/>
      <c r="R1500" s="8"/>
      <c r="S1500" s="88"/>
      <c r="T1500" s="8"/>
      <c r="U1500" s="8"/>
      <c r="V1500" s="11"/>
      <c r="W1500" s="19"/>
      <c r="X1500" s="8"/>
      <c r="Y1500" s="90"/>
      <c r="Z1500" s="88"/>
      <c r="AA1500" s="88"/>
      <c r="AB1500" s="88"/>
      <c r="AC1500" s="88"/>
      <c r="AD1500" s="10"/>
      <c r="AE1500" s="8"/>
      <c r="AF1500" s="12"/>
      <c r="AG1500" s="8"/>
      <c r="AH1500" s="88"/>
    </row>
    <row r="1501" spans="1:34" x14ac:dyDescent="0.25">
      <c r="A1501" s="62">
        <f>COUNTA(H1501:K1501,L1501:AH1501)</f>
        <v>0</v>
      </c>
      <c r="B1501" s="13"/>
      <c r="C1501" s="13"/>
      <c r="D1501" s="13"/>
      <c r="E1501" s="13">
        <f t="shared" si="206"/>
        <v>0</v>
      </c>
      <c r="F1501" s="13"/>
      <c r="G1501" s="13"/>
      <c r="H1501" s="88"/>
      <c r="I1501" s="88"/>
      <c r="J1501" s="9"/>
      <c r="K1501" s="8"/>
      <c r="L1501" s="19"/>
      <c r="M1501" s="8"/>
      <c r="N1501" s="19"/>
      <c r="O1501" s="19"/>
      <c r="P1501" s="19"/>
      <c r="Q1501" s="8"/>
      <c r="R1501" s="8"/>
      <c r="S1501" s="88"/>
      <c r="T1501" s="8"/>
      <c r="U1501" s="8"/>
      <c r="V1501" s="11"/>
      <c r="W1501" s="19"/>
      <c r="X1501" s="8"/>
      <c r="Y1501" s="90"/>
      <c r="Z1501" s="88"/>
      <c r="AA1501" s="88"/>
      <c r="AB1501" s="88"/>
      <c r="AC1501" s="88"/>
      <c r="AD1501" s="10"/>
      <c r="AE1501" s="8"/>
      <c r="AF1501" s="12"/>
      <c r="AG1501" s="8"/>
      <c r="AH1501" s="88"/>
    </row>
    <row r="1502" spans="1:34" x14ac:dyDescent="0.25">
      <c r="A1502" s="62">
        <f>COUNTA(H1502:K1502,L1502:AH1502,J1503)-4</f>
        <v>0</v>
      </c>
      <c r="B1502" s="13"/>
      <c r="C1502" s="13"/>
      <c r="D1502" s="13"/>
      <c r="E1502" s="13">
        <f t="shared" si="206"/>
        <v>0</v>
      </c>
      <c r="F1502" s="13"/>
      <c r="G1502" s="13"/>
      <c r="H1502" s="88"/>
      <c r="I1502" s="88"/>
      <c r="J1502" s="7" t="s">
        <v>79</v>
      </c>
      <c r="K1502" s="8"/>
      <c r="L1502" s="19"/>
      <c r="M1502" s="8"/>
      <c r="N1502" s="19"/>
      <c r="O1502" s="19"/>
      <c r="P1502" s="19"/>
      <c r="Q1502" s="8"/>
      <c r="R1502" s="8"/>
      <c r="S1502" s="88"/>
      <c r="T1502" s="17" t="s">
        <v>80</v>
      </c>
      <c r="U1502" s="17" t="s">
        <v>80</v>
      </c>
      <c r="V1502" s="18" t="s">
        <v>80</v>
      </c>
      <c r="W1502" s="19"/>
      <c r="X1502" s="8"/>
      <c r="Y1502" s="90"/>
      <c r="Z1502" s="88"/>
      <c r="AA1502" s="88"/>
      <c r="AB1502" s="88"/>
      <c r="AC1502" s="88"/>
      <c r="AD1502" s="10"/>
      <c r="AE1502" s="8"/>
      <c r="AF1502" s="12"/>
      <c r="AG1502" s="8"/>
      <c r="AH1502" s="88"/>
    </row>
    <row r="1503" spans="1:34" x14ac:dyDescent="0.25">
      <c r="A1503" s="62">
        <f>COUNTA(H1503:K1503,L1503:AH1503)</f>
        <v>0</v>
      </c>
      <c r="B1503" s="13"/>
      <c r="C1503" s="13"/>
      <c r="D1503" s="13" t="str">
        <f>IF(J1503&gt;0,"совместительство","-")</f>
        <v>-</v>
      </c>
      <c r="E1503" s="13">
        <f t="shared" si="206"/>
        <v>0</v>
      </c>
      <c r="F1503" s="13"/>
      <c r="G1503" s="13"/>
      <c r="H1503" s="88"/>
      <c r="I1503" s="88"/>
      <c r="J1503" s="9"/>
      <c r="K1503" s="8"/>
      <c r="L1503" s="19"/>
      <c r="M1503" s="8"/>
      <c r="N1503" s="19"/>
      <c r="O1503" s="19"/>
      <c r="P1503" s="19"/>
      <c r="Q1503" s="8"/>
      <c r="R1503" s="8"/>
      <c r="S1503" s="88"/>
      <c r="T1503" s="8"/>
      <c r="U1503" s="8"/>
      <c r="V1503" s="11"/>
      <c r="W1503" s="19"/>
      <c r="X1503" s="8"/>
      <c r="Y1503" s="90"/>
      <c r="Z1503" s="88"/>
      <c r="AA1503" s="88"/>
      <c r="AB1503" s="88"/>
      <c r="AC1503" s="88"/>
      <c r="AD1503" s="10"/>
      <c r="AE1503" s="8"/>
      <c r="AF1503" s="12"/>
      <c r="AG1503" s="8"/>
      <c r="AH1503" s="88"/>
    </row>
    <row r="1504" spans="1:34" x14ac:dyDescent="0.25">
      <c r="A1504" s="62">
        <f>COUNTA(H1504:K1504,L1504:AH1504)</f>
        <v>0</v>
      </c>
      <c r="B1504" s="13"/>
      <c r="C1504" s="13"/>
      <c r="D1504" s="13"/>
      <c r="E1504" s="13">
        <f t="shared" si="206"/>
        <v>0</v>
      </c>
      <c r="F1504" s="13"/>
      <c r="G1504" s="13"/>
      <c r="H1504" s="88"/>
      <c r="I1504" s="88"/>
      <c r="J1504" s="9"/>
      <c r="K1504" s="8"/>
      <c r="L1504" s="19"/>
      <c r="M1504" s="8"/>
      <c r="N1504" s="19"/>
      <c r="O1504" s="19"/>
      <c r="P1504" s="19"/>
      <c r="Q1504" s="8"/>
      <c r="R1504" s="8"/>
      <c r="S1504" s="88"/>
      <c r="T1504" s="8"/>
      <c r="U1504" s="8"/>
      <c r="V1504" s="11"/>
      <c r="W1504" s="19"/>
      <c r="X1504" s="8"/>
      <c r="Y1504" s="90"/>
      <c r="Z1504" s="88"/>
      <c r="AA1504" s="88"/>
      <c r="AB1504" s="88"/>
      <c r="AC1504" s="88"/>
      <c r="AD1504" s="10"/>
      <c r="AE1504" s="8"/>
      <c r="AF1504" s="12"/>
      <c r="AG1504" s="8"/>
      <c r="AH1504" s="88"/>
    </row>
    <row r="1505" spans="1:34" x14ac:dyDescent="0.25">
      <c r="A1505" s="62">
        <f>COUNTA(H1505:K1505,L1505:AH1505)</f>
        <v>0</v>
      </c>
      <c r="B1505" s="13"/>
      <c r="C1505" s="13"/>
      <c r="D1505" s="13"/>
      <c r="E1505" s="13">
        <f t="shared" si="206"/>
        <v>0</v>
      </c>
      <c r="F1505" s="13"/>
      <c r="G1505" s="13"/>
      <c r="H1505" s="88"/>
      <c r="I1505" s="88"/>
      <c r="J1505" s="9"/>
      <c r="K1505" s="8"/>
      <c r="L1505" s="19"/>
      <c r="M1505" s="8"/>
      <c r="N1505" s="19"/>
      <c r="O1505" s="19"/>
      <c r="P1505" s="19"/>
      <c r="Q1505" s="8"/>
      <c r="R1505" s="8"/>
      <c r="S1505" s="88"/>
      <c r="T1505" s="8"/>
      <c r="U1505" s="8"/>
      <c r="V1505" s="11"/>
      <c r="W1505" s="19"/>
      <c r="X1505" s="8"/>
      <c r="Y1505" s="90"/>
      <c r="Z1505" s="88"/>
      <c r="AA1505" s="88"/>
      <c r="AB1505" s="88"/>
      <c r="AC1505" s="88"/>
      <c r="AD1505" s="10"/>
      <c r="AE1505" s="8"/>
      <c r="AF1505" s="12"/>
      <c r="AG1505" s="8"/>
      <c r="AH1505" s="88"/>
    </row>
    <row r="1506" spans="1:34" x14ac:dyDescent="0.25">
      <c r="A1506" s="62">
        <f>COUNTA(H1506:K1506,L1506:AH1506)</f>
        <v>0</v>
      </c>
      <c r="B1506" s="13"/>
      <c r="C1506" s="13"/>
      <c r="D1506" s="13"/>
      <c r="E1506" s="13">
        <f t="shared" si="206"/>
        <v>0</v>
      </c>
      <c r="F1506" s="13"/>
      <c r="G1506" s="13"/>
      <c r="H1506" s="88"/>
      <c r="I1506" s="88"/>
      <c r="J1506" s="9"/>
      <c r="K1506" s="8"/>
      <c r="L1506" s="19"/>
      <c r="M1506" s="8"/>
      <c r="N1506" s="19"/>
      <c r="O1506" s="19"/>
      <c r="P1506" s="19"/>
      <c r="Q1506" s="8"/>
      <c r="R1506" s="8"/>
      <c r="S1506" s="88"/>
      <c r="T1506" s="8"/>
      <c r="U1506" s="8"/>
      <c r="V1506" s="11"/>
      <c r="W1506" s="19"/>
      <c r="X1506" s="8"/>
      <c r="Y1506" s="90"/>
      <c r="Z1506" s="88"/>
      <c r="AA1506" s="88"/>
      <c r="AB1506" s="88"/>
      <c r="AC1506" s="88"/>
      <c r="AD1506" s="10"/>
      <c r="AE1506" s="8"/>
      <c r="AF1506" s="12"/>
      <c r="AG1506" s="8"/>
      <c r="AH1506" s="88"/>
    </row>
    <row r="1507" spans="1:34" x14ac:dyDescent="0.25">
      <c r="A1507" s="62">
        <f>COUNTA(H1507:K1507,L1507:AH1507)</f>
        <v>0</v>
      </c>
      <c r="B1507" s="13"/>
      <c r="C1507" s="13"/>
      <c r="D1507" s="13"/>
      <c r="E1507" s="13">
        <f t="shared" si="206"/>
        <v>0</v>
      </c>
      <c r="F1507" s="13"/>
      <c r="G1507" s="13"/>
      <c r="H1507" s="88"/>
      <c r="I1507" s="88"/>
      <c r="J1507" s="9"/>
      <c r="K1507" s="8"/>
      <c r="L1507" s="19"/>
      <c r="M1507" s="8"/>
      <c r="N1507" s="19"/>
      <c r="O1507" s="19"/>
      <c r="P1507" s="19"/>
      <c r="Q1507" s="8"/>
      <c r="R1507" s="8"/>
      <c r="S1507" s="88"/>
      <c r="T1507" s="8"/>
      <c r="U1507" s="8"/>
      <c r="V1507" s="11"/>
      <c r="W1507" s="19"/>
      <c r="X1507" s="8"/>
      <c r="Y1507" s="90"/>
      <c r="Z1507" s="88"/>
      <c r="AA1507" s="88"/>
      <c r="AB1507" s="88"/>
      <c r="AC1507" s="88"/>
      <c r="AD1507" s="10"/>
      <c r="AE1507" s="8"/>
      <c r="AF1507" s="12"/>
      <c r="AG1507" s="8"/>
      <c r="AH1507" s="88"/>
    </row>
    <row r="1508" spans="1:34" x14ac:dyDescent="0.25">
      <c r="A1508" s="62">
        <f>COUNTA(H1508:K1508,L1508:AH1508)</f>
        <v>0</v>
      </c>
      <c r="B1508" s="13"/>
      <c r="C1508" s="13"/>
      <c r="D1508" s="13"/>
      <c r="E1508" s="13">
        <f t="shared" si="206"/>
        <v>0</v>
      </c>
      <c r="F1508" s="13"/>
      <c r="G1508" s="13"/>
      <c r="H1508" s="88"/>
      <c r="I1508" s="88"/>
      <c r="J1508" s="9"/>
      <c r="K1508" s="8"/>
      <c r="L1508" s="19"/>
      <c r="M1508" s="8"/>
      <c r="N1508" s="19"/>
      <c r="O1508" s="19"/>
      <c r="P1508" s="19"/>
      <c r="Q1508" s="8"/>
      <c r="R1508" s="8"/>
      <c r="S1508" s="88"/>
      <c r="T1508" s="8"/>
      <c r="U1508" s="8"/>
      <c r="V1508" s="11"/>
      <c r="W1508" s="19"/>
      <c r="X1508" s="8"/>
      <c r="Y1508" s="90"/>
      <c r="Z1508" s="88"/>
      <c r="AA1508" s="88"/>
      <c r="AB1508" s="88"/>
      <c r="AC1508" s="88"/>
      <c r="AD1508" s="10"/>
      <c r="AE1508" s="8"/>
      <c r="AF1508" s="12"/>
      <c r="AG1508" s="8"/>
      <c r="AH1508" s="88"/>
    </row>
    <row r="1509" spans="1:34" s="26" customFormat="1" ht="11.25" customHeight="1" x14ac:dyDescent="0.25">
      <c r="A1509" s="21">
        <v>0</v>
      </c>
      <c r="B1509" s="22"/>
      <c r="C1509" s="22"/>
      <c r="D1509" s="21"/>
      <c r="E1509" s="23">
        <f>MAX(E1493:E1508)</f>
        <v>0</v>
      </c>
      <c r="F1509" s="21" t="str">
        <f>RIGHT(R1509,4)</f>
        <v xml:space="preserve"> - 0</v>
      </c>
      <c r="G1509" s="21" t="str">
        <f>RIGHT(X1509,4)</f>
        <v xml:space="preserve"> - 0</v>
      </c>
      <c r="H1509" s="88"/>
      <c r="I1509" s="88"/>
      <c r="J1509" s="23" t="s">
        <v>85</v>
      </c>
      <c r="K1509" s="23" t="str">
        <f>IF(E1509=4,"ВО",IF(E1509=3,"СПО",IF(E1509=2,"ВО (с)",IF(E1509=1,"СПО (с)","-"))))</f>
        <v>-</v>
      </c>
      <c r="L1509" s="23">
        <f>COUNTA(L1493:L1508)</f>
        <v>0</v>
      </c>
      <c r="M1509" s="23" t="s">
        <v>80</v>
      </c>
      <c r="N1509" s="23" t="s">
        <v>80</v>
      </c>
      <c r="O1509" s="23">
        <f>COUNTA(O1493:O1508)</f>
        <v>0</v>
      </c>
      <c r="P1509" s="23" t="s">
        <v>80</v>
      </c>
      <c r="Q1509" s="23">
        <f>SUM(Q1493:Q1508)</f>
        <v>0</v>
      </c>
      <c r="R1509" s="23" t="str">
        <f>CONCATENATE("П.Г.П. - ",MAX(R1493:R1508))</f>
        <v>П.Г.П. - 0</v>
      </c>
      <c r="S1509" s="23">
        <f>COUNTA(S1493)</f>
        <v>0</v>
      </c>
      <c r="T1509" s="23">
        <f>T1494</f>
        <v>0</v>
      </c>
      <c r="U1509" s="23" t="s">
        <v>80</v>
      </c>
      <c r="V1509" s="23" t="s">
        <v>80</v>
      </c>
      <c r="W1509" s="23">
        <f>COUNTA(W1493:W1508)</f>
        <v>0</v>
      </c>
      <c r="X1509" s="23" t="str">
        <f>CONCATENATE("П.Г.П. - ",MAX(X1493:X1508))</f>
        <v>П.Г.П. - 0</v>
      </c>
      <c r="Y1509" s="24">
        <f>Y1493</f>
        <v>0</v>
      </c>
      <c r="Z1509" s="23" t="str">
        <f>IF(Z1493="","-",Z1493)</f>
        <v>-</v>
      </c>
      <c r="AA1509" s="23" t="str">
        <f t="shared" ref="AA1509:AC1509" si="207">IF(AA1493="","-",AA1493)</f>
        <v>-</v>
      </c>
      <c r="AB1509" s="23" t="str">
        <f t="shared" si="207"/>
        <v>-</v>
      </c>
      <c r="AC1509" s="23" t="str">
        <f t="shared" si="207"/>
        <v>-</v>
      </c>
      <c r="AD1509" s="23" t="s">
        <v>80</v>
      </c>
      <c r="AE1509" s="23">
        <f>SUM(AE1493:AE1508)</f>
        <v>0</v>
      </c>
      <c r="AF1509" s="25">
        <f>SUM(AF1493:AF1508)</f>
        <v>0</v>
      </c>
      <c r="AG1509" s="23" t="s">
        <v>80</v>
      </c>
      <c r="AH1509" s="23" t="s">
        <v>80</v>
      </c>
    </row>
    <row r="1510" spans="1:34" x14ac:dyDescent="0.25">
      <c r="A1510" s="62">
        <f>COUNTA(H1510:K1510,L1510:AH1510)-7</f>
        <v>-1</v>
      </c>
      <c r="B1510" s="13"/>
      <c r="C1510" s="13"/>
      <c r="D1510" s="13"/>
      <c r="E1510" s="13">
        <f t="shared" ref="E1510:E1525" si="208">IF(K1510="ВО",4,IF(K1510="СПО",3,IF(K1510="ВО (студент)",2,IF(K1510="СПО (студент)",1,0))))</f>
        <v>0</v>
      </c>
      <c r="F1510" s="13"/>
      <c r="G1510" s="13"/>
      <c r="H1510" s="88">
        <v>109</v>
      </c>
      <c r="I1510" s="88"/>
      <c r="J1510" s="7" t="s">
        <v>77</v>
      </c>
      <c r="K1510" s="8"/>
      <c r="L1510" s="19"/>
      <c r="M1510" s="8"/>
      <c r="N1510" s="19"/>
      <c r="O1510" s="19"/>
      <c r="P1510" s="19"/>
      <c r="Q1510" s="8"/>
      <c r="R1510" s="8"/>
      <c r="S1510" s="88"/>
      <c r="T1510" s="17" t="s">
        <v>80</v>
      </c>
      <c r="U1510" s="17" t="s">
        <v>80</v>
      </c>
      <c r="V1510" s="18" t="s">
        <v>80</v>
      </c>
      <c r="W1510" s="19"/>
      <c r="X1510" s="8"/>
      <c r="Y1510" s="90"/>
      <c r="Z1510" s="88"/>
      <c r="AA1510" s="88"/>
      <c r="AB1510" s="88" t="str">
        <f>IF(Y1510&lt;1,"-",ROUND(YEARFRAC(Y1510,#REF!,1),2))</f>
        <v>-</v>
      </c>
      <c r="AC1510" s="88"/>
      <c r="AD1510" s="10"/>
      <c r="AE1510" s="8"/>
      <c r="AF1510" s="12"/>
      <c r="AG1510" s="8"/>
      <c r="AH1510" s="88"/>
    </row>
    <row r="1511" spans="1:34" x14ac:dyDescent="0.25">
      <c r="A1511" s="62">
        <f>COUNTA(H1511:K1511,L1511:AH1511)</f>
        <v>0</v>
      </c>
      <c r="B1511" s="13"/>
      <c r="C1511" s="13"/>
      <c r="D1511" s="13"/>
      <c r="E1511" s="13">
        <f t="shared" si="208"/>
        <v>0</v>
      </c>
      <c r="F1511" s="13"/>
      <c r="G1511" s="13"/>
      <c r="H1511" s="88"/>
      <c r="I1511" s="88"/>
      <c r="J1511" s="9"/>
      <c r="K1511" s="8"/>
      <c r="L1511" s="19"/>
      <c r="M1511" s="8"/>
      <c r="N1511" s="19"/>
      <c r="O1511" s="19"/>
      <c r="P1511" s="19"/>
      <c r="Q1511" s="8"/>
      <c r="R1511" s="8"/>
      <c r="S1511" s="88"/>
      <c r="T1511" s="8"/>
      <c r="U1511" s="8"/>
      <c r="V1511" s="11"/>
      <c r="W1511" s="19"/>
      <c r="X1511" s="8"/>
      <c r="Y1511" s="90"/>
      <c r="Z1511" s="88"/>
      <c r="AA1511" s="88"/>
      <c r="AB1511" s="88"/>
      <c r="AC1511" s="88"/>
      <c r="AD1511" s="10"/>
      <c r="AE1511" s="8"/>
      <c r="AF1511" s="12"/>
      <c r="AG1511" s="8"/>
      <c r="AH1511" s="88"/>
    </row>
    <row r="1512" spans="1:34" x14ac:dyDescent="0.25">
      <c r="A1512" s="62">
        <f>COUNTA(H1512:K1512,L1512:AH1512,J1513)-4</f>
        <v>0</v>
      </c>
      <c r="B1512" s="13"/>
      <c r="C1512" s="13"/>
      <c r="D1512" s="13"/>
      <c r="E1512" s="13">
        <f t="shared" si="208"/>
        <v>0</v>
      </c>
      <c r="F1512" s="13"/>
      <c r="G1512" s="13"/>
      <c r="H1512" s="88"/>
      <c r="I1512" s="88"/>
      <c r="J1512" s="7" t="s">
        <v>78</v>
      </c>
      <c r="K1512" s="8"/>
      <c r="L1512" s="19"/>
      <c r="M1512" s="8"/>
      <c r="N1512" s="19"/>
      <c r="O1512" s="19"/>
      <c r="P1512" s="19"/>
      <c r="Q1512" s="8"/>
      <c r="R1512" s="8"/>
      <c r="S1512" s="88"/>
      <c r="T1512" s="17" t="s">
        <v>80</v>
      </c>
      <c r="U1512" s="17" t="s">
        <v>80</v>
      </c>
      <c r="V1512" s="18" t="s">
        <v>80</v>
      </c>
      <c r="W1512" s="19"/>
      <c r="X1512" s="8"/>
      <c r="Y1512" s="90"/>
      <c r="Z1512" s="88"/>
      <c r="AA1512" s="88"/>
      <c r="AB1512" s="88"/>
      <c r="AC1512" s="88"/>
      <c r="AD1512" s="10"/>
      <c r="AE1512" s="8"/>
      <c r="AF1512" s="12"/>
      <c r="AG1512" s="8"/>
      <c r="AH1512" s="88"/>
    </row>
    <row r="1513" spans="1:34" x14ac:dyDescent="0.25">
      <c r="A1513" s="62">
        <f>COUNTA(H1513:K1513,L1513:AH1513)</f>
        <v>0</v>
      </c>
      <c r="B1513" s="13"/>
      <c r="C1513" s="13"/>
      <c r="D1513" s="13" t="str">
        <f>IF(J1513&gt;0,"совмещение","-")</f>
        <v>-</v>
      </c>
      <c r="E1513" s="13">
        <f t="shared" si="208"/>
        <v>0</v>
      </c>
      <c r="F1513" s="13"/>
      <c r="G1513" s="13"/>
      <c r="H1513" s="88"/>
      <c r="I1513" s="88"/>
      <c r="J1513" s="9"/>
      <c r="K1513" s="8"/>
      <c r="L1513" s="19"/>
      <c r="M1513" s="8"/>
      <c r="N1513" s="19"/>
      <c r="O1513" s="19"/>
      <c r="P1513" s="19"/>
      <c r="Q1513" s="8"/>
      <c r="R1513" s="8"/>
      <c r="S1513" s="88"/>
      <c r="T1513" s="8"/>
      <c r="U1513" s="8"/>
      <c r="V1513" s="11"/>
      <c r="W1513" s="19"/>
      <c r="X1513" s="8"/>
      <c r="Y1513" s="90"/>
      <c r="Z1513" s="88"/>
      <c r="AA1513" s="88"/>
      <c r="AB1513" s="88"/>
      <c r="AC1513" s="88"/>
      <c r="AD1513" s="10"/>
      <c r="AE1513" s="8"/>
      <c r="AF1513" s="12"/>
      <c r="AG1513" s="8"/>
      <c r="AH1513" s="88"/>
    </row>
    <row r="1514" spans="1:34" x14ac:dyDescent="0.25">
      <c r="A1514" s="62">
        <f>COUNTA(H1514:K1514,L1514:AH1514)</f>
        <v>0</v>
      </c>
      <c r="B1514" s="13"/>
      <c r="C1514" s="13"/>
      <c r="D1514" s="13"/>
      <c r="E1514" s="13">
        <f t="shared" si="208"/>
        <v>0</v>
      </c>
      <c r="F1514" s="13"/>
      <c r="G1514" s="13"/>
      <c r="H1514" s="88"/>
      <c r="I1514" s="88"/>
      <c r="J1514" s="9"/>
      <c r="K1514" s="8"/>
      <c r="L1514" s="19"/>
      <c r="M1514" s="8"/>
      <c r="N1514" s="19"/>
      <c r="O1514" s="19"/>
      <c r="P1514" s="19"/>
      <c r="Q1514" s="8"/>
      <c r="R1514" s="8"/>
      <c r="S1514" s="88"/>
      <c r="T1514" s="8"/>
      <c r="U1514" s="8"/>
      <c r="V1514" s="11"/>
      <c r="W1514" s="19"/>
      <c r="X1514" s="8"/>
      <c r="Y1514" s="90"/>
      <c r="Z1514" s="88"/>
      <c r="AA1514" s="88"/>
      <c r="AB1514" s="88"/>
      <c r="AC1514" s="88"/>
      <c r="AD1514" s="10"/>
      <c r="AE1514" s="8"/>
      <c r="AF1514" s="12"/>
      <c r="AG1514" s="8"/>
      <c r="AH1514" s="88"/>
    </row>
    <row r="1515" spans="1:34" x14ac:dyDescent="0.25">
      <c r="A1515" s="62">
        <f>COUNTA(H1515:K1515,L1515:AH1515)</f>
        <v>0</v>
      </c>
      <c r="B1515" s="13"/>
      <c r="C1515" s="13"/>
      <c r="D1515" s="13"/>
      <c r="E1515" s="13">
        <f t="shared" si="208"/>
        <v>0</v>
      </c>
      <c r="F1515" s="13"/>
      <c r="G1515" s="13"/>
      <c r="H1515" s="88"/>
      <c r="I1515" s="88"/>
      <c r="J1515" s="9"/>
      <c r="K1515" s="8"/>
      <c r="L1515" s="19"/>
      <c r="M1515" s="8"/>
      <c r="N1515" s="19"/>
      <c r="O1515" s="19"/>
      <c r="P1515" s="19"/>
      <c r="Q1515" s="8"/>
      <c r="R1515" s="8"/>
      <c r="S1515" s="88"/>
      <c r="T1515" s="8"/>
      <c r="U1515" s="8"/>
      <c r="V1515" s="11"/>
      <c r="W1515" s="19"/>
      <c r="X1515" s="8"/>
      <c r="Y1515" s="90"/>
      <c r="Z1515" s="88"/>
      <c r="AA1515" s="88"/>
      <c r="AB1515" s="88"/>
      <c r="AC1515" s="88"/>
      <c r="AD1515" s="10"/>
      <c r="AE1515" s="8"/>
      <c r="AF1515" s="12"/>
      <c r="AG1515" s="8"/>
      <c r="AH1515" s="88"/>
    </row>
    <row r="1516" spans="1:34" x14ac:dyDescent="0.25">
      <c r="A1516" s="62">
        <f>COUNTA(H1516:K1516,L1516:AH1516)</f>
        <v>0</v>
      </c>
      <c r="B1516" s="13"/>
      <c r="C1516" s="13"/>
      <c r="D1516" s="13"/>
      <c r="E1516" s="13">
        <f t="shared" si="208"/>
        <v>0</v>
      </c>
      <c r="F1516" s="13"/>
      <c r="G1516" s="13"/>
      <c r="H1516" s="88"/>
      <c r="I1516" s="88"/>
      <c r="J1516" s="9"/>
      <c r="K1516" s="8"/>
      <c r="L1516" s="19"/>
      <c r="M1516" s="8"/>
      <c r="N1516" s="19"/>
      <c r="O1516" s="19"/>
      <c r="P1516" s="19"/>
      <c r="Q1516" s="8"/>
      <c r="R1516" s="8"/>
      <c r="S1516" s="88"/>
      <c r="T1516" s="8"/>
      <c r="U1516" s="8"/>
      <c r="V1516" s="11"/>
      <c r="W1516" s="19"/>
      <c r="X1516" s="8"/>
      <c r="Y1516" s="90"/>
      <c r="Z1516" s="88"/>
      <c r="AA1516" s="88"/>
      <c r="AB1516" s="88"/>
      <c r="AC1516" s="88"/>
      <c r="AD1516" s="10"/>
      <c r="AE1516" s="8"/>
      <c r="AF1516" s="12"/>
      <c r="AG1516" s="8"/>
      <c r="AH1516" s="88"/>
    </row>
    <row r="1517" spans="1:34" x14ac:dyDescent="0.25">
      <c r="A1517" s="62">
        <f>COUNTA(H1517:K1517,L1517:AH1517)</f>
        <v>0</v>
      </c>
      <c r="B1517" s="13"/>
      <c r="C1517" s="13"/>
      <c r="D1517" s="13"/>
      <c r="E1517" s="13">
        <f t="shared" si="208"/>
        <v>0</v>
      </c>
      <c r="F1517" s="13"/>
      <c r="G1517" s="13"/>
      <c r="H1517" s="88"/>
      <c r="I1517" s="88"/>
      <c r="J1517" s="9"/>
      <c r="K1517" s="8"/>
      <c r="L1517" s="19"/>
      <c r="M1517" s="8"/>
      <c r="N1517" s="19"/>
      <c r="O1517" s="19"/>
      <c r="P1517" s="19"/>
      <c r="Q1517" s="8"/>
      <c r="R1517" s="8"/>
      <c r="S1517" s="88"/>
      <c r="T1517" s="8"/>
      <c r="U1517" s="8"/>
      <c r="V1517" s="11"/>
      <c r="W1517" s="19"/>
      <c r="X1517" s="8"/>
      <c r="Y1517" s="90"/>
      <c r="Z1517" s="88"/>
      <c r="AA1517" s="88"/>
      <c r="AB1517" s="88"/>
      <c r="AC1517" s="88"/>
      <c r="AD1517" s="10"/>
      <c r="AE1517" s="8"/>
      <c r="AF1517" s="12"/>
      <c r="AG1517" s="8"/>
      <c r="AH1517" s="88"/>
    </row>
    <row r="1518" spans="1:34" x14ac:dyDescent="0.25">
      <c r="A1518" s="62">
        <f>COUNTA(H1518:K1518,L1518:AH1518)</f>
        <v>0</v>
      </c>
      <c r="B1518" s="13"/>
      <c r="C1518" s="13"/>
      <c r="D1518" s="13"/>
      <c r="E1518" s="13">
        <f t="shared" si="208"/>
        <v>0</v>
      </c>
      <c r="F1518" s="13"/>
      <c r="G1518" s="13"/>
      <c r="H1518" s="88"/>
      <c r="I1518" s="88"/>
      <c r="J1518" s="9"/>
      <c r="K1518" s="8"/>
      <c r="L1518" s="19"/>
      <c r="M1518" s="8"/>
      <c r="N1518" s="19"/>
      <c r="O1518" s="19"/>
      <c r="P1518" s="19"/>
      <c r="Q1518" s="8"/>
      <c r="R1518" s="8"/>
      <c r="S1518" s="88"/>
      <c r="T1518" s="8"/>
      <c r="U1518" s="8"/>
      <c r="V1518" s="11"/>
      <c r="W1518" s="19"/>
      <c r="X1518" s="8"/>
      <c r="Y1518" s="90"/>
      <c r="Z1518" s="88"/>
      <c r="AA1518" s="88"/>
      <c r="AB1518" s="88"/>
      <c r="AC1518" s="88"/>
      <c r="AD1518" s="10"/>
      <c r="AE1518" s="8"/>
      <c r="AF1518" s="12"/>
      <c r="AG1518" s="8"/>
      <c r="AH1518" s="88"/>
    </row>
    <row r="1519" spans="1:34" x14ac:dyDescent="0.25">
      <c r="A1519" s="62">
        <f>COUNTA(H1519:K1519,L1519:AH1519,J1520)-4</f>
        <v>0</v>
      </c>
      <c r="B1519" s="13"/>
      <c r="C1519" s="13"/>
      <c r="D1519" s="13"/>
      <c r="E1519" s="13">
        <f t="shared" si="208"/>
        <v>0</v>
      </c>
      <c r="F1519" s="13"/>
      <c r="G1519" s="13"/>
      <c r="H1519" s="88"/>
      <c r="I1519" s="88"/>
      <c r="J1519" s="7" t="s">
        <v>79</v>
      </c>
      <c r="K1519" s="8"/>
      <c r="L1519" s="19"/>
      <c r="M1519" s="8"/>
      <c r="N1519" s="19"/>
      <c r="O1519" s="19"/>
      <c r="P1519" s="19"/>
      <c r="Q1519" s="8"/>
      <c r="R1519" s="8"/>
      <c r="S1519" s="88"/>
      <c r="T1519" s="17" t="s">
        <v>80</v>
      </c>
      <c r="U1519" s="17" t="s">
        <v>80</v>
      </c>
      <c r="V1519" s="18" t="s">
        <v>80</v>
      </c>
      <c r="W1519" s="19"/>
      <c r="X1519" s="8"/>
      <c r="Y1519" s="90"/>
      <c r="Z1519" s="88"/>
      <c r="AA1519" s="88"/>
      <c r="AB1519" s="88"/>
      <c r="AC1519" s="88"/>
      <c r="AD1519" s="10"/>
      <c r="AE1519" s="8"/>
      <c r="AF1519" s="12"/>
      <c r="AG1519" s="8"/>
      <c r="AH1519" s="88"/>
    </row>
    <row r="1520" spans="1:34" x14ac:dyDescent="0.25">
      <c r="A1520" s="62">
        <f>COUNTA(H1520:K1520,L1520:AH1520)</f>
        <v>0</v>
      </c>
      <c r="B1520" s="13"/>
      <c r="C1520" s="13"/>
      <c r="D1520" s="13" t="str">
        <f>IF(J1520&gt;0,"совместительство","-")</f>
        <v>-</v>
      </c>
      <c r="E1520" s="13">
        <f t="shared" si="208"/>
        <v>0</v>
      </c>
      <c r="F1520" s="13"/>
      <c r="G1520" s="13"/>
      <c r="H1520" s="88"/>
      <c r="I1520" s="88"/>
      <c r="J1520" s="9"/>
      <c r="K1520" s="8"/>
      <c r="L1520" s="19"/>
      <c r="M1520" s="8"/>
      <c r="N1520" s="19"/>
      <c r="O1520" s="19"/>
      <c r="P1520" s="19"/>
      <c r="Q1520" s="8"/>
      <c r="R1520" s="8"/>
      <c r="S1520" s="88"/>
      <c r="T1520" s="8"/>
      <c r="U1520" s="8"/>
      <c r="V1520" s="11"/>
      <c r="W1520" s="19"/>
      <c r="X1520" s="8"/>
      <c r="Y1520" s="90"/>
      <c r="Z1520" s="88"/>
      <c r="AA1520" s="88"/>
      <c r="AB1520" s="88"/>
      <c r="AC1520" s="88"/>
      <c r="AD1520" s="10"/>
      <c r="AE1520" s="8"/>
      <c r="AF1520" s="12"/>
      <c r="AG1520" s="8"/>
      <c r="AH1520" s="88"/>
    </row>
    <row r="1521" spans="1:34" x14ac:dyDescent="0.25">
      <c r="A1521" s="62">
        <f>COUNTA(H1521:K1521,L1521:AH1521)</f>
        <v>0</v>
      </c>
      <c r="B1521" s="13"/>
      <c r="C1521" s="13"/>
      <c r="D1521" s="13"/>
      <c r="E1521" s="13">
        <f t="shared" si="208"/>
        <v>0</v>
      </c>
      <c r="F1521" s="13"/>
      <c r="G1521" s="13"/>
      <c r="H1521" s="88"/>
      <c r="I1521" s="88"/>
      <c r="J1521" s="9"/>
      <c r="K1521" s="8"/>
      <c r="L1521" s="19"/>
      <c r="M1521" s="8"/>
      <c r="N1521" s="19"/>
      <c r="O1521" s="19"/>
      <c r="P1521" s="19"/>
      <c r="Q1521" s="8"/>
      <c r="R1521" s="8"/>
      <c r="S1521" s="88"/>
      <c r="T1521" s="8"/>
      <c r="U1521" s="8"/>
      <c r="V1521" s="11"/>
      <c r="W1521" s="19"/>
      <c r="X1521" s="8"/>
      <c r="Y1521" s="90"/>
      <c r="Z1521" s="88"/>
      <c r="AA1521" s="88"/>
      <c r="AB1521" s="88"/>
      <c r="AC1521" s="88"/>
      <c r="AD1521" s="10"/>
      <c r="AE1521" s="8"/>
      <c r="AF1521" s="12"/>
      <c r="AG1521" s="8"/>
      <c r="AH1521" s="88"/>
    </row>
    <row r="1522" spans="1:34" x14ac:dyDescent="0.25">
      <c r="A1522" s="62">
        <f>COUNTA(H1522:K1522,L1522:AH1522)</f>
        <v>0</v>
      </c>
      <c r="B1522" s="13"/>
      <c r="C1522" s="13"/>
      <c r="D1522" s="13"/>
      <c r="E1522" s="13">
        <f t="shared" si="208"/>
        <v>0</v>
      </c>
      <c r="F1522" s="13"/>
      <c r="G1522" s="13"/>
      <c r="H1522" s="88"/>
      <c r="I1522" s="88"/>
      <c r="J1522" s="9"/>
      <c r="K1522" s="8"/>
      <c r="L1522" s="19"/>
      <c r="M1522" s="8"/>
      <c r="N1522" s="19"/>
      <c r="O1522" s="19"/>
      <c r="P1522" s="19"/>
      <c r="Q1522" s="8"/>
      <c r="R1522" s="8"/>
      <c r="S1522" s="88"/>
      <c r="T1522" s="8"/>
      <c r="U1522" s="8"/>
      <c r="V1522" s="11"/>
      <c r="W1522" s="19"/>
      <c r="X1522" s="8"/>
      <c r="Y1522" s="90"/>
      <c r="Z1522" s="88"/>
      <c r="AA1522" s="88"/>
      <c r="AB1522" s="88"/>
      <c r="AC1522" s="88"/>
      <c r="AD1522" s="10"/>
      <c r="AE1522" s="8"/>
      <c r="AF1522" s="12"/>
      <c r="AG1522" s="8"/>
      <c r="AH1522" s="88"/>
    </row>
    <row r="1523" spans="1:34" x14ac:dyDescent="0.25">
      <c r="A1523" s="62">
        <f>COUNTA(H1523:K1523,L1523:AH1523)</f>
        <v>0</v>
      </c>
      <c r="B1523" s="13"/>
      <c r="C1523" s="13"/>
      <c r="D1523" s="13"/>
      <c r="E1523" s="13">
        <f t="shared" si="208"/>
        <v>0</v>
      </c>
      <c r="F1523" s="13"/>
      <c r="G1523" s="13"/>
      <c r="H1523" s="88"/>
      <c r="I1523" s="88"/>
      <c r="J1523" s="9"/>
      <c r="K1523" s="8"/>
      <c r="L1523" s="19"/>
      <c r="M1523" s="8"/>
      <c r="N1523" s="19"/>
      <c r="O1523" s="19"/>
      <c r="P1523" s="19"/>
      <c r="Q1523" s="8"/>
      <c r="R1523" s="8"/>
      <c r="S1523" s="88"/>
      <c r="T1523" s="8"/>
      <c r="U1523" s="8"/>
      <c r="V1523" s="11"/>
      <c r="W1523" s="19"/>
      <c r="X1523" s="8"/>
      <c r="Y1523" s="90"/>
      <c r="Z1523" s="88"/>
      <c r="AA1523" s="88"/>
      <c r="AB1523" s="88"/>
      <c r="AC1523" s="88"/>
      <c r="AD1523" s="10"/>
      <c r="AE1523" s="8"/>
      <c r="AF1523" s="12"/>
      <c r="AG1523" s="8"/>
      <c r="AH1523" s="88"/>
    </row>
    <row r="1524" spans="1:34" x14ac:dyDescent="0.25">
      <c r="A1524" s="62">
        <f>COUNTA(H1524:K1524,L1524:AH1524)</f>
        <v>0</v>
      </c>
      <c r="B1524" s="13"/>
      <c r="C1524" s="13"/>
      <c r="D1524" s="13"/>
      <c r="E1524" s="13">
        <f t="shared" si="208"/>
        <v>0</v>
      </c>
      <c r="F1524" s="13"/>
      <c r="G1524" s="13"/>
      <c r="H1524" s="88"/>
      <c r="I1524" s="88"/>
      <c r="J1524" s="9"/>
      <c r="K1524" s="8"/>
      <c r="L1524" s="19"/>
      <c r="M1524" s="8"/>
      <c r="N1524" s="19"/>
      <c r="O1524" s="19"/>
      <c r="P1524" s="19"/>
      <c r="Q1524" s="8"/>
      <c r="R1524" s="8"/>
      <c r="S1524" s="88"/>
      <c r="T1524" s="8"/>
      <c r="U1524" s="8"/>
      <c r="V1524" s="11"/>
      <c r="W1524" s="19"/>
      <c r="X1524" s="8"/>
      <c r="Y1524" s="90"/>
      <c r="Z1524" s="88"/>
      <c r="AA1524" s="88"/>
      <c r="AB1524" s="88"/>
      <c r="AC1524" s="88"/>
      <c r="AD1524" s="10"/>
      <c r="AE1524" s="8"/>
      <c r="AF1524" s="12"/>
      <c r="AG1524" s="8"/>
      <c r="AH1524" s="88"/>
    </row>
    <row r="1525" spans="1:34" x14ac:dyDescent="0.25">
      <c r="A1525" s="62">
        <f>COUNTA(H1525:K1525,L1525:AH1525)</f>
        <v>0</v>
      </c>
      <c r="B1525" s="13"/>
      <c r="C1525" s="13"/>
      <c r="D1525" s="13"/>
      <c r="E1525" s="13">
        <f t="shared" si="208"/>
        <v>0</v>
      </c>
      <c r="F1525" s="13"/>
      <c r="G1525" s="13"/>
      <c r="H1525" s="88"/>
      <c r="I1525" s="88"/>
      <c r="J1525" s="9"/>
      <c r="K1525" s="8"/>
      <c r="L1525" s="19"/>
      <c r="M1525" s="8"/>
      <c r="N1525" s="19"/>
      <c r="O1525" s="19"/>
      <c r="P1525" s="19"/>
      <c r="Q1525" s="8"/>
      <c r="R1525" s="8"/>
      <c r="S1525" s="88"/>
      <c r="T1525" s="8"/>
      <c r="U1525" s="8"/>
      <c r="V1525" s="11"/>
      <c r="W1525" s="19"/>
      <c r="X1525" s="8"/>
      <c r="Y1525" s="90"/>
      <c r="Z1525" s="88"/>
      <c r="AA1525" s="88"/>
      <c r="AB1525" s="88"/>
      <c r="AC1525" s="88"/>
      <c r="AD1525" s="10"/>
      <c r="AE1525" s="8"/>
      <c r="AF1525" s="12"/>
      <c r="AG1525" s="8"/>
      <c r="AH1525" s="88"/>
    </row>
    <row r="1526" spans="1:34" s="26" customFormat="1" ht="11.25" customHeight="1" x14ac:dyDescent="0.25">
      <c r="A1526" s="21">
        <v>0</v>
      </c>
      <c r="B1526" s="22"/>
      <c r="C1526" s="22"/>
      <c r="D1526" s="21"/>
      <c r="E1526" s="23">
        <f>MAX(E1510:E1525)</f>
        <v>0</v>
      </c>
      <c r="F1526" s="21" t="str">
        <f>RIGHT(R1526,4)</f>
        <v xml:space="preserve"> - 0</v>
      </c>
      <c r="G1526" s="21" t="str">
        <f>RIGHT(X1526,4)</f>
        <v xml:space="preserve"> - 0</v>
      </c>
      <c r="H1526" s="88"/>
      <c r="I1526" s="88"/>
      <c r="J1526" s="23" t="s">
        <v>85</v>
      </c>
      <c r="K1526" s="23" t="str">
        <f>IF(E1526=4,"ВО",IF(E1526=3,"СПО",IF(E1526=2,"ВО (с)",IF(E1526=1,"СПО (с)","-"))))</f>
        <v>-</v>
      </c>
      <c r="L1526" s="23">
        <f>COUNTA(L1510:L1525)</f>
        <v>0</v>
      </c>
      <c r="M1526" s="23" t="s">
        <v>80</v>
      </c>
      <c r="N1526" s="23" t="s">
        <v>80</v>
      </c>
      <c r="O1526" s="23">
        <f>COUNTA(O1510:O1525)</f>
        <v>0</v>
      </c>
      <c r="P1526" s="23" t="s">
        <v>80</v>
      </c>
      <c r="Q1526" s="23">
        <f>SUM(Q1510:Q1525)</f>
        <v>0</v>
      </c>
      <c r="R1526" s="23" t="str">
        <f>CONCATENATE("П.Г.П. - ",MAX(R1510:R1525))</f>
        <v>П.Г.П. - 0</v>
      </c>
      <c r="S1526" s="23">
        <f>COUNTA(S1510)</f>
        <v>0</v>
      </c>
      <c r="T1526" s="23">
        <f>T1511</f>
        <v>0</v>
      </c>
      <c r="U1526" s="23" t="s">
        <v>80</v>
      </c>
      <c r="V1526" s="23" t="s">
        <v>80</v>
      </c>
      <c r="W1526" s="23">
        <f>COUNTA(W1510:W1525)</f>
        <v>0</v>
      </c>
      <c r="X1526" s="23" t="str">
        <f>CONCATENATE("П.Г.П. - ",MAX(X1510:X1525))</f>
        <v>П.Г.П. - 0</v>
      </c>
      <c r="Y1526" s="24">
        <f>Y1510</f>
        <v>0</v>
      </c>
      <c r="Z1526" s="23" t="str">
        <f>IF(Z1510="","-",Z1510)</f>
        <v>-</v>
      </c>
      <c r="AA1526" s="23" t="str">
        <f t="shared" ref="AA1526:AC1526" si="209">IF(AA1510="","-",AA1510)</f>
        <v>-</v>
      </c>
      <c r="AB1526" s="23" t="str">
        <f t="shared" si="209"/>
        <v>-</v>
      </c>
      <c r="AC1526" s="23" t="str">
        <f t="shared" si="209"/>
        <v>-</v>
      </c>
      <c r="AD1526" s="23" t="s">
        <v>80</v>
      </c>
      <c r="AE1526" s="23">
        <f>SUM(AE1510:AE1525)</f>
        <v>0</v>
      </c>
      <c r="AF1526" s="25">
        <f>SUM(AF1510:AF1525)</f>
        <v>0</v>
      </c>
      <c r="AG1526" s="23" t="s">
        <v>80</v>
      </c>
      <c r="AH1526" s="23" t="s">
        <v>80</v>
      </c>
    </row>
    <row r="1527" spans="1:34" x14ac:dyDescent="0.25">
      <c r="A1527" s="62">
        <f>COUNTA(H1527:K1527,L1527:AH1527)-7</f>
        <v>-1</v>
      </c>
      <c r="B1527" s="13"/>
      <c r="C1527" s="13"/>
      <c r="D1527" s="13"/>
      <c r="E1527" s="13">
        <f t="shared" ref="E1527:E1542" si="210">IF(K1527="ВО",4,IF(K1527="СПО",3,IF(K1527="ВО (студент)",2,IF(K1527="СПО (студент)",1,0))))</f>
        <v>0</v>
      </c>
      <c r="F1527" s="13"/>
      <c r="G1527" s="13"/>
      <c r="H1527" s="88">
        <v>110</v>
      </c>
      <c r="I1527" s="88"/>
      <c r="J1527" s="7" t="s">
        <v>77</v>
      </c>
      <c r="K1527" s="8"/>
      <c r="L1527" s="19"/>
      <c r="M1527" s="8"/>
      <c r="N1527" s="19"/>
      <c r="O1527" s="19"/>
      <c r="P1527" s="19"/>
      <c r="Q1527" s="8"/>
      <c r="R1527" s="8"/>
      <c r="S1527" s="88"/>
      <c r="T1527" s="17" t="s">
        <v>80</v>
      </c>
      <c r="U1527" s="17" t="s">
        <v>80</v>
      </c>
      <c r="V1527" s="18" t="s">
        <v>80</v>
      </c>
      <c r="W1527" s="19"/>
      <c r="X1527" s="8"/>
      <c r="Y1527" s="90"/>
      <c r="Z1527" s="88"/>
      <c r="AA1527" s="88"/>
      <c r="AB1527" s="88" t="str">
        <f>IF(Y1527&lt;1,"-",ROUND(YEARFRAC(Y1527,#REF!,1),2))</f>
        <v>-</v>
      </c>
      <c r="AC1527" s="88"/>
      <c r="AD1527" s="10"/>
      <c r="AE1527" s="8"/>
      <c r="AF1527" s="12"/>
      <c r="AG1527" s="8"/>
      <c r="AH1527" s="88"/>
    </row>
    <row r="1528" spans="1:34" x14ac:dyDescent="0.25">
      <c r="A1528" s="62">
        <f>COUNTA(H1528:K1528,L1528:AH1528)</f>
        <v>0</v>
      </c>
      <c r="B1528" s="13"/>
      <c r="C1528" s="13"/>
      <c r="D1528" s="13"/>
      <c r="E1528" s="13">
        <f t="shared" si="210"/>
        <v>0</v>
      </c>
      <c r="F1528" s="13"/>
      <c r="G1528" s="13"/>
      <c r="H1528" s="88"/>
      <c r="I1528" s="88"/>
      <c r="J1528" s="9"/>
      <c r="K1528" s="8"/>
      <c r="L1528" s="19"/>
      <c r="M1528" s="8"/>
      <c r="N1528" s="19"/>
      <c r="O1528" s="19"/>
      <c r="P1528" s="19"/>
      <c r="Q1528" s="8"/>
      <c r="R1528" s="8"/>
      <c r="S1528" s="88"/>
      <c r="T1528" s="8"/>
      <c r="U1528" s="8"/>
      <c r="V1528" s="11"/>
      <c r="W1528" s="19"/>
      <c r="X1528" s="8"/>
      <c r="Y1528" s="90"/>
      <c r="Z1528" s="88"/>
      <c r="AA1528" s="88"/>
      <c r="AB1528" s="88"/>
      <c r="AC1528" s="88"/>
      <c r="AD1528" s="10"/>
      <c r="AE1528" s="8"/>
      <c r="AF1528" s="12"/>
      <c r="AG1528" s="8"/>
      <c r="AH1528" s="88"/>
    </row>
    <row r="1529" spans="1:34" x14ac:dyDescent="0.25">
      <c r="A1529" s="62">
        <f>COUNTA(H1529:K1529,L1529:AH1529,J1530)-4</f>
        <v>0</v>
      </c>
      <c r="B1529" s="13"/>
      <c r="C1529" s="13"/>
      <c r="D1529" s="13"/>
      <c r="E1529" s="13">
        <f t="shared" si="210"/>
        <v>0</v>
      </c>
      <c r="F1529" s="13"/>
      <c r="G1529" s="13"/>
      <c r="H1529" s="88"/>
      <c r="I1529" s="88"/>
      <c r="J1529" s="7" t="s">
        <v>78</v>
      </c>
      <c r="K1529" s="8"/>
      <c r="L1529" s="19"/>
      <c r="M1529" s="8"/>
      <c r="N1529" s="19"/>
      <c r="O1529" s="19"/>
      <c r="P1529" s="19"/>
      <c r="Q1529" s="8"/>
      <c r="R1529" s="8"/>
      <c r="S1529" s="88"/>
      <c r="T1529" s="17" t="s">
        <v>80</v>
      </c>
      <c r="U1529" s="17" t="s">
        <v>80</v>
      </c>
      <c r="V1529" s="18" t="s">
        <v>80</v>
      </c>
      <c r="W1529" s="19"/>
      <c r="X1529" s="8"/>
      <c r="Y1529" s="90"/>
      <c r="Z1529" s="88"/>
      <c r="AA1529" s="88"/>
      <c r="AB1529" s="88"/>
      <c r="AC1529" s="88"/>
      <c r="AD1529" s="10"/>
      <c r="AE1529" s="8"/>
      <c r="AF1529" s="12"/>
      <c r="AG1529" s="8"/>
      <c r="AH1529" s="88"/>
    </row>
    <row r="1530" spans="1:34" x14ac:dyDescent="0.25">
      <c r="A1530" s="62">
        <f>COUNTA(H1530:K1530,L1530:AH1530)</f>
        <v>0</v>
      </c>
      <c r="B1530" s="13"/>
      <c r="C1530" s="13"/>
      <c r="D1530" s="13" t="str">
        <f>IF(J1530&gt;0,"совмещение","-")</f>
        <v>-</v>
      </c>
      <c r="E1530" s="13">
        <f t="shared" si="210"/>
        <v>0</v>
      </c>
      <c r="F1530" s="13"/>
      <c r="G1530" s="13"/>
      <c r="H1530" s="88"/>
      <c r="I1530" s="88"/>
      <c r="J1530" s="9"/>
      <c r="K1530" s="8"/>
      <c r="L1530" s="19"/>
      <c r="M1530" s="8"/>
      <c r="N1530" s="19"/>
      <c r="O1530" s="19"/>
      <c r="P1530" s="19"/>
      <c r="Q1530" s="8"/>
      <c r="R1530" s="8"/>
      <c r="S1530" s="88"/>
      <c r="T1530" s="8"/>
      <c r="U1530" s="8"/>
      <c r="V1530" s="11"/>
      <c r="W1530" s="19"/>
      <c r="X1530" s="8"/>
      <c r="Y1530" s="90"/>
      <c r="Z1530" s="88"/>
      <c r="AA1530" s="88"/>
      <c r="AB1530" s="88"/>
      <c r="AC1530" s="88"/>
      <c r="AD1530" s="10"/>
      <c r="AE1530" s="8"/>
      <c r="AF1530" s="12"/>
      <c r="AG1530" s="8"/>
      <c r="AH1530" s="88"/>
    </row>
    <row r="1531" spans="1:34" x14ac:dyDescent="0.25">
      <c r="A1531" s="62">
        <f>COUNTA(H1531:K1531,L1531:AH1531)</f>
        <v>0</v>
      </c>
      <c r="B1531" s="13"/>
      <c r="C1531" s="13"/>
      <c r="D1531" s="13"/>
      <c r="E1531" s="13">
        <f t="shared" si="210"/>
        <v>0</v>
      </c>
      <c r="F1531" s="13"/>
      <c r="G1531" s="13"/>
      <c r="H1531" s="88"/>
      <c r="I1531" s="88"/>
      <c r="J1531" s="9"/>
      <c r="K1531" s="8"/>
      <c r="L1531" s="19"/>
      <c r="M1531" s="8"/>
      <c r="N1531" s="19"/>
      <c r="O1531" s="19"/>
      <c r="P1531" s="19"/>
      <c r="Q1531" s="8"/>
      <c r="R1531" s="8"/>
      <c r="S1531" s="88"/>
      <c r="T1531" s="8"/>
      <c r="U1531" s="8"/>
      <c r="V1531" s="11"/>
      <c r="W1531" s="19"/>
      <c r="X1531" s="8"/>
      <c r="Y1531" s="90"/>
      <c r="Z1531" s="88"/>
      <c r="AA1531" s="88"/>
      <c r="AB1531" s="88"/>
      <c r="AC1531" s="88"/>
      <c r="AD1531" s="10"/>
      <c r="AE1531" s="8"/>
      <c r="AF1531" s="12"/>
      <c r="AG1531" s="8"/>
      <c r="AH1531" s="88"/>
    </row>
    <row r="1532" spans="1:34" x14ac:dyDescent="0.25">
      <c r="A1532" s="62">
        <f>COUNTA(H1532:K1532,L1532:AH1532)</f>
        <v>0</v>
      </c>
      <c r="B1532" s="13"/>
      <c r="C1532" s="13"/>
      <c r="D1532" s="13"/>
      <c r="E1532" s="13">
        <f t="shared" si="210"/>
        <v>0</v>
      </c>
      <c r="F1532" s="13"/>
      <c r="G1532" s="13"/>
      <c r="H1532" s="88"/>
      <c r="I1532" s="88"/>
      <c r="J1532" s="9"/>
      <c r="K1532" s="8"/>
      <c r="L1532" s="19"/>
      <c r="M1532" s="8"/>
      <c r="N1532" s="19"/>
      <c r="O1532" s="19"/>
      <c r="P1532" s="19"/>
      <c r="Q1532" s="8"/>
      <c r="R1532" s="8"/>
      <c r="S1532" s="88"/>
      <c r="T1532" s="8"/>
      <c r="U1532" s="8"/>
      <c r="V1532" s="11"/>
      <c r="W1532" s="19"/>
      <c r="X1532" s="8"/>
      <c r="Y1532" s="90"/>
      <c r="Z1532" s="88"/>
      <c r="AA1532" s="88"/>
      <c r="AB1532" s="88"/>
      <c r="AC1532" s="88"/>
      <c r="AD1532" s="10"/>
      <c r="AE1532" s="8"/>
      <c r="AF1532" s="12"/>
      <c r="AG1532" s="8"/>
      <c r="AH1532" s="88"/>
    </row>
    <row r="1533" spans="1:34" x14ac:dyDescent="0.25">
      <c r="A1533" s="62">
        <f>COUNTA(H1533:K1533,L1533:AH1533)</f>
        <v>0</v>
      </c>
      <c r="B1533" s="13"/>
      <c r="C1533" s="13"/>
      <c r="D1533" s="13"/>
      <c r="E1533" s="13">
        <f t="shared" si="210"/>
        <v>0</v>
      </c>
      <c r="F1533" s="13"/>
      <c r="G1533" s="13"/>
      <c r="H1533" s="88"/>
      <c r="I1533" s="88"/>
      <c r="J1533" s="9"/>
      <c r="K1533" s="8"/>
      <c r="L1533" s="19"/>
      <c r="M1533" s="8"/>
      <c r="N1533" s="19"/>
      <c r="O1533" s="19"/>
      <c r="P1533" s="19"/>
      <c r="Q1533" s="8"/>
      <c r="R1533" s="8"/>
      <c r="S1533" s="88"/>
      <c r="T1533" s="8"/>
      <c r="U1533" s="8"/>
      <c r="V1533" s="11"/>
      <c r="W1533" s="19"/>
      <c r="X1533" s="8"/>
      <c r="Y1533" s="90"/>
      <c r="Z1533" s="88"/>
      <c r="AA1533" s="88"/>
      <c r="AB1533" s="88"/>
      <c r="AC1533" s="88"/>
      <c r="AD1533" s="10"/>
      <c r="AE1533" s="8"/>
      <c r="AF1533" s="12"/>
      <c r="AG1533" s="8"/>
      <c r="AH1533" s="88"/>
    </row>
    <row r="1534" spans="1:34" x14ac:dyDescent="0.25">
      <c r="A1534" s="62">
        <f>COUNTA(H1534:K1534,L1534:AH1534)</f>
        <v>0</v>
      </c>
      <c r="B1534" s="13"/>
      <c r="C1534" s="13"/>
      <c r="D1534" s="13"/>
      <c r="E1534" s="13">
        <f t="shared" si="210"/>
        <v>0</v>
      </c>
      <c r="F1534" s="13"/>
      <c r="G1534" s="13"/>
      <c r="H1534" s="88"/>
      <c r="I1534" s="88"/>
      <c r="J1534" s="9"/>
      <c r="K1534" s="8"/>
      <c r="L1534" s="19"/>
      <c r="M1534" s="8"/>
      <c r="N1534" s="19"/>
      <c r="O1534" s="19"/>
      <c r="P1534" s="19"/>
      <c r="Q1534" s="8"/>
      <c r="R1534" s="8"/>
      <c r="S1534" s="88"/>
      <c r="T1534" s="8"/>
      <c r="U1534" s="8"/>
      <c r="V1534" s="11"/>
      <c r="W1534" s="19"/>
      <c r="X1534" s="8"/>
      <c r="Y1534" s="90"/>
      <c r="Z1534" s="88"/>
      <c r="AA1534" s="88"/>
      <c r="AB1534" s="88"/>
      <c r="AC1534" s="88"/>
      <c r="AD1534" s="10"/>
      <c r="AE1534" s="8"/>
      <c r="AF1534" s="12"/>
      <c r="AG1534" s="8"/>
      <c r="AH1534" s="88"/>
    </row>
    <row r="1535" spans="1:34" x14ac:dyDescent="0.25">
      <c r="A1535" s="62">
        <f>COUNTA(H1535:K1535,L1535:AH1535)</f>
        <v>0</v>
      </c>
      <c r="B1535" s="13"/>
      <c r="C1535" s="13"/>
      <c r="D1535" s="13"/>
      <c r="E1535" s="13">
        <f t="shared" si="210"/>
        <v>0</v>
      </c>
      <c r="F1535" s="13"/>
      <c r="G1535" s="13"/>
      <c r="H1535" s="88"/>
      <c r="I1535" s="88"/>
      <c r="J1535" s="9"/>
      <c r="K1535" s="8"/>
      <c r="L1535" s="19"/>
      <c r="M1535" s="8"/>
      <c r="N1535" s="19"/>
      <c r="O1535" s="19"/>
      <c r="P1535" s="19"/>
      <c r="Q1535" s="8"/>
      <c r="R1535" s="8"/>
      <c r="S1535" s="88"/>
      <c r="T1535" s="8"/>
      <c r="U1535" s="8"/>
      <c r="V1535" s="11"/>
      <c r="W1535" s="19"/>
      <c r="X1535" s="8"/>
      <c r="Y1535" s="90"/>
      <c r="Z1535" s="88"/>
      <c r="AA1535" s="88"/>
      <c r="AB1535" s="88"/>
      <c r="AC1535" s="88"/>
      <c r="AD1535" s="10"/>
      <c r="AE1535" s="8"/>
      <c r="AF1535" s="12"/>
      <c r="AG1535" s="8"/>
      <c r="AH1535" s="88"/>
    </row>
    <row r="1536" spans="1:34" x14ac:dyDescent="0.25">
      <c r="A1536" s="62">
        <f>COUNTA(H1536:K1536,L1536:AH1536,J1537)-4</f>
        <v>0</v>
      </c>
      <c r="B1536" s="13"/>
      <c r="C1536" s="13"/>
      <c r="D1536" s="13"/>
      <c r="E1536" s="13">
        <f t="shared" si="210"/>
        <v>0</v>
      </c>
      <c r="F1536" s="13"/>
      <c r="G1536" s="13"/>
      <c r="H1536" s="88"/>
      <c r="I1536" s="88"/>
      <c r="J1536" s="7" t="s">
        <v>79</v>
      </c>
      <c r="K1536" s="8"/>
      <c r="L1536" s="19"/>
      <c r="M1536" s="8"/>
      <c r="N1536" s="19"/>
      <c r="O1536" s="19"/>
      <c r="P1536" s="19"/>
      <c r="Q1536" s="8"/>
      <c r="R1536" s="8"/>
      <c r="S1536" s="88"/>
      <c r="T1536" s="17" t="s">
        <v>80</v>
      </c>
      <c r="U1536" s="17" t="s">
        <v>80</v>
      </c>
      <c r="V1536" s="18" t="s">
        <v>80</v>
      </c>
      <c r="W1536" s="19"/>
      <c r="X1536" s="8"/>
      <c r="Y1536" s="90"/>
      <c r="Z1536" s="88"/>
      <c r="AA1536" s="88"/>
      <c r="AB1536" s="88"/>
      <c r="AC1536" s="88"/>
      <c r="AD1536" s="10"/>
      <c r="AE1536" s="8"/>
      <c r="AF1536" s="12"/>
      <c r="AG1536" s="8"/>
      <c r="AH1536" s="88"/>
    </row>
    <row r="1537" spans="1:34" x14ac:dyDescent="0.25">
      <c r="A1537" s="62">
        <f>COUNTA(H1537:K1537,L1537:AH1537)</f>
        <v>0</v>
      </c>
      <c r="B1537" s="13"/>
      <c r="C1537" s="13"/>
      <c r="D1537" s="13" t="str">
        <f>IF(J1537&gt;0,"совместительство","-")</f>
        <v>-</v>
      </c>
      <c r="E1537" s="13">
        <f t="shared" si="210"/>
        <v>0</v>
      </c>
      <c r="F1537" s="13"/>
      <c r="G1537" s="13"/>
      <c r="H1537" s="88"/>
      <c r="I1537" s="88"/>
      <c r="J1537" s="9"/>
      <c r="K1537" s="8"/>
      <c r="L1537" s="19"/>
      <c r="M1537" s="8"/>
      <c r="N1537" s="19"/>
      <c r="O1537" s="19"/>
      <c r="P1537" s="19"/>
      <c r="Q1537" s="8"/>
      <c r="R1537" s="8"/>
      <c r="S1537" s="88"/>
      <c r="T1537" s="8"/>
      <c r="U1537" s="8"/>
      <c r="V1537" s="11"/>
      <c r="W1537" s="19"/>
      <c r="X1537" s="8"/>
      <c r="Y1537" s="90"/>
      <c r="Z1537" s="88"/>
      <c r="AA1537" s="88"/>
      <c r="AB1537" s="88"/>
      <c r="AC1537" s="88"/>
      <c r="AD1537" s="10"/>
      <c r="AE1537" s="8"/>
      <c r="AF1537" s="12"/>
      <c r="AG1537" s="8"/>
      <c r="AH1537" s="88"/>
    </row>
    <row r="1538" spans="1:34" x14ac:dyDescent="0.25">
      <c r="A1538" s="62">
        <f>COUNTA(H1538:K1538,L1538:AH1538)</f>
        <v>0</v>
      </c>
      <c r="B1538" s="13"/>
      <c r="C1538" s="13"/>
      <c r="D1538" s="13"/>
      <c r="E1538" s="13">
        <f t="shared" si="210"/>
        <v>0</v>
      </c>
      <c r="F1538" s="13"/>
      <c r="G1538" s="13"/>
      <c r="H1538" s="88"/>
      <c r="I1538" s="88"/>
      <c r="J1538" s="9"/>
      <c r="K1538" s="8"/>
      <c r="L1538" s="19"/>
      <c r="M1538" s="8"/>
      <c r="N1538" s="19"/>
      <c r="O1538" s="19"/>
      <c r="P1538" s="19"/>
      <c r="Q1538" s="8"/>
      <c r="R1538" s="8"/>
      <c r="S1538" s="88"/>
      <c r="T1538" s="8"/>
      <c r="U1538" s="8"/>
      <c r="V1538" s="11"/>
      <c r="W1538" s="19"/>
      <c r="X1538" s="8"/>
      <c r="Y1538" s="90"/>
      <c r="Z1538" s="88"/>
      <c r="AA1538" s="88"/>
      <c r="AB1538" s="88"/>
      <c r="AC1538" s="88"/>
      <c r="AD1538" s="10"/>
      <c r="AE1538" s="8"/>
      <c r="AF1538" s="12"/>
      <c r="AG1538" s="8"/>
      <c r="AH1538" s="88"/>
    </row>
    <row r="1539" spans="1:34" x14ac:dyDescent="0.25">
      <c r="A1539" s="62">
        <f>COUNTA(H1539:K1539,L1539:AH1539)</f>
        <v>0</v>
      </c>
      <c r="B1539" s="13"/>
      <c r="C1539" s="13"/>
      <c r="D1539" s="13"/>
      <c r="E1539" s="13">
        <f t="shared" si="210"/>
        <v>0</v>
      </c>
      <c r="F1539" s="13"/>
      <c r="G1539" s="13"/>
      <c r="H1539" s="88"/>
      <c r="I1539" s="88"/>
      <c r="J1539" s="9"/>
      <c r="K1539" s="8"/>
      <c r="L1539" s="19"/>
      <c r="M1539" s="8"/>
      <c r="N1539" s="19"/>
      <c r="O1539" s="19"/>
      <c r="P1539" s="19"/>
      <c r="Q1539" s="8"/>
      <c r="R1539" s="8"/>
      <c r="S1539" s="88"/>
      <c r="T1539" s="8"/>
      <c r="U1539" s="8"/>
      <c r="V1539" s="11"/>
      <c r="W1539" s="19"/>
      <c r="X1539" s="8"/>
      <c r="Y1539" s="90"/>
      <c r="Z1539" s="88"/>
      <c r="AA1539" s="88"/>
      <c r="AB1539" s="88"/>
      <c r="AC1539" s="88"/>
      <c r="AD1539" s="10"/>
      <c r="AE1539" s="8"/>
      <c r="AF1539" s="12"/>
      <c r="AG1539" s="8"/>
      <c r="AH1539" s="88"/>
    </row>
    <row r="1540" spans="1:34" x14ac:dyDescent="0.25">
      <c r="A1540" s="62">
        <f>COUNTA(H1540:K1540,L1540:AH1540)</f>
        <v>0</v>
      </c>
      <c r="B1540" s="13"/>
      <c r="C1540" s="13"/>
      <c r="D1540" s="13"/>
      <c r="E1540" s="13">
        <f t="shared" si="210"/>
        <v>0</v>
      </c>
      <c r="F1540" s="13"/>
      <c r="G1540" s="13"/>
      <c r="H1540" s="88"/>
      <c r="I1540" s="88"/>
      <c r="J1540" s="9"/>
      <c r="K1540" s="8"/>
      <c r="L1540" s="19"/>
      <c r="M1540" s="8"/>
      <c r="N1540" s="19"/>
      <c r="O1540" s="19"/>
      <c r="P1540" s="19"/>
      <c r="Q1540" s="8"/>
      <c r="R1540" s="8"/>
      <c r="S1540" s="88"/>
      <c r="T1540" s="8"/>
      <c r="U1540" s="8"/>
      <c r="V1540" s="11"/>
      <c r="W1540" s="19"/>
      <c r="X1540" s="8"/>
      <c r="Y1540" s="90"/>
      <c r="Z1540" s="88"/>
      <c r="AA1540" s="88"/>
      <c r="AB1540" s="88"/>
      <c r="AC1540" s="88"/>
      <c r="AD1540" s="10"/>
      <c r="AE1540" s="8"/>
      <c r="AF1540" s="12"/>
      <c r="AG1540" s="8"/>
      <c r="AH1540" s="88"/>
    </row>
    <row r="1541" spans="1:34" x14ac:dyDescent="0.25">
      <c r="A1541" s="62">
        <f>COUNTA(H1541:K1541,L1541:AH1541)</f>
        <v>0</v>
      </c>
      <c r="B1541" s="13"/>
      <c r="C1541" s="13"/>
      <c r="D1541" s="13"/>
      <c r="E1541" s="13">
        <f t="shared" si="210"/>
        <v>0</v>
      </c>
      <c r="F1541" s="13"/>
      <c r="G1541" s="13"/>
      <c r="H1541" s="88"/>
      <c r="I1541" s="88"/>
      <c r="J1541" s="9"/>
      <c r="K1541" s="8"/>
      <c r="L1541" s="19"/>
      <c r="M1541" s="8"/>
      <c r="N1541" s="19"/>
      <c r="O1541" s="19"/>
      <c r="P1541" s="19"/>
      <c r="Q1541" s="8"/>
      <c r="R1541" s="8"/>
      <c r="S1541" s="88"/>
      <c r="T1541" s="8"/>
      <c r="U1541" s="8"/>
      <c r="V1541" s="11"/>
      <c r="W1541" s="19"/>
      <c r="X1541" s="8"/>
      <c r="Y1541" s="90"/>
      <c r="Z1541" s="88"/>
      <c r="AA1541" s="88"/>
      <c r="AB1541" s="88"/>
      <c r="AC1541" s="88"/>
      <c r="AD1541" s="10"/>
      <c r="AE1541" s="8"/>
      <c r="AF1541" s="12"/>
      <c r="AG1541" s="8"/>
      <c r="AH1541" s="88"/>
    </row>
    <row r="1542" spans="1:34" x14ac:dyDescent="0.25">
      <c r="A1542" s="62">
        <f>COUNTA(H1542:K1542,L1542:AH1542)</f>
        <v>0</v>
      </c>
      <c r="B1542" s="13"/>
      <c r="C1542" s="13"/>
      <c r="D1542" s="13"/>
      <c r="E1542" s="13">
        <f t="shared" si="210"/>
        <v>0</v>
      </c>
      <c r="F1542" s="13"/>
      <c r="G1542" s="13"/>
      <c r="H1542" s="88"/>
      <c r="I1542" s="88"/>
      <c r="J1542" s="9"/>
      <c r="K1542" s="8"/>
      <c r="L1542" s="19"/>
      <c r="M1542" s="8"/>
      <c r="N1542" s="19"/>
      <c r="O1542" s="19"/>
      <c r="P1542" s="19"/>
      <c r="Q1542" s="8"/>
      <c r="R1542" s="8"/>
      <c r="S1542" s="88"/>
      <c r="T1542" s="8"/>
      <c r="U1542" s="8"/>
      <c r="V1542" s="11"/>
      <c r="W1542" s="19"/>
      <c r="X1542" s="8"/>
      <c r="Y1542" s="90"/>
      <c r="Z1542" s="88"/>
      <c r="AA1542" s="88"/>
      <c r="AB1542" s="88"/>
      <c r="AC1542" s="88"/>
      <c r="AD1542" s="10"/>
      <c r="AE1542" s="8"/>
      <c r="AF1542" s="12"/>
      <c r="AG1542" s="8"/>
      <c r="AH1542" s="88"/>
    </row>
    <row r="1543" spans="1:34" s="26" customFormat="1" ht="11.25" customHeight="1" x14ac:dyDescent="0.25">
      <c r="A1543" s="21">
        <v>0</v>
      </c>
      <c r="B1543" s="22"/>
      <c r="C1543" s="22"/>
      <c r="D1543" s="21"/>
      <c r="E1543" s="23">
        <f>MAX(E1527:E1542)</f>
        <v>0</v>
      </c>
      <c r="F1543" s="21" t="str">
        <f>RIGHT(R1543,4)</f>
        <v xml:space="preserve"> - 0</v>
      </c>
      <c r="G1543" s="21" t="str">
        <f>RIGHT(X1543,4)</f>
        <v xml:space="preserve"> - 0</v>
      </c>
      <c r="H1543" s="88"/>
      <c r="I1543" s="88"/>
      <c r="J1543" s="23" t="s">
        <v>85</v>
      </c>
      <c r="K1543" s="23" t="str">
        <f>IF(E1543=4,"ВО",IF(E1543=3,"СПО",IF(E1543=2,"ВО (с)",IF(E1543=1,"СПО (с)","-"))))</f>
        <v>-</v>
      </c>
      <c r="L1543" s="23">
        <f>COUNTA(L1527:L1542)</f>
        <v>0</v>
      </c>
      <c r="M1543" s="23" t="s">
        <v>80</v>
      </c>
      <c r="N1543" s="23" t="s">
        <v>80</v>
      </c>
      <c r="O1543" s="23">
        <f>COUNTA(O1527:O1542)</f>
        <v>0</v>
      </c>
      <c r="P1543" s="23" t="s">
        <v>80</v>
      </c>
      <c r="Q1543" s="23">
        <f>SUM(Q1527:Q1542)</f>
        <v>0</v>
      </c>
      <c r="R1543" s="23" t="str">
        <f>CONCATENATE("П.Г.П. - ",MAX(R1527:R1542))</f>
        <v>П.Г.П. - 0</v>
      </c>
      <c r="S1543" s="23">
        <f>COUNTA(S1527)</f>
        <v>0</v>
      </c>
      <c r="T1543" s="23">
        <f>T1528</f>
        <v>0</v>
      </c>
      <c r="U1543" s="23" t="s">
        <v>80</v>
      </c>
      <c r="V1543" s="23" t="s">
        <v>80</v>
      </c>
      <c r="W1543" s="23">
        <f>COUNTA(W1527:W1542)</f>
        <v>0</v>
      </c>
      <c r="X1543" s="23" t="str">
        <f>CONCATENATE("П.Г.П. - ",MAX(X1527:X1542))</f>
        <v>П.Г.П. - 0</v>
      </c>
      <c r="Y1543" s="24">
        <f>Y1527</f>
        <v>0</v>
      </c>
      <c r="Z1543" s="23" t="str">
        <f>IF(Z1527="","-",Z1527)</f>
        <v>-</v>
      </c>
      <c r="AA1543" s="23" t="str">
        <f t="shared" ref="AA1543:AC1543" si="211">IF(AA1527="","-",AA1527)</f>
        <v>-</v>
      </c>
      <c r="AB1543" s="23" t="str">
        <f t="shared" si="211"/>
        <v>-</v>
      </c>
      <c r="AC1543" s="23" t="str">
        <f t="shared" si="211"/>
        <v>-</v>
      </c>
      <c r="AD1543" s="23" t="s">
        <v>80</v>
      </c>
      <c r="AE1543" s="23">
        <f>SUM(AE1527:AE1542)</f>
        <v>0</v>
      </c>
      <c r="AF1543" s="25">
        <f>SUM(AF1527:AF1542)</f>
        <v>0</v>
      </c>
      <c r="AG1543" s="23" t="s">
        <v>80</v>
      </c>
      <c r="AH1543" s="23" t="s">
        <v>80</v>
      </c>
    </row>
    <row r="1544" spans="1:34" x14ac:dyDescent="0.25">
      <c r="A1544" s="62">
        <f>COUNTA(H1544:K1544,L1544:AH1544)-7</f>
        <v>-1</v>
      </c>
      <c r="B1544" s="13"/>
      <c r="C1544" s="13"/>
      <c r="D1544" s="13"/>
      <c r="E1544" s="13">
        <f t="shared" ref="E1544:E1559" si="212">IF(K1544="ВО",4,IF(K1544="СПО",3,IF(K1544="ВО (студент)",2,IF(K1544="СПО (студент)",1,0))))</f>
        <v>0</v>
      </c>
      <c r="F1544" s="13"/>
      <c r="G1544" s="13"/>
      <c r="H1544" s="88">
        <v>111</v>
      </c>
      <c r="I1544" s="88"/>
      <c r="J1544" s="7" t="s">
        <v>77</v>
      </c>
      <c r="K1544" s="8"/>
      <c r="L1544" s="19"/>
      <c r="M1544" s="8"/>
      <c r="N1544" s="19"/>
      <c r="O1544" s="19"/>
      <c r="P1544" s="19"/>
      <c r="Q1544" s="8"/>
      <c r="R1544" s="8"/>
      <c r="S1544" s="88"/>
      <c r="T1544" s="17" t="s">
        <v>80</v>
      </c>
      <c r="U1544" s="17" t="s">
        <v>80</v>
      </c>
      <c r="V1544" s="18" t="s">
        <v>80</v>
      </c>
      <c r="W1544" s="19"/>
      <c r="X1544" s="8"/>
      <c r="Y1544" s="90"/>
      <c r="Z1544" s="88"/>
      <c r="AA1544" s="88"/>
      <c r="AB1544" s="88" t="str">
        <f>IF(Y1544&lt;1,"-",ROUND(YEARFRAC(Y1544,#REF!,1),2))</f>
        <v>-</v>
      </c>
      <c r="AC1544" s="88"/>
      <c r="AD1544" s="10"/>
      <c r="AE1544" s="8"/>
      <c r="AF1544" s="12"/>
      <c r="AG1544" s="8"/>
      <c r="AH1544" s="88"/>
    </row>
    <row r="1545" spans="1:34" x14ac:dyDescent="0.25">
      <c r="A1545" s="62">
        <f>COUNTA(H1545:K1545,L1545:AH1545)</f>
        <v>0</v>
      </c>
      <c r="B1545" s="13"/>
      <c r="C1545" s="13"/>
      <c r="D1545" s="13"/>
      <c r="E1545" s="13">
        <f t="shared" si="212"/>
        <v>0</v>
      </c>
      <c r="F1545" s="13"/>
      <c r="G1545" s="13"/>
      <c r="H1545" s="88"/>
      <c r="I1545" s="88"/>
      <c r="J1545" s="9"/>
      <c r="K1545" s="8"/>
      <c r="L1545" s="19"/>
      <c r="M1545" s="8"/>
      <c r="N1545" s="19"/>
      <c r="O1545" s="19"/>
      <c r="P1545" s="19"/>
      <c r="Q1545" s="8"/>
      <c r="R1545" s="8"/>
      <c r="S1545" s="88"/>
      <c r="T1545" s="8"/>
      <c r="U1545" s="8"/>
      <c r="V1545" s="11"/>
      <c r="W1545" s="19"/>
      <c r="X1545" s="8"/>
      <c r="Y1545" s="90"/>
      <c r="Z1545" s="88"/>
      <c r="AA1545" s="88"/>
      <c r="AB1545" s="88"/>
      <c r="AC1545" s="88"/>
      <c r="AD1545" s="10"/>
      <c r="AE1545" s="8"/>
      <c r="AF1545" s="12"/>
      <c r="AG1545" s="8"/>
      <c r="AH1545" s="88"/>
    </row>
    <row r="1546" spans="1:34" x14ac:dyDescent="0.25">
      <c r="A1546" s="62">
        <f>COUNTA(H1546:K1546,L1546:AH1546,J1547)-4</f>
        <v>0</v>
      </c>
      <c r="B1546" s="13"/>
      <c r="C1546" s="13"/>
      <c r="D1546" s="13"/>
      <c r="E1546" s="13">
        <f t="shared" si="212"/>
        <v>0</v>
      </c>
      <c r="F1546" s="13"/>
      <c r="G1546" s="13"/>
      <c r="H1546" s="88"/>
      <c r="I1546" s="88"/>
      <c r="J1546" s="7" t="s">
        <v>78</v>
      </c>
      <c r="K1546" s="8"/>
      <c r="L1546" s="19"/>
      <c r="M1546" s="8"/>
      <c r="N1546" s="19"/>
      <c r="O1546" s="19"/>
      <c r="P1546" s="19"/>
      <c r="Q1546" s="8"/>
      <c r="R1546" s="8"/>
      <c r="S1546" s="88"/>
      <c r="T1546" s="17" t="s">
        <v>80</v>
      </c>
      <c r="U1546" s="17" t="s">
        <v>80</v>
      </c>
      <c r="V1546" s="18" t="s">
        <v>80</v>
      </c>
      <c r="W1546" s="19"/>
      <c r="X1546" s="8"/>
      <c r="Y1546" s="90"/>
      <c r="Z1546" s="88"/>
      <c r="AA1546" s="88"/>
      <c r="AB1546" s="88"/>
      <c r="AC1546" s="88"/>
      <c r="AD1546" s="10"/>
      <c r="AE1546" s="8"/>
      <c r="AF1546" s="12"/>
      <c r="AG1546" s="8"/>
      <c r="AH1546" s="88"/>
    </row>
    <row r="1547" spans="1:34" x14ac:dyDescent="0.25">
      <c r="A1547" s="62">
        <f>COUNTA(H1547:K1547,L1547:AH1547)</f>
        <v>0</v>
      </c>
      <c r="B1547" s="13"/>
      <c r="C1547" s="13"/>
      <c r="D1547" s="13" t="str">
        <f>IF(J1547&gt;0,"совмещение","-")</f>
        <v>-</v>
      </c>
      <c r="E1547" s="13">
        <f t="shared" si="212"/>
        <v>0</v>
      </c>
      <c r="F1547" s="13"/>
      <c r="G1547" s="13"/>
      <c r="H1547" s="88"/>
      <c r="I1547" s="88"/>
      <c r="J1547" s="9"/>
      <c r="K1547" s="8"/>
      <c r="L1547" s="19"/>
      <c r="M1547" s="8"/>
      <c r="N1547" s="19"/>
      <c r="O1547" s="19"/>
      <c r="P1547" s="19"/>
      <c r="Q1547" s="8"/>
      <c r="R1547" s="8"/>
      <c r="S1547" s="88"/>
      <c r="T1547" s="8"/>
      <c r="U1547" s="8"/>
      <c r="V1547" s="11"/>
      <c r="W1547" s="19"/>
      <c r="X1547" s="8"/>
      <c r="Y1547" s="90"/>
      <c r="Z1547" s="88"/>
      <c r="AA1547" s="88"/>
      <c r="AB1547" s="88"/>
      <c r="AC1547" s="88"/>
      <c r="AD1547" s="10"/>
      <c r="AE1547" s="8"/>
      <c r="AF1547" s="12"/>
      <c r="AG1547" s="8"/>
      <c r="AH1547" s="88"/>
    </row>
    <row r="1548" spans="1:34" x14ac:dyDescent="0.25">
      <c r="A1548" s="62">
        <f>COUNTA(H1548:K1548,L1548:AH1548)</f>
        <v>0</v>
      </c>
      <c r="B1548" s="13"/>
      <c r="C1548" s="13"/>
      <c r="D1548" s="13"/>
      <c r="E1548" s="13">
        <f t="shared" si="212"/>
        <v>0</v>
      </c>
      <c r="F1548" s="13"/>
      <c r="G1548" s="13"/>
      <c r="H1548" s="88"/>
      <c r="I1548" s="88"/>
      <c r="J1548" s="9"/>
      <c r="K1548" s="8"/>
      <c r="L1548" s="19"/>
      <c r="M1548" s="8"/>
      <c r="N1548" s="19"/>
      <c r="O1548" s="19"/>
      <c r="P1548" s="19"/>
      <c r="Q1548" s="8"/>
      <c r="R1548" s="8"/>
      <c r="S1548" s="88"/>
      <c r="T1548" s="8"/>
      <c r="U1548" s="8"/>
      <c r="V1548" s="11"/>
      <c r="W1548" s="19"/>
      <c r="X1548" s="8"/>
      <c r="Y1548" s="90"/>
      <c r="Z1548" s="88"/>
      <c r="AA1548" s="88"/>
      <c r="AB1548" s="88"/>
      <c r="AC1548" s="88"/>
      <c r="AD1548" s="10"/>
      <c r="AE1548" s="8"/>
      <c r="AF1548" s="12"/>
      <c r="AG1548" s="8"/>
      <c r="AH1548" s="88"/>
    </row>
    <row r="1549" spans="1:34" x14ac:dyDescent="0.25">
      <c r="A1549" s="62">
        <f>COUNTA(H1549:K1549,L1549:AH1549)</f>
        <v>0</v>
      </c>
      <c r="B1549" s="13"/>
      <c r="C1549" s="13"/>
      <c r="D1549" s="13"/>
      <c r="E1549" s="13">
        <f t="shared" si="212"/>
        <v>0</v>
      </c>
      <c r="F1549" s="13"/>
      <c r="G1549" s="13"/>
      <c r="H1549" s="88"/>
      <c r="I1549" s="88"/>
      <c r="J1549" s="9"/>
      <c r="K1549" s="8"/>
      <c r="L1549" s="19"/>
      <c r="M1549" s="8"/>
      <c r="N1549" s="19"/>
      <c r="O1549" s="19"/>
      <c r="P1549" s="19"/>
      <c r="Q1549" s="8"/>
      <c r="R1549" s="8"/>
      <c r="S1549" s="88"/>
      <c r="T1549" s="8"/>
      <c r="U1549" s="8"/>
      <c r="V1549" s="11"/>
      <c r="W1549" s="19"/>
      <c r="X1549" s="8"/>
      <c r="Y1549" s="90"/>
      <c r="Z1549" s="88"/>
      <c r="AA1549" s="88"/>
      <c r="AB1549" s="88"/>
      <c r="AC1549" s="88"/>
      <c r="AD1549" s="10"/>
      <c r="AE1549" s="8"/>
      <c r="AF1549" s="12"/>
      <c r="AG1549" s="8"/>
      <c r="AH1549" s="88"/>
    </row>
    <row r="1550" spans="1:34" x14ac:dyDescent="0.25">
      <c r="A1550" s="62">
        <f>COUNTA(H1550:K1550,L1550:AH1550)</f>
        <v>0</v>
      </c>
      <c r="B1550" s="13"/>
      <c r="C1550" s="13"/>
      <c r="D1550" s="13"/>
      <c r="E1550" s="13">
        <f t="shared" si="212"/>
        <v>0</v>
      </c>
      <c r="F1550" s="13"/>
      <c r="G1550" s="13"/>
      <c r="H1550" s="88"/>
      <c r="I1550" s="88"/>
      <c r="J1550" s="9"/>
      <c r="K1550" s="8"/>
      <c r="L1550" s="19"/>
      <c r="M1550" s="8"/>
      <c r="N1550" s="19"/>
      <c r="O1550" s="19"/>
      <c r="P1550" s="19"/>
      <c r="Q1550" s="8"/>
      <c r="R1550" s="8"/>
      <c r="S1550" s="88"/>
      <c r="T1550" s="8"/>
      <c r="U1550" s="8"/>
      <c r="V1550" s="11"/>
      <c r="W1550" s="19"/>
      <c r="X1550" s="8"/>
      <c r="Y1550" s="90"/>
      <c r="Z1550" s="88"/>
      <c r="AA1550" s="88"/>
      <c r="AB1550" s="88"/>
      <c r="AC1550" s="88"/>
      <c r="AD1550" s="10"/>
      <c r="AE1550" s="8"/>
      <c r="AF1550" s="12"/>
      <c r="AG1550" s="8"/>
      <c r="AH1550" s="88"/>
    </row>
    <row r="1551" spans="1:34" x14ac:dyDescent="0.25">
      <c r="A1551" s="62">
        <f>COUNTA(H1551:K1551,L1551:AH1551)</f>
        <v>0</v>
      </c>
      <c r="B1551" s="13"/>
      <c r="C1551" s="13"/>
      <c r="D1551" s="13"/>
      <c r="E1551" s="13">
        <f t="shared" si="212"/>
        <v>0</v>
      </c>
      <c r="F1551" s="13"/>
      <c r="G1551" s="13"/>
      <c r="H1551" s="88"/>
      <c r="I1551" s="88"/>
      <c r="J1551" s="9"/>
      <c r="K1551" s="8"/>
      <c r="L1551" s="19"/>
      <c r="M1551" s="8"/>
      <c r="N1551" s="19"/>
      <c r="O1551" s="19"/>
      <c r="P1551" s="19"/>
      <c r="Q1551" s="8"/>
      <c r="R1551" s="8"/>
      <c r="S1551" s="88"/>
      <c r="T1551" s="8"/>
      <c r="U1551" s="8"/>
      <c r="V1551" s="11"/>
      <c r="W1551" s="19"/>
      <c r="X1551" s="8"/>
      <c r="Y1551" s="90"/>
      <c r="Z1551" s="88"/>
      <c r="AA1551" s="88"/>
      <c r="AB1551" s="88"/>
      <c r="AC1551" s="88"/>
      <c r="AD1551" s="10"/>
      <c r="AE1551" s="8"/>
      <c r="AF1551" s="12"/>
      <c r="AG1551" s="8"/>
      <c r="AH1551" s="88"/>
    </row>
    <row r="1552" spans="1:34" x14ac:dyDescent="0.25">
      <c r="A1552" s="62">
        <f>COUNTA(H1552:K1552,L1552:AH1552)</f>
        <v>0</v>
      </c>
      <c r="B1552" s="13"/>
      <c r="C1552" s="13"/>
      <c r="D1552" s="13"/>
      <c r="E1552" s="13">
        <f t="shared" si="212"/>
        <v>0</v>
      </c>
      <c r="F1552" s="13"/>
      <c r="G1552" s="13"/>
      <c r="H1552" s="88"/>
      <c r="I1552" s="88"/>
      <c r="J1552" s="9"/>
      <c r="K1552" s="8"/>
      <c r="L1552" s="19"/>
      <c r="M1552" s="8"/>
      <c r="N1552" s="19"/>
      <c r="O1552" s="19"/>
      <c r="P1552" s="19"/>
      <c r="Q1552" s="8"/>
      <c r="R1552" s="8"/>
      <c r="S1552" s="88"/>
      <c r="T1552" s="8"/>
      <c r="U1552" s="8"/>
      <c r="V1552" s="11"/>
      <c r="W1552" s="19"/>
      <c r="X1552" s="8"/>
      <c r="Y1552" s="90"/>
      <c r="Z1552" s="88"/>
      <c r="AA1552" s="88"/>
      <c r="AB1552" s="88"/>
      <c r="AC1552" s="88"/>
      <c r="AD1552" s="10"/>
      <c r="AE1552" s="8"/>
      <c r="AF1552" s="12"/>
      <c r="AG1552" s="8"/>
      <c r="AH1552" s="88"/>
    </row>
    <row r="1553" spans="1:34" x14ac:dyDescent="0.25">
      <c r="A1553" s="62">
        <f>COUNTA(H1553:K1553,L1553:AH1553,J1554)-4</f>
        <v>0</v>
      </c>
      <c r="B1553" s="13"/>
      <c r="C1553" s="13"/>
      <c r="D1553" s="13"/>
      <c r="E1553" s="13">
        <f t="shared" si="212"/>
        <v>0</v>
      </c>
      <c r="F1553" s="13"/>
      <c r="G1553" s="13"/>
      <c r="H1553" s="88"/>
      <c r="I1553" s="88"/>
      <c r="J1553" s="7" t="s">
        <v>79</v>
      </c>
      <c r="K1553" s="8"/>
      <c r="L1553" s="19"/>
      <c r="M1553" s="8"/>
      <c r="N1553" s="19"/>
      <c r="O1553" s="19"/>
      <c r="P1553" s="19"/>
      <c r="Q1553" s="8"/>
      <c r="R1553" s="8"/>
      <c r="S1553" s="88"/>
      <c r="T1553" s="17" t="s">
        <v>80</v>
      </c>
      <c r="U1553" s="17" t="s">
        <v>80</v>
      </c>
      <c r="V1553" s="18" t="s">
        <v>80</v>
      </c>
      <c r="W1553" s="19"/>
      <c r="X1553" s="8"/>
      <c r="Y1553" s="90"/>
      <c r="Z1553" s="88"/>
      <c r="AA1553" s="88"/>
      <c r="AB1553" s="88"/>
      <c r="AC1553" s="88"/>
      <c r="AD1553" s="10"/>
      <c r="AE1553" s="8"/>
      <c r="AF1553" s="12"/>
      <c r="AG1553" s="8"/>
      <c r="AH1553" s="88"/>
    </row>
    <row r="1554" spans="1:34" x14ac:dyDescent="0.25">
      <c r="A1554" s="62">
        <f>COUNTA(H1554:K1554,L1554:AH1554)</f>
        <v>0</v>
      </c>
      <c r="B1554" s="13"/>
      <c r="C1554" s="13"/>
      <c r="D1554" s="13" t="str">
        <f>IF(J1554&gt;0,"совместительство","-")</f>
        <v>-</v>
      </c>
      <c r="E1554" s="13">
        <f t="shared" si="212"/>
        <v>0</v>
      </c>
      <c r="F1554" s="13"/>
      <c r="G1554" s="13"/>
      <c r="H1554" s="88"/>
      <c r="I1554" s="88"/>
      <c r="J1554" s="9"/>
      <c r="K1554" s="8"/>
      <c r="L1554" s="19"/>
      <c r="M1554" s="8"/>
      <c r="N1554" s="19"/>
      <c r="O1554" s="19"/>
      <c r="P1554" s="19"/>
      <c r="Q1554" s="8"/>
      <c r="R1554" s="8"/>
      <c r="S1554" s="88"/>
      <c r="T1554" s="8"/>
      <c r="U1554" s="8"/>
      <c r="V1554" s="11"/>
      <c r="W1554" s="19"/>
      <c r="X1554" s="8"/>
      <c r="Y1554" s="90"/>
      <c r="Z1554" s="88"/>
      <c r="AA1554" s="88"/>
      <c r="AB1554" s="88"/>
      <c r="AC1554" s="88"/>
      <c r="AD1554" s="10"/>
      <c r="AE1554" s="8"/>
      <c r="AF1554" s="12"/>
      <c r="AG1554" s="8"/>
      <c r="AH1554" s="88"/>
    </row>
    <row r="1555" spans="1:34" x14ac:dyDescent="0.25">
      <c r="A1555" s="62">
        <f>COUNTA(H1555:K1555,L1555:AH1555)</f>
        <v>0</v>
      </c>
      <c r="B1555" s="13"/>
      <c r="C1555" s="13"/>
      <c r="D1555" s="13"/>
      <c r="E1555" s="13">
        <f t="shared" si="212"/>
        <v>0</v>
      </c>
      <c r="F1555" s="13"/>
      <c r="G1555" s="13"/>
      <c r="H1555" s="88"/>
      <c r="I1555" s="88"/>
      <c r="J1555" s="9"/>
      <c r="K1555" s="8"/>
      <c r="L1555" s="19"/>
      <c r="M1555" s="8"/>
      <c r="N1555" s="19"/>
      <c r="O1555" s="19"/>
      <c r="P1555" s="19"/>
      <c r="Q1555" s="8"/>
      <c r="R1555" s="8"/>
      <c r="S1555" s="88"/>
      <c r="T1555" s="8"/>
      <c r="U1555" s="8"/>
      <c r="V1555" s="11"/>
      <c r="W1555" s="19"/>
      <c r="X1555" s="8"/>
      <c r="Y1555" s="90"/>
      <c r="Z1555" s="88"/>
      <c r="AA1555" s="88"/>
      <c r="AB1555" s="88"/>
      <c r="AC1555" s="88"/>
      <c r="AD1555" s="10"/>
      <c r="AE1555" s="8"/>
      <c r="AF1555" s="12"/>
      <c r="AG1555" s="8"/>
      <c r="AH1555" s="88"/>
    </row>
    <row r="1556" spans="1:34" x14ac:dyDescent="0.25">
      <c r="A1556" s="62">
        <f>COUNTA(H1556:K1556,L1556:AH1556)</f>
        <v>0</v>
      </c>
      <c r="B1556" s="13"/>
      <c r="C1556" s="13"/>
      <c r="D1556" s="13"/>
      <c r="E1556" s="13">
        <f t="shared" si="212"/>
        <v>0</v>
      </c>
      <c r="F1556" s="13"/>
      <c r="G1556" s="13"/>
      <c r="H1556" s="88"/>
      <c r="I1556" s="88"/>
      <c r="J1556" s="9"/>
      <c r="K1556" s="8"/>
      <c r="L1556" s="19"/>
      <c r="M1556" s="8"/>
      <c r="N1556" s="19"/>
      <c r="O1556" s="19"/>
      <c r="P1556" s="19"/>
      <c r="Q1556" s="8"/>
      <c r="R1556" s="8"/>
      <c r="S1556" s="88"/>
      <c r="T1556" s="8"/>
      <c r="U1556" s="8"/>
      <c r="V1556" s="11"/>
      <c r="W1556" s="19"/>
      <c r="X1556" s="8"/>
      <c r="Y1556" s="90"/>
      <c r="Z1556" s="88"/>
      <c r="AA1556" s="88"/>
      <c r="AB1556" s="88"/>
      <c r="AC1556" s="88"/>
      <c r="AD1556" s="10"/>
      <c r="AE1556" s="8"/>
      <c r="AF1556" s="12"/>
      <c r="AG1556" s="8"/>
      <c r="AH1556" s="88"/>
    </row>
    <row r="1557" spans="1:34" x14ac:dyDescent="0.25">
      <c r="A1557" s="62">
        <f>COUNTA(H1557:K1557,L1557:AH1557)</f>
        <v>0</v>
      </c>
      <c r="B1557" s="13"/>
      <c r="C1557" s="13"/>
      <c r="D1557" s="13"/>
      <c r="E1557" s="13">
        <f t="shared" si="212"/>
        <v>0</v>
      </c>
      <c r="F1557" s="13"/>
      <c r="G1557" s="13"/>
      <c r="H1557" s="88"/>
      <c r="I1557" s="88"/>
      <c r="J1557" s="9"/>
      <c r="K1557" s="8"/>
      <c r="L1557" s="19"/>
      <c r="M1557" s="8"/>
      <c r="N1557" s="19"/>
      <c r="O1557" s="19"/>
      <c r="P1557" s="19"/>
      <c r="Q1557" s="8"/>
      <c r="R1557" s="8"/>
      <c r="S1557" s="88"/>
      <c r="T1557" s="8"/>
      <c r="U1557" s="8"/>
      <c r="V1557" s="11"/>
      <c r="W1557" s="19"/>
      <c r="X1557" s="8"/>
      <c r="Y1557" s="90"/>
      <c r="Z1557" s="88"/>
      <c r="AA1557" s="88"/>
      <c r="AB1557" s="88"/>
      <c r="AC1557" s="88"/>
      <c r="AD1557" s="10"/>
      <c r="AE1557" s="8"/>
      <c r="AF1557" s="12"/>
      <c r="AG1557" s="8"/>
      <c r="AH1557" s="88"/>
    </row>
    <row r="1558" spans="1:34" x14ac:dyDescent="0.25">
      <c r="A1558" s="62">
        <f>COUNTA(H1558:K1558,L1558:AH1558)</f>
        <v>0</v>
      </c>
      <c r="B1558" s="13"/>
      <c r="C1558" s="13"/>
      <c r="D1558" s="13"/>
      <c r="E1558" s="13">
        <f t="shared" si="212"/>
        <v>0</v>
      </c>
      <c r="F1558" s="13"/>
      <c r="G1558" s="13"/>
      <c r="H1558" s="88"/>
      <c r="I1558" s="88"/>
      <c r="J1558" s="9"/>
      <c r="K1558" s="8"/>
      <c r="L1558" s="19"/>
      <c r="M1558" s="8"/>
      <c r="N1558" s="19"/>
      <c r="O1558" s="19"/>
      <c r="P1558" s="19"/>
      <c r="Q1558" s="8"/>
      <c r="R1558" s="8"/>
      <c r="S1558" s="88"/>
      <c r="T1558" s="8"/>
      <c r="U1558" s="8"/>
      <c r="V1558" s="11"/>
      <c r="W1558" s="19"/>
      <c r="X1558" s="8"/>
      <c r="Y1558" s="90"/>
      <c r="Z1558" s="88"/>
      <c r="AA1558" s="88"/>
      <c r="AB1558" s="88"/>
      <c r="AC1558" s="88"/>
      <c r="AD1558" s="10"/>
      <c r="AE1558" s="8"/>
      <c r="AF1558" s="12"/>
      <c r="AG1558" s="8"/>
      <c r="AH1558" s="88"/>
    </row>
    <row r="1559" spans="1:34" x14ac:dyDescent="0.25">
      <c r="A1559" s="62">
        <f>COUNTA(H1559:K1559,L1559:AH1559)</f>
        <v>0</v>
      </c>
      <c r="B1559" s="13"/>
      <c r="C1559" s="13"/>
      <c r="D1559" s="13"/>
      <c r="E1559" s="13">
        <f t="shared" si="212"/>
        <v>0</v>
      </c>
      <c r="F1559" s="13"/>
      <c r="G1559" s="13"/>
      <c r="H1559" s="88"/>
      <c r="I1559" s="88"/>
      <c r="J1559" s="9"/>
      <c r="K1559" s="8"/>
      <c r="L1559" s="19"/>
      <c r="M1559" s="8"/>
      <c r="N1559" s="19"/>
      <c r="O1559" s="19"/>
      <c r="P1559" s="19"/>
      <c r="Q1559" s="8"/>
      <c r="R1559" s="8"/>
      <c r="S1559" s="88"/>
      <c r="T1559" s="8"/>
      <c r="U1559" s="8"/>
      <c r="V1559" s="11"/>
      <c r="W1559" s="19"/>
      <c r="X1559" s="8"/>
      <c r="Y1559" s="90"/>
      <c r="Z1559" s="88"/>
      <c r="AA1559" s="88"/>
      <c r="AB1559" s="88"/>
      <c r="AC1559" s="88"/>
      <c r="AD1559" s="10"/>
      <c r="AE1559" s="8"/>
      <c r="AF1559" s="12"/>
      <c r="AG1559" s="8"/>
      <c r="AH1559" s="88"/>
    </row>
    <row r="1560" spans="1:34" s="26" customFormat="1" ht="11.25" customHeight="1" x14ac:dyDescent="0.25">
      <c r="A1560" s="21">
        <v>0</v>
      </c>
      <c r="B1560" s="22"/>
      <c r="C1560" s="22"/>
      <c r="D1560" s="21"/>
      <c r="E1560" s="23">
        <f>MAX(E1544:E1559)</f>
        <v>0</v>
      </c>
      <c r="F1560" s="21" t="str">
        <f>RIGHT(R1560,4)</f>
        <v xml:space="preserve"> - 0</v>
      </c>
      <c r="G1560" s="21" t="str">
        <f>RIGHT(X1560,4)</f>
        <v xml:space="preserve"> - 0</v>
      </c>
      <c r="H1560" s="88"/>
      <c r="I1560" s="88"/>
      <c r="J1560" s="23" t="s">
        <v>85</v>
      </c>
      <c r="K1560" s="23" t="str">
        <f>IF(E1560=4,"ВО",IF(E1560=3,"СПО",IF(E1560=2,"ВО (с)",IF(E1560=1,"СПО (с)","-"))))</f>
        <v>-</v>
      </c>
      <c r="L1560" s="23">
        <f>COUNTA(L1544:L1559)</f>
        <v>0</v>
      </c>
      <c r="M1560" s="23" t="s">
        <v>80</v>
      </c>
      <c r="N1560" s="23" t="s">
        <v>80</v>
      </c>
      <c r="O1560" s="23">
        <f>COUNTA(O1544:O1559)</f>
        <v>0</v>
      </c>
      <c r="P1560" s="23" t="s">
        <v>80</v>
      </c>
      <c r="Q1560" s="23">
        <f>SUM(Q1544:Q1559)</f>
        <v>0</v>
      </c>
      <c r="R1560" s="23" t="str">
        <f>CONCATENATE("П.Г.П. - ",MAX(R1544:R1559))</f>
        <v>П.Г.П. - 0</v>
      </c>
      <c r="S1560" s="23">
        <f>COUNTA(S1544)</f>
        <v>0</v>
      </c>
      <c r="T1560" s="23">
        <f>T1545</f>
        <v>0</v>
      </c>
      <c r="U1560" s="23" t="s">
        <v>80</v>
      </c>
      <c r="V1560" s="23" t="s">
        <v>80</v>
      </c>
      <c r="W1560" s="23">
        <f>COUNTA(W1544:W1559)</f>
        <v>0</v>
      </c>
      <c r="X1560" s="23" t="str">
        <f>CONCATENATE("П.Г.П. - ",MAX(X1544:X1559))</f>
        <v>П.Г.П. - 0</v>
      </c>
      <c r="Y1560" s="24">
        <f>Y1544</f>
        <v>0</v>
      </c>
      <c r="Z1560" s="23" t="str">
        <f>IF(Z1544="","-",Z1544)</f>
        <v>-</v>
      </c>
      <c r="AA1560" s="23" t="str">
        <f t="shared" ref="AA1560:AC1560" si="213">IF(AA1544="","-",AA1544)</f>
        <v>-</v>
      </c>
      <c r="AB1560" s="23" t="str">
        <f t="shared" si="213"/>
        <v>-</v>
      </c>
      <c r="AC1560" s="23" t="str">
        <f t="shared" si="213"/>
        <v>-</v>
      </c>
      <c r="AD1560" s="23" t="s">
        <v>80</v>
      </c>
      <c r="AE1560" s="23">
        <f>SUM(AE1544:AE1559)</f>
        <v>0</v>
      </c>
      <c r="AF1560" s="25">
        <f>SUM(AF1544:AF1559)</f>
        <v>0</v>
      </c>
      <c r="AG1560" s="23" t="s">
        <v>80</v>
      </c>
      <c r="AH1560" s="23" t="s">
        <v>80</v>
      </c>
    </row>
    <row r="1561" spans="1:34" x14ac:dyDescent="0.25">
      <c r="A1561" s="62">
        <f>COUNTA(H1561:K1561,L1561:AH1561)-7</f>
        <v>-1</v>
      </c>
      <c r="B1561" s="13"/>
      <c r="C1561" s="13"/>
      <c r="D1561" s="13"/>
      <c r="E1561" s="13">
        <f t="shared" ref="E1561:E1576" si="214">IF(K1561="ВО",4,IF(K1561="СПО",3,IF(K1561="ВО (студент)",2,IF(K1561="СПО (студент)",1,0))))</f>
        <v>0</v>
      </c>
      <c r="F1561" s="13"/>
      <c r="G1561" s="13"/>
      <c r="H1561" s="88">
        <v>112</v>
      </c>
      <c r="I1561" s="88"/>
      <c r="J1561" s="7" t="s">
        <v>77</v>
      </c>
      <c r="K1561" s="8"/>
      <c r="L1561" s="19"/>
      <c r="M1561" s="8"/>
      <c r="N1561" s="19"/>
      <c r="O1561" s="19"/>
      <c r="P1561" s="19"/>
      <c r="Q1561" s="8"/>
      <c r="R1561" s="8"/>
      <c r="S1561" s="88"/>
      <c r="T1561" s="17" t="s">
        <v>80</v>
      </c>
      <c r="U1561" s="17" t="s">
        <v>80</v>
      </c>
      <c r="V1561" s="18" t="s">
        <v>80</v>
      </c>
      <c r="W1561" s="19"/>
      <c r="X1561" s="8"/>
      <c r="Y1561" s="90"/>
      <c r="Z1561" s="88"/>
      <c r="AA1561" s="88"/>
      <c r="AB1561" s="88" t="str">
        <f>IF(Y1561&lt;1,"-",ROUND(YEARFRAC(Y1561,#REF!,1),2))</f>
        <v>-</v>
      </c>
      <c r="AC1561" s="88"/>
      <c r="AD1561" s="10"/>
      <c r="AE1561" s="8"/>
      <c r="AF1561" s="12"/>
      <c r="AG1561" s="8"/>
      <c r="AH1561" s="88"/>
    </row>
    <row r="1562" spans="1:34" x14ac:dyDescent="0.25">
      <c r="A1562" s="62">
        <f>COUNTA(H1562:K1562,L1562:AH1562)</f>
        <v>0</v>
      </c>
      <c r="B1562" s="13"/>
      <c r="C1562" s="13"/>
      <c r="D1562" s="13"/>
      <c r="E1562" s="13">
        <f t="shared" si="214"/>
        <v>0</v>
      </c>
      <c r="F1562" s="13"/>
      <c r="G1562" s="13"/>
      <c r="H1562" s="88"/>
      <c r="I1562" s="88"/>
      <c r="J1562" s="9"/>
      <c r="K1562" s="8"/>
      <c r="L1562" s="19"/>
      <c r="M1562" s="8"/>
      <c r="N1562" s="19"/>
      <c r="O1562" s="19"/>
      <c r="P1562" s="19"/>
      <c r="Q1562" s="8"/>
      <c r="R1562" s="8"/>
      <c r="S1562" s="88"/>
      <c r="T1562" s="8"/>
      <c r="U1562" s="8"/>
      <c r="V1562" s="11"/>
      <c r="W1562" s="19"/>
      <c r="X1562" s="8"/>
      <c r="Y1562" s="90"/>
      <c r="Z1562" s="88"/>
      <c r="AA1562" s="88"/>
      <c r="AB1562" s="88"/>
      <c r="AC1562" s="88"/>
      <c r="AD1562" s="10"/>
      <c r="AE1562" s="8"/>
      <c r="AF1562" s="12"/>
      <c r="AG1562" s="8"/>
      <c r="AH1562" s="88"/>
    </row>
    <row r="1563" spans="1:34" x14ac:dyDescent="0.25">
      <c r="A1563" s="62">
        <f>COUNTA(H1563:K1563,L1563:AH1563,J1564)-4</f>
        <v>0</v>
      </c>
      <c r="B1563" s="13"/>
      <c r="C1563" s="13"/>
      <c r="D1563" s="13"/>
      <c r="E1563" s="13">
        <f t="shared" si="214"/>
        <v>0</v>
      </c>
      <c r="F1563" s="13"/>
      <c r="G1563" s="13"/>
      <c r="H1563" s="88"/>
      <c r="I1563" s="88"/>
      <c r="J1563" s="7" t="s">
        <v>78</v>
      </c>
      <c r="K1563" s="8"/>
      <c r="L1563" s="19"/>
      <c r="M1563" s="8"/>
      <c r="N1563" s="19"/>
      <c r="O1563" s="19"/>
      <c r="P1563" s="19"/>
      <c r="Q1563" s="8"/>
      <c r="R1563" s="8"/>
      <c r="S1563" s="88"/>
      <c r="T1563" s="17" t="s">
        <v>80</v>
      </c>
      <c r="U1563" s="17" t="s">
        <v>80</v>
      </c>
      <c r="V1563" s="18" t="s">
        <v>80</v>
      </c>
      <c r="W1563" s="19"/>
      <c r="X1563" s="8"/>
      <c r="Y1563" s="90"/>
      <c r="Z1563" s="88"/>
      <c r="AA1563" s="88"/>
      <c r="AB1563" s="88"/>
      <c r="AC1563" s="88"/>
      <c r="AD1563" s="10"/>
      <c r="AE1563" s="8"/>
      <c r="AF1563" s="12"/>
      <c r="AG1563" s="8"/>
      <c r="AH1563" s="88"/>
    </row>
    <row r="1564" spans="1:34" x14ac:dyDescent="0.25">
      <c r="A1564" s="62">
        <f>COUNTA(H1564:K1564,L1564:AH1564)</f>
        <v>0</v>
      </c>
      <c r="B1564" s="13"/>
      <c r="C1564" s="13"/>
      <c r="D1564" s="13" t="str">
        <f>IF(J1564&gt;0,"совмещение","-")</f>
        <v>-</v>
      </c>
      <c r="E1564" s="13">
        <f t="shared" si="214"/>
        <v>0</v>
      </c>
      <c r="F1564" s="13"/>
      <c r="G1564" s="13"/>
      <c r="H1564" s="88"/>
      <c r="I1564" s="88"/>
      <c r="J1564" s="9"/>
      <c r="K1564" s="8"/>
      <c r="L1564" s="19"/>
      <c r="M1564" s="8"/>
      <c r="N1564" s="19"/>
      <c r="O1564" s="19"/>
      <c r="P1564" s="19"/>
      <c r="Q1564" s="8"/>
      <c r="R1564" s="8"/>
      <c r="S1564" s="88"/>
      <c r="T1564" s="8"/>
      <c r="U1564" s="8"/>
      <c r="V1564" s="11"/>
      <c r="W1564" s="19"/>
      <c r="X1564" s="8"/>
      <c r="Y1564" s="90"/>
      <c r="Z1564" s="88"/>
      <c r="AA1564" s="88"/>
      <c r="AB1564" s="88"/>
      <c r="AC1564" s="88"/>
      <c r="AD1564" s="10"/>
      <c r="AE1564" s="8"/>
      <c r="AF1564" s="12"/>
      <c r="AG1564" s="8"/>
      <c r="AH1564" s="88"/>
    </row>
    <row r="1565" spans="1:34" x14ac:dyDescent="0.25">
      <c r="A1565" s="62">
        <f>COUNTA(H1565:K1565,L1565:AH1565)</f>
        <v>0</v>
      </c>
      <c r="B1565" s="13"/>
      <c r="C1565" s="13"/>
      <c r="D1565" s="13"/>
      <c r="E1565" s="13">
        <f t="shared" si="214"/>
        <v>0</v>
      </c>
      <c r="F1565" s="13"/>
      <c r="G1565" s="13"/>
      <c r="H1565" s="88"/>
      <c r="I1565" s="88"/>
      <c r="J1565" s="9"/>
      <c r="K1565" s="8"/>
      <c r="L1565" s="19"/>
      <c r="M1565" s="8"/>
      <c r="N1565" s="19"/>
      <c r="O1565" s="19"/>
      <c r="P1565" s="19"/>
      <c r="Q1565" s="8"/>
      <c r="R1565" s="8"/>
      <c r="S1565" s="88"/>
      <c r="T1565" s="8"/>
      <c r="U1565" s="8"/>
      <c r="V1565" s="11"/>
      <c r="W1565" s="19"/>
      <c r="X1565" s="8"/>
      <c r="Y1565" s="90"/>
      <c r="Z1565" s="88"/>
      <c r="AA1565" s="88"/>
      <c r="AB1565" s="88"/>
      <c r="AC1565" s="88"/>
      <c r="AD1565" s="10"/>
      <c r="AE1565" s="8"/>
      <c r="AF1565" s="12"/>
      <c r="AG1565" s="8"/>
      <c r="AH1565" s="88"/>
    </row>
    <row r="1566" spans="1:34" x14ac:dyDescent="0.25">
      <c r="A1566" s="62">
        <f>COUNTA(H1566:K1566,L1566:AH1566)</f>
        <v>0</v>
      </c>
      <c r="B1566" s="13"/>
      <c r="C1566" s="13"/>
      <c r="D1566" s="13"/>
      <c r="E1566" s="13">
        <f t="shared" si="214"/>
        <v>0</v>
      </c>
      <c r="F1566" s="13"/>
      <c r="G1566" s="13"/>
      <c r="H1566" s="88"/>
      <c r="I1566" s="88"/>
      <c r="J1566" s="9"/>
      <c r="K1566" s="8"/>
      <c r="L1566" s="19"/>
      <c r="M1566" s="8"/>
      <c r="N1566" s="19"/>
      <c r="O1566" s="19"/>
      <c r="P1566" s="19"/>
      <c r="Q1566" s="8"/>
      <c r="R1566" s="8"/>
      <c r="S1566" s="88"/>
      <c r="T1566" s="8"/>
      <c r="U1566" s="8"/>
      <c r="V1566" s="11"/>
      <c r="W1566" s="19"/>
      <c r="X1566" s="8"/>
      <c r="Y1566" s="90"/>
      <c r="Z1566" s="88"/>
      <c r="AA1566" s="88"/>
      <c r="AB1566" s="88"/>
      <c r="AC1566" s="88"/>
      <c r="AD1566" s="10"/>
      <c r="AE1566" s="8"/>
      <c r="AF1566" s="12"/>
      <c r="AG1566" s="8"/>
      <c r="AH1566" s="88"/>
    </row>
    <row r="1567" spans="1:34" x14ac:dyDescent="0.25">
      <c r="A1567" s="62">
        <f>COUNTA(H1567:K1567,L1567:AH1567)</f>
        <v>0</v>
      </c>
      <c r="B1567" s="13"/>
      <c r="C1567" s="13"/>
      <c r="D1567" s="13"/>
      <c r="E1567" s="13">
        <f t="shared" si="214"/>
        <v>0</v>
      </c>
      <c r="F1567" s="13"/>
      <c r="G1567" s="13"/>
      <c r="H1567" s="88"/>
      <c r="I1567" s="88"/>
      <c r="J1567" s="9"/>
      <c r="K1567" s="8"/>
      <c r="L1567" s="19"/>
      <c r="M1567" s="8"/>
      <c r="N1567" s="19"/>
      <c r="O1567" s="19"/>
      <c r="P1567" s="19"/>
      <c r="Q1567" s="8"/>
      <c r="R1567" s="8"/>
      <c r="S1567" s="88"/>
      <c r="T1567" s="8"/>
      <c r="U1567" s="8"/>
      <c r="V1567" s="11"/>
      <c r="W1567" s="19"/>
      <c r="X1567" s="8"/>
      <c r="Y1567" s="90"/>
      <c r="Z1567" s="88"/>
      <c r="AA1567" s="88"/>
      <c r="AB1567" s="88"/>
      <c r="AC1567" s="88"/>
      <c r="AD1567" s="10"/>
      <c r="AE1567" s="8"/>
      <c r="AF1567" s="12"/>
      <c r="AG1567" s="8"/>
      <c r="AH1567" s="88"/>
    </row>
    <row r="1568" spans="1:34" x14ac:dyDescent="0.25">
      <c r="A1568" s="62">
        <f>COUNTA(H1568:K1568,L1568:AH1568)</f>
        <v>0</v>
      </c>
      <c r="B1568" s="13"/>
      <c r="C1568" s="13"/>
      <c r="D1568" s="13"/>
      <c r="E1568" s="13">
        <f t="shared" si="214"/>
        <v>0</v>
      </c>
      <c r="F1568" s="13"/>
      <c r="G1568" s="13"/>
      <c r="H1568" s="88"/>
      <c r="I1568" s="88"/>
      <c r="J1568" s="9"/>
      <c r="K1568" s="8"/>
      <c r="L1568" s="19"/>
      <c r="M1568" s="8"/>
      <c r="N1568" s="19"/>
      <c r="O1568" s="19"/>
      <c r="P1568" s="19"/>
      <c r="Q1568" s="8"/>
      <c r="R1568" s="8"/>
      <c r="S1568" s="88"/>
      <c r="T1568" s="8"/>
      <c r="U1568" s="8"/>
      <c r="V1568" s="11"/>
      <c r="W1568" s="19"/>
      <c r="X1568" s="8"/>
      <c r="Y1568" s="90"/>
      <c r="Z1568" s="88"/>
      <c r="AA1568" s="88"/>
      <c r="AB1568" s="88"/>
      <c r="AC1568" s="88"/>
      <c r="AD1568" s="10"/>
      <c r="AE1568" s="8"/>
      <c r="AF1568" s="12"/>
      <c r="AG1568" s="8"/>
      <c r="AH1568" s="88"/>
    </row>
    <row r="1569" spans="1:34" x14ac:dyDescent="0.25">
      <c r="A1569" s="62">
        <f>COUNTA(H1569:K1569,L1569:AH1569)</f>
        <v>0</v>
      </c>
      <c r="B1569" s="13"/>
      <c r="C1569" s="13"/>
      <c r="D1569" s="13"/>
      <c r="E1569" s="13">
        <f t="shared" si="214"/>
        <v>0</v>
      </c>
      <c r="F1569" s="13"/>
      <c r="G1569" s="13"/>
      <c r="H1569" s="88"/>
      <c r="I1569" s="88"/>
      <c r="J1569" s="9"/>
      <c r="K1569" s="8"/>
      <c r="L1569" s="19"/>
      <c r="M1569" s="8"/>
      <c r="N1569" s="19"/>
      <c r="O1569" s="19"/>
      <c r="P1569" s="19"/>
      <c r="Q1569" s="8"/>
      <c r="R1569" s="8"/>
      <c r="S1569" s="88"/>
      <c r="T1569" s="8"/>
      <c r="U1569" s="8"/>
      <c r="V1569" s="11"/>
      <c r="W1569" s="19"/>
      <c r="X1569" s="8"/>
      <c r="Y1569" s="90"/>
      <c r="Z1569" s="88"/>
      <c r="AA1569" s="88"/>
      <c r="AB1569" s="88"/>
      <c r="AC1569" s="88"/>
      <c r="AD1569" s="10"/>
      <c r="AE1569" s="8"/>
      <c r="AF1569" s="12"/>
      <c r="AG1569" s="8"/>
      <c r="AH1569" s="88"/>
    </row>
    <row r="1570" spans="1:34" x14ac:dyDescent="0.25">
      <c r="A1570" s="62">
        <f>COUNTA(H1570:K1570,L1570:AH1570,J1571)-4</f>
        <v>0</v>
      </c>
      <c r="B1570" s="13"/>
      <c r="C1570" s="13"/>
      <c r="D1570" s="13"/>
      <c r="E1570" s="13">
        <f t="shared" si="214"/>
        <v>0</v>
      </c>
      <c r="F1570" s="13"/>
      <c r="G1570" s="13"/>
      <c r="H1570" s="88"/>
      <c r="I1570" s="88"/>
      <c r="J1570" s="7" t="s">
        <v>79</v>
      </c>
      <c r="K1570" s="8"/>
      <c r="L1570" s="19"/>
      <c r="M1570" s="8"/>
      <c r="N1570" s="19"/>
      <c r="O1570" s="19"/>
      <c r="P1570" s="19"/>
      <c r="Q1570" s="8"/>
      <c r="R1570" s="8"/>
      <c r="S1570" s="88"/>
      <c r="T1570" s="17" t="s">
        <v>80</v>
      </c>
      <c r="U1570" s="17" t="s">
        <v>80</v>
      </c>
      <c r="V1570" s="18" t="s">
        <v>80</v>
      </c>
      <c r="W1570" s="19"/>
      <c r="X1570" s="8"/>
      <c r="Y1570" s="90"/>
      <c r="Z1570" s="88"/>
      <c r="AA1570" s="88"/>
      <c r="AB1570" s="88"/>
      <c r="AC1570" s="88"/>
      <c r="AD1570" s="10"/>
      <c r="AE1570" s="8"/>
      <c r="AF1570" s="12"/>
      <c r="AG1570" s="8"/>
      <c r="AH1570" s="88"/>
    </row>
    <row r="1571" spans="1:34" x14ac:dyDescent="0.25">
      <c r="A1571" s="62">
        <f>COUNTA(H1571:K1571,L1571:AH1571)</f>
        <v>0</v>
      </c>
      <c r="B1571" s="13"/>
      <c r="C1571" s="13"/>
      <c r="D1571" s="13" t="str">
        <f>IF(J1571&gt;0,"совместительство","-")</f>
        <v>-</v>
      </c>
      <c r="E1571" s="13">
        <f t="shared" si="214"/>
        <v>0</v>
      </c>
      <c r="F1571" s="13"/>
      <c r="G1571" s="13"/>
      <c r="H1571" s="88"/>
      <c r="I1571" s="88"/>
      <c r="J1571" s="9"/>
      <c r="K1571" s="8"/>
      <c r="L1571" s="19"/>
      <c r="M1571" s="8"/>
      <c r="N1571" s="19"/>
      <c r="O1571" s="19"/>
      <c r="P1571" s="19"/>
      <c r="Q1571" s="8"/>
      <c r="R1571" s="8"/>
      <c r="S1571" s="88"/>
      <c r="T1571" s="8"/>
      <c r="U1571" s="8"/>
      <c r="V1571" s="11"/>
      <c r="W1571" s="19"/>
      <c r="X1571" s="8"/>
      <c r="Y1571" s="90"/>
      <c r="Z1571" s="88"/>
      <c r="AA1571" s="88"/>
      <c r="AB1571" s="88"/>
      <c r="AC1571" s="88"/>
      <c r="AD1571" s="10"/>
      <c r="AE1571" s="8"/>
      <c r="AF1571" s="12"/>
      <c r="AG1571" s="8"/>
      <c r="AH1571" s="88"/>
    </row>
    <row r="1572" spans="1:34" x14ac:dyDescent="0.25">
      <c r="A1572" s="62">
        <f>COUNTA(H1572:K1572,L1572:AH1572)</f>
        <v>0</v>
      </c>
      <c r="B1572" s="13"/>
      <c r="C1572" s="13"/>
      <c r="D1572" s="13"/>
      <c r="E1572" s="13">
        <f t="shared" si="214"/>
        <v>0</v>
      </c>
      <c r="F1572" s="13"/>
      <c r="G1572" s="13"/>
      <c r="H1572" s="88"/>
      <c r="I1572" s="88"/>
      <c r="J1572" s="9"/>
      <c r="K1572" s="8"/>
      <c r="L1572" s="19"/>
      <c r="M1572" s="8"/>
      <c r="N1572" s="19"/>
      <c r="O1572" s="19"/>
      <c r="P1572" s="19"/>
      <c r="Q1572" s="8"/>
      <c r="R1572" s="8"/>
      <c r="S1572" s="88"/>
      <c r="T1572" s="8"/>
      <c r="U1572" s="8"/>
      <c r="V1572" s="11"/>
      <c r="W1572" s="19"/>
      <c r="X1572" s="8"/>
      <c r="Y1572" s="90"/>
      <c r="Z1572" s="88"/>
      <c r="AA1572" s="88"/>
      <c r="AB1572" s="88"/>
      <c r="AC1572" s="88"/>
      <c r="AD1572" s="10"/>
      <c r="AE1572" s="8"/>
      <c r="AF1572" s="12"/>
      <c r="AG1572" s="8"/>
      <c r="AH1572" s="88"/>
    </row>
    <row r="1573" spans="1:34" x14ac:dyDescent="0.25">
      <c r="A1573" s="62">
        <f>COUNTA(H1573:K1573,L1573:AH1573)</f>
        <v>0</v>
      </c>
      <c r="B1573" s="13"/>
      <c r="C1573" s="13"/>
      <c r="D1573" s="13"/>
      <c r="E1573" s="13">
        <f t="shared" si="214"/>
        <v>0</v>
      </c>
      <c r="F1573" s="13"/>
      <c r="G1573" s="13"/>
      <c r="H1573" s="88"/>
      <c r="I1573" s="88"/>
      <c r="J1573" s="9"/>
      <c r="K1573" s="8"/>
      <c r="L1573" s="19"/>
      <c r="M1573" s="8"/>
      <c r="N1573" s="19"/>
      <c r="O1573" s="19"/>
      <c r="P1573" s="19"/>
      <c r="Q1573" s="8"/>
      <c r="R1573" s="8"/>
      <c r="S1573" s="88"/>
      <c r="T1573" s="8"/>
      <c r="U1573" s="8"/>
      <c r="V1573" s="11"/>
      <c r="W1573" s="19"/>
      <c r="X1573" s="8"/>
      <c r="Y1573" s="90"/>
      <c r="Z1573" s="88"/>
      <c r="AA1573" s="88"/>
      <c r="AB1573" s="88"/>
      <c r="AC1573" s="88"/>
      <c r="AD1573" s="10"/>
      <c r="AE1573" s="8"/>
      <c r="AF1573" s="12"/>
      <c r="AG1573" s="8"/>
      <c r="AH1573" s="88"/>
    </row>
    <row r="1574" spans="1:34" x14ac:dyDescent="0.25">
      <c r="A1574" s="62">
        <f>COUNTA(H1574:K1574,L1574:AH1574)</f>
        <v>0</v>
      </c>
      <c r="B1574" s="13"/>
      <c r="C1574" s="13"/>
      <c r="D1574" s="13"/>
      <c r="E1574" s="13">
        <f t="shared" si="214"/>
        <v>0</v>
      </c>
      <c r="F1574" s="13"/>
      <c r="G1574" s="13"/>
      <c r="H1574" s="88"/>
      <c r="I1574" s="88"/>
      <c r="J1574" s="9"/>
      <c r="K1574" s="8"/>
      <c r="L1574" s="19"/>
      <c r="M1574" s="8"/>
      <c r="N1574" s="19"/>
      <c r="O1574" s="19"/>
      <c r="P1574" s="19"/>
      <c r="Q1574" s="8"/>
      <c r="R1574" s="8"/>
      <c r="S1574" s="88"/>
      <c r="T1574" s="8"/>
      <c r="U1574" s="8"/>
      <c r="V1574" s="11"/>
      <c r="W1574" s="19"/>
      <c r="X1574" s="8"/>
      <c r="Y1574" s="90"/>
      <c r="Z1574" s="88"/>
      <c r="AA1574" s="88"/>
      <c r="AB1574" s="88"/>
      <c r="AC1574" s="88"/>
      <c r="AD1574" s="10"/>
      <c r="AE1574" s="8"/>
      <c r="AF1574" s="12"/>
      <c r="AG1574" s="8"/>
      <c r="AH1574" s="88"/>
    </row>
    <row r="1575" spans="1:34" x14ac:dyDescent="0.25">
      <c r="A1575" s="62">
        <f>COUNTA(H1575:K1575,L1575:AH1575)</f>
        <v>0</v>
      </c>
      <c r="B1575" s="13"/>
      <c r="C1575" s="13"/>
      <c r="D1575" s="13"/>
      <c r="E1575" s="13">
        <f t="shared" si="214"/>
        <v>0</v>
      </c>
      <c r="F1575" s="13"/>
      <c r="G1575" s="13"/>
      <c r="H1575" s="88"/>
      <c r="I1575" s="88"/>
      <c r="J1575" s="9"/>
      <c r="K1575" s="8"/>
      <c r="L1575" s="19"/>
      <c r="M1575" s="8"/>
      <c r="N1575" s="19"/>
      <c r="O1575" s="19"/>
      <c r="P1575" s="19"/>
      <c r="Q1575" s="8"/>
      <c r="R1575" s="8"/>
      <c r="S1575" s="88"/>
      <c r="T1575" s="8"/>
      <c r="U1575" s="8"/>
      <c r="V1575" s="11"/>
      <c r="W1575" s="19"/>
      <c r="X1575" s="8"/>
      <c r="Y1575" s="90"/>
      <c r="Z1575" s="88"/>
      <c r="AA1575" s="88"/>
      <c r="AB1575" s="88"/>
      <c r="AC1575" s="88"/>
      <c r="AD1575" s="10"/>
      <c r="AE1575" s="8"/>
      <c r="AF1575" s="12"/>
      <c r="AG1575" s="8"/>
      <c r="AH1575" s="88"/>
    </row>
    <row r="1576" spans="1:34" x14ac:dyDescent="0.25">
      <c r="A1576" s="62">
        <f>COUNTA(H1576:K1576,L1576:AH1576)</f>
        <v>0</v>
      </c>
      <c r="B1576" s="13"/>
      <c r="C1576" s="13"/>
      <c r="D1576" s="13"/>
      <c r="E1576" s="13">
        <f t="shared" si="214"/>
        <v>0</v>
      </c>
      <c r="F1576" s="13"/>
      <c r="G1576" s="13"/>
      <c r="H1576" s="88"/>
      <c r="I1576" s="88"/>
      <c r="J1576" s="9"/>
      <c r="K1576" s="8"/>
      <c r="L1576" s="19"/>
      <c r="M1576" s="8"/>
      <c r="N1576" s="19"/>
      <c r="O1576" s="19"/>
      <c r="P1576" s="19"/>
      <c r="Q1576" s="8"/>
      <c r="R1576" s="8"/>
      <c r="S1576" s="88"/>
      <c r="T1576" s="8"/>
      <c r="U1576" s="8"/>
      <c r="V1576" s="11"/>
      <c r="W1576" s="19"/>
      <c r="X1576" s="8"/>
      <c r="Y1576" s="90"/>
      <c r="Z1576" s="88"/>
      <c r="AA1576" s="88"/>
      <c r="AB1576" s="88"/>
      <c r="AC1576" s="88"/>
      <c r="AD1576" s="10"/>
      <c r="AE1576" s="8"/>
      <c r="AF1576" s="12"/>
      <c r="AG1576" s="8"/>
      <c r="AH1576" s="88"/>
    </row>
    <row r="1577" spans="1:34" s="26" customFormat="1" ht="11.25" customHeight="1" x14ac:dyDescent="0.25">
      <c r="A1577" s="21">
        <v>0</v>
      </c>
      <c r="B1577" s="22"/>
      <c r="C1577" s="22"/>
      <c r="D1577" s="21"/>
      <c r="E1577" s="23">
        <f>MAX(E1561:E1576)</f>
        <v>0</v>
      </c>
      <c r="F1577" s="21" t="str">
        <f>RIGHT(R1577,4)</f>
        <v xml:space="preserve"> - 0</v>
      </c>
      <c r="G1577" s="21" t="str">
        <f>RIGHT(X1577,4)</f>
        <v xml:space="preserve"> - 0</v>
      </c>
      <c r="H1577" s="88"/>
      <c r="I1577" s="88"/>
      <c r="J1577" s="23" t="s">
        <v>85</v>
      </c>
      <c r="K1577" s="23" t="str">
        <f>IF(E1577=4,"ВО",IF(E1577=3,"СПО",IF(E1577=2,"ВО (с)",IF(E1577=1,"СПО (с)","-"))))</f>
        <v>-</v>
      </c>
      <c r="L1577" s="23">
        <f>COUNTA(L1561:L1576)</f>
        <v>0</v>
      </c>
      <c r="M1577" s="23" t="s">
        <v>80</v>
      </c>
      <c r="N1577" s="23" t="s">
        <v>80</v>
      </c>
      <c r="O1577" s="23">
        <f>COUNTA(O1561:O1576)</f>
        <v>0</v>
      </c>
      <c r="P1577" s="23" t="s">
        <v>80</v>
      </c>
      <c r="Q1577" s="23">
        <f>SUM(Q1561:Q1576)</f>
        <v>0</v>
      </c>
      <c r="R1577" s="23" t="str">
        <f>CONCATENATE("П.Г.П. - ",MAX(R1561:R1576))</f>
        <v>П.Г.П. - 0</v>
      </c>
      <c r="S1577" s="23">
        <f>COUNTA(S1561)</f>
        <v>0</v>
      </c>
      <c r="T1577" s="23">
        <f>T1562</f>
        <v>0</v>
      </c>
      <c r="U1577" s="23" t="s">
        <v>80</v>
      </c>
      <c r="V1577" s="23" t="s">
        <v>80</v>
      </c>
      <c r="W1577" s="23">
        <f>COUNTA(W1561:W1576)</f>
        <v>0</v>
      </c>
      <c r="X1577" s="23" t="str">
        <f>CONCATENATE("П.Г.П. - ",MAX(X1561:X1576))</f>
        <v>П.Г.П. - 0</v>
      </c>
      <c r="Y1577" s="24">
        <f>Y1561</f>
        <v>0</v>
      </c>
      <c r="Z1577" s="23" t="str">
        <f>IF(Z1561="","-",Z1561)</f>
        <v>-</v>
      </c>
      <c r="AA1577" s="23" t="str">
        <f t="shared" ref="AA1577:AC1577" si="215">IF(AA1561="","-",AA1561)</f>
        <v>-</v>
      </c>
      <c r="AB1577" s="23" t="str">
        <f t="shared" si="215"/>
        <v>-</v>
      </c>
      <c r="AC1577" s="23" t="str">
        <f t="shared" si="215"/>
        <v>-</v>
      </c>
      <c r="AD1577" s="23" t="s">
        <v>80</v>
      </c>
      <c r="AE1577" s="23">
        <f>SUM(AE1561:AE1576)</f>
        <v>0</v>
      </c>
      <c r="AF1577" s="25">
        <f>SUM(AF1561:AF1576)</f>
        <v>0</v>
      </c>
      <c r="AG1577" s="23" t="s">
        <v>80</v>
      </c>
      <c r="AH1577" s="23" t="s">
        <v>80</v>
      </c>
    </row>
    <row r="1578" spans="1:34" x14ac:dyDescent="0.25">
      <c r="A1578" s="62">
        <f>COUNTA(H1578:K1578,L1578:AH1578)-7</f>
        <v>-1</v>
      </c>
      <c r="B1578" s="13"/>
      <c r="C1578" s="13"/>
      <c r="D1578" s="13"/>
      <c r="E1578" s="13">
        <f t="shared" ref="E1578:E1593" si="216">IF(K1578="ВО",4,IF(K1578="СПО",3,IF(K1578="ВО (студент)",2,IF(K1578="СПО (студент)",1,0))))</f>
        <v>0</v>
      </c>
      <c r="F1578" s="13"/>
      <c r="G1578" s="13"/>
      <c r="H1578" s="88">
        <v>113</v>
      </c>
      <c r="I1578" s="88"/>
      <c r="J1578" s="7" t="s">
        <v>77</v>
      </c>
      <c r="K1578" s="8"/>
      <c r="L1578" s="19"/>
      <c r="M1578" s="8"/>
      <c r="N1578" s="19"/>
      <c r="O1578" s="19"/>
      <c r="P1578" s="19"/>
      <c r="Q1578" s="8"/>
      <c r="R1578" s="8"/>
      <c r="S1578" s="88"/>
      <c r="T1578" s="17" t="s">
        <v>80</v>
      </c>
      <c r="U1578" s="17" t="s">
        <v>80</v>
      </c>
      <c r="V1578" s="18" t="s">
        <v>80</v>
      </c>
      <c r="W1578" s="19"/>
      <c r="X1578" s="8"/>
      <c r="Y1578" s="90"/>
      <c r="Z1578" s="88"/>
      <c r="AA1578" s="88"/>
      <c r="AB1578" s="88" t="str">
        <f>IF(Y1578&lt;1,"-",ROUND(YEARFRAC(Y1578,#REF!,1),2))</f>
        <v>-</v>
      </c>
      <c r="AC1578" s="88"/>
      <c r="AD1578" s="10"/>
      <c r="AE1578" s="8"/>
      <c r="AF1578" s="12"/>
      <c r="AG1578" s="8"/>
      <c r="AH1578" s="88"/>
    </row>
    <row r="1579" spans="1:34" x14ac:dyDescent="0.25">
      <c r="A1579" s="62">
        <f>COUNTA(H1579:K1579,L1579:AH1579)</f>
        <v>0</v>
      </c>
      <c r="B1579" s="13"/>
      <c r="C1579" s="13"/>
      <c r="D1579" s="13"/>
      <c r="E1579" s="13">
        <f t="shared" si="216"/>
        <v>0</v>
      </c>
      <c r="F1579" s="13"/>
      <c r="G1579" s="13"/>
      <c r="H1579" s="88"/>
      <c r="I1579" s="88"/>
      <c r="J1579" s="9"/>
      <c r="K1579" s="8"/>
      <c r="L1579" s="19"/>
      <c r="M1579" s="8"/>
      <c r="N1579" s="19"/>
      <c r="O1579" s="19"/>
      <c r="P1579" s="19"/>
      <c r="Q1579" s="8"/>
      <c r="R1579" s="8"/>
      <c r="S1579" s="88"/>
      <c r="T1579" s="8"/>
      <c r="U1579" s="8"/>
      <c r="V1579" s="11"/>
      <c r="W1579" s="19"/>
      <c r="X1579" s="8"/>
      <c r="Y1579" s="90"/>
      <c r="Z1579" s="88"/>
      <c r="AA1579" s="88"/>
      <c r="AB1579" s="88"/>
      <c r="AC1579" s="88"/>
      <c r="AD1579" s="10"/>
      <c r="AE1579" s="8"/>
      <c r="AF1579" s="12"/>
      <c r="AG1579" s="8"/>
      <c r="AH1579" s="88"/>
    </row>
    <row r="1580" spans="1:34" x14ac:dyDescent="0.25">
      <c r="A1580" s="62">
        <f>COUNTA(H1580:K1580,L1580:AH1580,J1581)-4</f>
        <v>0</v>
      </c>
      <c r="B1580" s="13"/>
      <c r="C1580" s="13"/>
      <c r="D1580" s="13"/>
      <c r="E1580" s="13">
        <f t="shared" si="216"/>
        <v>0</v>
      </c>
      <c r="F1580" s="13"/>
      <c r="G1580" s="13"/>
      <c r="H1580" s="88"/>
      <c r="I1580" s="88"/>
      <c r="J1580" s="7" t="s">
        <v>78</v>
      </c>
      <c r="K1580" s="8"/>
      <c r="L1580" s="19"/>
      <c r="M1580" s="8"/>
      <c r="N1580" s="19"/>
      <c r="O1580" s="19"/>
      <c r="P1580" s="19"/>
      <c r="Q1580" s="8"/>
      <c r="R1580" s="8"/>
      <c r="S1580" s="88"/>
      <c r="T1580" s="17" t="s">
        <v>80</v>
      </c>
      <c r="U1580" s="17" t="s">
        <v>80</v>
      </c>
      <c r="V1580" s="18" t="s">
        <v>80</v>
      </c>
      <c r="W1580" s="19"/>
      <c r="X1580" s="8"/>
      <c r="Y1580" s="90"/>
      <c r="Z1580" s="88"/>
      <c r="AA1580" s="88"/>
      <c r="AB1580" s="88"/>
      <c r="AC1580" s="88"/>
      <c r="AD1580" s="10"/>
      <c r="AE1580" s="8"/>
      <c r="AF1580" s="12"/>
      <c r="AG1580" s="8"/>
      <c r="AH1580" s="88"/>
    </row>
    <row r="1581" spans="1:34" x14ac:dyDescent="0.25">
      <c r="A1581" s="62">
        <f>COUNTA(H1581:K1581,L1581:AH1581)</f>
        <v>0</v>
      </c>
      <c r="B1581" s="13"/>
      <c r="C1581" s="13"/>
      <c r="D1581" s="13" t="str">
        <f>IF(J1581&gt;0,"совмещение","-")</f>
        <v>-</v>
      </c>
      <c r="E1581" s="13">
        <f t="shared" si="216"/>
        <v>0</v>
      </c>
      <c r="F1581" s="13"/>
      <c r="G1581" s="13"/>
      <c r="H1581" s="88"/>
      <c r="I1581" s="88"/>
      <c r="J1581" s="9"/>
      <c r="K1581" s="8"/>
      <c r="L1581" s="19"/>
      <c r="M1581" s="8"/>
      <c r="N1581" s="19"/>
      <c r="O1581" s="19"/>
      <c r="P1581" s="19"/>
      <c r="Q1581" s="8"/>
      <c r="R1581" s="8"/>
      <c r="S1581" s="88"/>
      <c r="T1581" s="8"/>
      <c r="U1581" s="8"/>
      <c r="V1581" s="11"/>
      <c r="W1581" s="19"/>
      <c r="X1581" s="8"/>
      <c r="Y1581" s="90"/>
      <c r="Z1581" s="88"/>
      <c r="AA1581" s="88"/>
      <c r="AB1581" s="88"/>
      <c r="AC1581" s="88"/>
      <c r="AD1581" s="10"/>
      <c r="AE1581" s="8"/>
      <c r="AF1581" s="12"/>
      <c r="AG1581" s="8"/>
      <c r="AH1581" s="88"/>
    </row>
    <row r="1582" spans="1:34" x14ac:dyDescent="0.25">
      <c r="A1582" s="62">
        <f>COUNTA(H1582:K1582,L1582:AH1582)</f>
        <v>0</v>
      </c>
      <c r="B1582" s="13"/>
      <c r="C1582" s="13"/>
      <c r="D1582" s="13"/>
      <c r="E1582" s="13">
        <f t="shared" si="216"/>
        <v>0</v>
      </c>
      <c r="F1582" s="13"/>
      <c r="G1582" s="13"/>
      <c r="H1582" s="88"/>
      <c r="I1582" s="88"/>
      <c r="J1582" s="9"/>
      <c r="K1582" s="8"/>
      <c r="L1582" s="19"/>
      <c r="M1582" s="8"/>
      <c r="N1582" s="19"/>
      <c r="O1582" s="19"/>
      <c r="P1582" s="19"/>
      <c r="Q1582" s="8"/>
      <c r="R1582" s="8"/>
      <c r="S1582" s="88"/>
      <c r="T1582" s="8"/>
      <c r="U1582" s="8"/>
      <c r="V1582" s="11"/>
      <c r="W1582" s="19"/>
      <c r="X1582" s="8"/>
      <c r="Y1582" s="90"/>
      <c r="Z1582" s="88"/>
      <c r="AA1582" s="88"/>
      <c r="AB1582" s="88"/>
      <c r="AC1582" s="88"/>
      <c r="AD1582" s="10"/>
      <c r="AE1582" s="8"/>
      <c r="AF1582" s="12"/>
      <c r="AG1582" s="8"/>
      <c r="AH1582" s="88"/>
    </row>
    <row r="1583" spans="1:34" x14ac:dyDescent="0.25">
      <c r="A1583" s="62">
        <f>COUNTA(H1583:K1583,L1583:AH1583)</f>
        <v>0</v>
      </c>
      <c r="B1583" s="13"/>
      <c r="C1583" s="13"/>
      <c r="D1583" s="13"/>
      <c r="E1583" s="13">
        <f t="shared" si="216"/>
        <v>0</v>
      </c>
      <c r="F1583" s="13"/>
      <c r="G1583" s="13"/>
      <c r="H1583" s="88"/>
      <c r="I1583" s="88"/>
      <c r="J1583" s="9"/>
      <c r="K1583" s="8"/>
      <c r="L1583" s="19"/>
      <c r="M1583" s="8"/>
      <c r="N1583" s="19"/>
      <c r="O1583" s="19"/>
      <c r="P1583" s="19"/>
      <c r="Q1583" s="8"/>
      <c r="R1583" s="8"/>
      <c r="S1583" s="88"/>
      <c r="T1583" s="8"/>
      <c r="U1583" s="8"/>
      <c r="V1583" s="11"/>
      <c r="W1583" s="19"/>
      <c r="X1583" s="8"/>
      <c r="Y1583" s="90"/>
      <c r="Z1583" s="88"/>
      <c r="AA1583" s="88"/>
      <c r="AB1583" s="88"/>
      <c r="AC1583" s="88"/>
      <c r="AD1583" s="10"/>
      <c r="AE1583" s="8"/>
      <c r="AF1583" s="12"/>
      <c r="AG1583" s="8"/>
      <c r="AH1583" s="88"/>
    </row>
    <row r="1584" spans="1:34" x14ac:dyDescent="0.25">
      <c r="A1584" s="62">
        <f>COUNTA(H1584:K1584,L1584:AH1584)</f>
        <v>0</v>
      </c>
      <c r="B1584" s="13"/>
      <c r="C1584" s="13"/>
      <c r="D1584" s="13"/>
      <c r="E1584" s="13">
        <f t="shared" si="216"/>
        <v>0</v>
      </c>
      <c r="F1584" s="13"/>
      <c r="G1584" s="13"/>
      <c r="H1584" s="88"/>
      <c r="I1584" s="88"/>
      <c r="J1584" s="9"/>
      <c r="K1584" s="8"/>
      <c r="L1584" s="19"/>
      <c r="M1584" s="8"/>
      <c r="N1584" s="19"/>
      <c r="O1584" s="19"/>
      <c r="P1584" s="19"/>
      <c r="Q1584" s="8"/>
      <c r="R1584" s="8"/>
      <c r="S1584" s="88"/>
      <c r="T1584" s="8"/>
      <c r="U1584" s="8"/>
      <c r="V1584" s="11"/>
      <c r="W1584" s="19"/>
      <c r="X1584" s="8"/>
      <c r="Y1584" s="90"/>
      <c r="Z1584" s="88"/>
      <c r="AA1584" s="88"/>
      <c r="AB1584" s="88"/>
      <c r="AC1584" s="88"/>
      <c r="AD1584" s="10"/>
      <c r="AE1584" s="8"/>
      <c r="AF1584" s="12"/>
      <c r="AG1584" s="8"/>
      <c r="AH1584" s="88"/>
    </row>
    <row r="1585" spans="1:34" x14ac:dyDescent="0.25">
      <c r="A1585" s="62">
        <f>COUNTA(H1585:K1585,L1585:AH1585)</f>
        <v>0</v>
      </c>
      <c r="B1585" s="13"/>
      <c r="C1585" s="13"/>
      <c r="D1585" s="13"/>
      <c r="E1585" s="13">
        <f t="shared" si="216"/>
        <v>0</v>
      </c>
      <c r="F1585" s="13"/>
      <c r="G1585" s="13"/>
      <c r="H1585" s="88"/>
      <c r="I1585" s="88"/>
      <c r="J1585" s="9"/>
      <c r="K1585" s="8"/>
      <c r="L1585" s="19"/>
      <c r="M1585" s="8"/>
      <c r="N1585" s="19"/>
      <c r="O1585" s="19"/>
      <c r="P1585" s="19"/>
      <c r="Q1585" s="8"/>
      <c r="R1585" s="8"/>
      <c r="S1585" s="88"/>
      <c r="T1585" s="8"/>
      <c r="U1585" s="8"/>
      <c r="V1585" s="11"/>
      <c r="W1585" s="19"/>
      <c r="X1585" s="8"/>
      <c r="Y1585" s="90"/>
      <c r="Z1585" s="88"/>
      <c r="AA1585" s="88"/>
      <c r="AB1585" s="88"/>
      <c r="AC1585" s="88"/>
      <c r="AD1585" s="10"/>
      <c r="AE1585" s="8"/>
      <c r="AF1585" s="12"/>
      <c r="AG1585" s="8"/>
      <c r="AH1585" s="88"/>
    </row>
    <row r="1586" spans="1:34" x14ac:dyDescent="0.25">
      <c r="A1586" s="62">
        <f>COUNTA(H1586:K1586,L1586:AH1586)</f>
        <v>0</v>
      </c>
      <c r="B1586" s="13"/>
      <c r="C1586" s="13"/>
      <c r="D1586" s="13"/>
      <c r="E1586" s="13">
        <f t="shared" si="216"/>
        <v>0</v>
      </c>
      <c r="F1586" s="13"/>
      <c r="G1586" s="13"/>
      <c r="H1586" s="88"/>
      <c r="I1586" s="88"/>
      <c r="J1586" s="9"/>
      <c r="K1586" s="8"/>
      <c r="L1586" s="19"/>
      <c r="M1586" s="8"/>
      <c r="N1586" s="19"/>
      <c r="O1586" s="19"/>
      <c r="P1586" s="19"/>
      <c r="Q1586" s="8"/>
      <c r="R1586" s="8"/>
      <c r="S1586" s="88"/>
      <c r="T1586" s="8"/>
      <c r="U1586" s="8"/>
      <c r="V1586" s="11"/>
      <c r="W1586" s="19"/>
      <c r="X1586" s="8"/>
      <c r="Y1586" s="90"/>
      <c r="Z1586" s="88"/>
      <c r="AA1586" s="88"/>
      <c r="AB1586" s="88"/>
      <c r="AC1586" s="88"/>
      <c r="AD1586" s="10"/>
      <c r="AE1586" s="8"/>
      <c r="AF1586" s="12"/>
      <c r="AG1586" s="8"/>
      <c r="AH1586" s="88"/>
    </row>
    <row r="1587" spans="1:34" x14ac:dyDescent="0.25">
      <c r="A1587" s="62">
        <f>COUNTA(H1587:K1587,L1587:AH1587,J1588)-4</f>
        <v>0</v>
      </c>
      <c r="B1587" s="13"/>
      <c r="C1587" s="13"/>
      <c r="D1587" s="13"/>
      <c r="E1587" s="13">
        <f t="shared" si="216"/>
        <v>0</v>
      </c>
      <c r="F1587" s="13"/>
      <c r="G1587" s="13"/>
      <c r="H1587" s="88"/>
      <c r="I1587" s="88"/>
      <c r="J1587" s="7" t="s">
        <v>79</v>
      </c>
      <c r="K1587" s="8"/>
      <c r="L1587" s="19"/>
      <c r="M1587" s="8"/>
      <c r="N1587" s="19"/>
      <c r="O1587" s="19"/>
      <c r="P1587" s="19"/>
      <c r="Q1587" s="8"/>
      <c r="R1587" s="8"/>
      <c r="S1587" s="88"/>
      <c r="T1587" s="17" t="s">
        <v>80</v>
      </c>
      <c r="U1587" s="17" t="s">
        <v>80</v>
      </c>
      <c r="V1587" s="18" t="s">
        <v>80</v>
      </c>
      <c r="W1587" s="19"/>
      <c r="X1587" s="8"/>
      <c r="Y1587" s="90"/>
      <c r="Z1587" s="88"/>
      <c r="AA1587" s="88"/>
      <c r="AB1587" s="88"/>
      <c r="AC1587" s="88"/>
      <c r="AD1587" s="10"/>
      <c r="AE1587" s="8"/>
      <c r="AF1587" s="12"/>
      <c r="AG1587" s="8"/>
      <c r="AH1587" s="88"/>
    </row>
    <row r="1588" spans="1:34" x14ac:dyDescent="0.25">
      <c r="A1588" s="62">
        <f>COUNTA(H1588:K1588,L1588:AH1588)</f>
        <v>0</v>
      </c>
      <c r="B1588" s="13"/>
      <c r="C1588" s="13"/>
      <c r="D1588" s="13" t="str">
        <f>IF(J1588&gt;0,"совместительство","-")</f>
        <v>-</v>
      </c>
      <c r="E1588" s="13">
        <f t="shared" si="216"/>
        <v>0</v>
      </c>
      <c r="F1588" s="13"/>
      <c r="G1588" s="13"/>
      <c r="H1588" s="88"/>
      <c r="I1588" s="88"/>
      <c r="J1588" s="9"/>
      <c r="K1588" s="8"/>
      <c r="L1588" s="19"/>
      <c r="M1588" s="8"/>
      <c r="N1588" s="19"/>
      <c r="O1588" s="19"/>
      <c r="P1588" s="19"/>
      <c r="Q1588" s="8"/>
      <c r="R1588" s="8"/>
      <c r="S1588" s="88"/>
      <c r="T1588" s="8"/>
      <c r="U1588" s="8"/>
      <c r="V1588" s="11"/>
      <c r="W1588" s="19"/>
      <c r="X1588" s="8"/>
      <c r="Y1588" s="90"/>
      <c r="Z1588" s="88"/>
      <c r="AA1588" s="88"/>
      <c r="AB1588" s="88"/>
      <c r="AC1588" s="88"/>
      <c r="AD1588" s="10"/>
      <c r="AE1588" s="8"/>
      <c r="AF1588" s="12"/>
      <c r="AG1588" s="8"/>
      <c r="AH1588" s="88"/>
    </row>
    <row r="1589" spans="1:34" x14ac:dyDescent="0.25">
      <c r="A1589" s="62">
        <f>COUNTA(H1589:K1589,L1589:AH1589)</f>
        <v>0</v>
      </c>
      <c r="B1589" s="13"/>
      <c r="C1589" s="13"/>
      <c r="D1589" s="13"/>
      <c r="E1589" s="13">
        <f t="shared" si="216"/>
        <v>0</v>
      </c>
      <c r="F1589" s="13"/>
      <c r="G1589" s="13"/>
      <c r="H1589" s="88"/>
      <c r="I1589" s="88"/>
      <c r="J1589" s="9"/>
      <c r="K1589" s="8"/>
      <c r="L1589" s="19"/>
      <c r="M1589" s="8"/>
      <c r="N1589" s="19"/>
      <c r="O1589" s="19"/>
      <c r="P1589" s="19"/>
      <c r="Q1589" s="8"/>
      <c r="R1589" s="8"/>
      <c r="S1589" s="88"/>
      <c r="T1589" s="8"/>
      <c r="U1589" s="8"/>
      <c r="V1589" s="11"/>
      <c r="W1589" s="19"/>
      <c r="X1589" s="8"/>
      <c r="Y1589" s="90"/>
      <c r="Z1589" s="88"/>
      <c r="AA1589" s="88"/>
      <c r="AB1589" s="88"/>
      <c r="AC1589" s="88"/>
      <c r="AD1589" s="10"/>
      <c r="AE1589" s="8"/>
      <c r="AF1589" s="12"/>
      <c r="AG1589" s="8"/>
      <c r="AH1589" s="88"/>
    </row>
    <row r="1590" spans="1:34" x14ac:dyDescent="0.25">
      <c r="A1590" s="62">
        <f>COUNTA(H1590:K1590,L1590:AH1590)</f>
        <v>0</v>
      </c>
      <c r="B1590" s="13"/>
      <c r="C1590" s="13"/>
      <c r="D1590" s="13"/>
      <c r="E1590" s="13">
        <f t="shared" si="216"/>
        <v>0</v>
      </c>
      <c r="F1590" s="13"/>
      <c r="G1590" s="13"/>
      <c r="H1590" s="88"/>
      <c r="I1590" s="88"/>
      <c r="J1590" s="9"/>
      <c r="K1590" s="8"/>
      <c r="L1590" s="19"/>
      <c r="M1590" s="8"/>
      <c r="N1590" s="19"/>
      <c r="O1590" s="19"/>
      <c r="P1590" s="19"/>
      <c r="Q1590" s="8"/>
      <c r="R1590" s="8"/>
      <c r="S1590" s="88"/>
      <c r="T1590" s="8"/>
      <c r="U1590" s="8"/>
      <c r="V1590" s="11"/>
      <c r="W1590" s="19"/>
      <c r="X1590" s="8"/>
      <c r="Y1590" s="90"/>
      <c r="Z1590" s="88"/>
      <c r="AA1590" s="88"/>
      <c r="AB1590" s="88"/>
      <c r="AC1590" s="88"/>
      <c r="AD1590" s="10"/>
      <c r="AE1590" s="8"/>
      <c r="AF1590" s="12"/>
      <c r="AG1590" s="8"/>
      <c r="AH1590" s="88"/>
    </row>
    <row r="1591" spans="1:34" x14ac:dyDescent="0.25">
      <c r="A1591" s="62">
        <f>COUNTA(H1591:K1591,L1591:AH1591)</f>
        <v>0</v>
      </c>
      <c r="B1591" s="13"/>
      <c r="C1591" s="13"/>
      <c r="D1591" s="13"/>
      <c r="E1591" s="13">
        <f t="shared" si="216"/>
        <v>0</v>
      </c>
      <c r="F1591" s="13"/>
      <c r="G1591" s="13"/>
      <c r="H1591" s="88"/>
      <c r="I1591" s="88"/>
      <c r="J1591" s="9"/>
      <c r="K1591" s="8"/>
      <c r="L1591" s="19"/>
      <c r="M1591" s="8"/>
      <c r="N1591" s="19"/>
      <c r="O1591" s="19"/>
      <c r="P1591" s="19"/>
      <c r="Q1591" s="8"/>
      <c r="R1591" s="8"/>
      <c r="S1591" s="88"/>
      <c r="T1591" s="8"/>
      <c r="U1591" s="8"/>
      <c r="V1591" s="11"/>
      <c r="W1591" s="19"/>
      <c r="X1591" s="8"/>
      <c r="Y1591" s="90"/>
      <c r="Z1591" s="88"/>
      <c r="AA1591" s="88"/>
      <c r="AB1591" s="88"/>
      <c r="AC1591" s="88"/>
      <c r="AD1591" s="10"/>
      <c r="AE1591" s="8"/>
      <c r="AF1591" s="12"/>
      <c r="AG1591" s="8"/>
      <c r="AH1591" s="88"/>
    </row>
    <row r="1592" spans="1:34" x14ac:dyDescent="0.25">
      <c r="A1592" s="62">
        <f>COUNTA(H1592:K1592,L1592:AH1592)</f>
        <v>0</v>
      </c>
      <c r="B1592" s="13"/>
      <c r="C1592" s="13"/>
      <c r="D1592" s="13"/>
      <c r="E1592" s="13">
        <f t="shared" si="216"/>
        <v>0</v>
      </c>
      <c r="F1592" s="13"/>
      <c r="G1592" s="13"/>
      <c r="H1592" s="88"/>
      <c r="I1592" s="88"/>
      <c r="J1592" s="9"/>
      <c r="K1592" s="8"/>
      <c r="L1592" s="19"/>
      <c r="M1592" s="8"/>
      <c r="N1592" s="19"/>
      <c r="O1592" s="19"/>
      <c r="P1592" s="19"/>
      <c r="Q1592" s="8"/>
      <c r="R1592" s="8"/>
      <c r="S1592" s="88"/>
      <c r="T1592" s="8"/>
      <c r="U1592" s="8"/>
      <c r="V1592" s="11"/>
      <c r="W1592" s="19"/>
      <c r="X1592" s="8"/>
      <c r="Y1592" s="90"/>
      <c r="Z1592" s="88"/>
      <c r="AA1592" s="88"/>
      <c r="AB1592" s="88"/>
      <c r="AC1592" s="88"/>
      <c r="AD1592" s="10"/>
      <c r="AE1592" s="8"/>
      <c r="AF1592" s="12"/>
      <c r="AG1592" s="8"/>
      <c r="AH1592" s="88"/>
    </row>
    <row r="1593" spans="1:34" x14ac:dyDescent="0.25">
      <c r="A1593" s="62">
        <f>COUNTA(H1593:K1593,L1593:AH1593)</f>
        <v>0</v>
      </c>
      <c r="B1593" s="13"/>
      <c r="C1593" s="13"/>
      <c r="D1593" s="13"/>
      <c r="E1593" s="13">
        <f t="shared" si="216"/>
        <v>0</v>
      </c>
      <c r="F1593" s="13"/>
      <c r="G1593" s="13"/>
      <c r="H1593" s="88"/>
      <c r="I1593" s="88"/>
      <c r="J1593" s="9"/>
      <c r="K1593" s="8"/>
      <c r="L1593" s="19"/>
      <c r="M1593" s="8"/>
      <c r="N1593" s="19"/>
      <c r="O1593" s="19"/>
      <c r="P1593" s="19"/>
      <c r="Q1593" s="8"/>
      <c r="R1593" s="8"/>
      <c r="S1593" s="88"/>
      <c r="T1593" s="8"/>
      <c r="U1593" s="8"/>
      <c r="V1593" s="11"/>
      <c r="W1593" s="19"/>
      <c r="X1593" s="8"/>
      <c r="Y1593" s="90"/>
      <c r="Z1593" s="88"/>
      <c r="AA1593" s="88"/>
      <c r="AB1593" s="88"/>
      <c r="AC1593" s="88"/>
      <c r="AD1593" s="10"/>
      <c r="AE1593" s="8"/>
      <c r="AF1593" s="12"/>
      <c r="AG1593" s="8"/>
      <c r="AH1593" s="88"/>
    </row>
    <row r="1594" spans="1:34" s="26" customFormat="1" ht="11.25" customHeight="1" x14ac:dyDescent="0.25">
      <c r="A1594" s="21">
        <v>0</v>
      </c>
      <c r="B1594" s="22"/>
      <c r="C1594" s="22"/>
      <c r="D1594" s="21"/>
      <c r="E1594" s="23">
        <f>MAX(E1578:E1593)</f>
        <v>0</v>
      </c>
      <c r="F1594" s="21" t="str">
        <f>RIGHT(R1594,4)</f>
        <v xml:space="preserve"> - 0</v>
      </c>
      <c r="G1594" s="21" t="str">
        <f>RIGHT(X1594,4)</f>
        <v xml:space="preserve"> - 0</v>
      </c>
      <c r="H1594" s="88"/>
      <c r="I1594" s="88"/>
      <c r="J1594" s="23" t="s">
        <v>85</v>
      </c>
      <c r="K1594" s="23" t="str">
        <f>IF(E1594=4,"ВО",IF(E1594=3,"СПО",IF(E1594=2,"ВО (с)",IF(E1594=1,"СПО (с)","-"))))</f>
        <v>-</v>
      </c>
      <c r="L1594" s="23">
        <f>COUNTA(L1578:L1593)</f>
        <v>0</v>
      </c>
      <c r="M1594" s="23" t="s">
        <v>80</v>
      </c>
      <c r="N1594" s="23" t="s">
        <v>80</v>
      </c>
      <c r="O1594" s="23">
        <f>COUNTA(O1578:O1593)</f>
        <v>0</v>
      </c>
      <c r="P1594" s="23" t="s">
        <v>80</v>
      </c>
      <c r="Q1594" s="23">
        <f>SUM(Q1578:Q1593)</f>
        <v>0</v>
      </c>
      <c r="R1594" s="23" t="str">
        <f>CONCATENATE("П.Г.П. - ",MAX(R1578:R1593))</f>
        <v>П.Г.П. - 0</v>
      </c>
      <c r="S1594" s="23">
        <f>COUNTA(S1578)</f>
        <v>0</v>
      </c>
      <c r="T1594" s="23">
        <f>T1579</f>
        <v>0</v>
      </c>
      <c r="U1594" s="23" t="s">
        <v>80</v>
      </c>
      <c r="V1594" s="23" t="s">
        <v>80</v>
      </c>
      <c r="W1594" s="23">
        <f>COUNTA(W1578:W1593)</f>
        <v>0</v>
      </c>
      <c r="X1594" s="23" t="str">
        <f>CONCATENATE("П.Г.П. - ",MAX(X1578:X1593))</f>
        <v>П.Г.П. - 0</v>
      </c>
      <c r="Y1594" s="24">
        <f>Y1578</f>
        <v>0</v>
      </c>
      <c r="Z1594" s="23" t="str">
        <f>IF(Z1578="","-",Z1578)</f>
        <v>-</v>
      </c>
      <c r="AA1594" s="23" t="str">
        <f t="shared" ref="AA1594:AC1594" si="217">IF(AA1578="","-",AA1578)</f>
        <v>-</v>
      </c>
      <c r="AB1594" s="23" t="str">
        <f t="shared" si="217"/>
        <v>-</v>
      </c>
      <c r="AC1594" s="23" t="str">
        <f t="shared" si="217"/>
        <v>-</v>
      </c>
      <c r="AD1594" s="23" t="s">
        <v>80</v>
      </c>
      <c r="AE1594" s="23">
        <f>SUM(AE1578:AE1593)</f>
        <v>0</v>
      </c>
      <c r="AF1594" s="25">
        <f>SUM(AF1578:AF1593)</f>
        <v>0</v>
      </c>
      <c r="AG1594" s="23" t="s">
        <v>80</v>
      </c>
      <c r="AH1594" s="23" t="s">
        <v>80</v>
      </c>
    </row>
    <row r="1595" spans="1:34" x14ac:dyDescent="0.25">
      <c r="A1595" s="62">
        <f>COUNTA(H1595:K1595,L1595:AH1595)-7</f>
        <v>-1</v>
      </c>
      <c r="B1595" s="13"/>
      <c r="C1595" s="13"/>
      <c r="D1595" s="13"/>
      <c r="E1595" s="13">
        <f t="shared" ref="E1595:E1610" si="218">IF(K1595="ВО",4,IF(K1595="СПО",3,IF(K1595="ВО (студент)",2,IF(K1595="СПО (студент)",1,0))))</f>
        <v>0</v>
      </c>
      <c r="F1595" s="13"/>
      <c r="G1595" s="13"/>
      <c r="H1595" s="88">
        <v>114</v>
      </c>
      <c r="I1595" s="88"/>
      <c r="J1595" s="7" t="s">
        <v>77</v>
      </c>
      <c r="K1595" s="8"/>
      <c r="L1595" s="19"/>
      <c r="M1595" s="8"/>
      <c r="N1595" s="19"/>
      <c r="O1595" s="19"/>
      <c r="P1595" s="19"/>
      <c r="Q1595" s="8"/>
      <c r="R1595" s="8"/>
      <c r="S1595" s="88"/>
      <c r="T1595" s="17" t="s">
        <v>80</v>
      </c>
      <c r="U1595" s="17" t="s">
        <v>80</v>
      </c>
      <c r="V1595" s="18" t="s">
        <v>80</v>
      </c>
      <c r="W1595" s="19"/>
      <c r="X1595" s="8"/>
      <c r="Y1595" s="90"/>
      <c r="Z1595" s="88"/>
      <c r="AA1595" s="88"/>
      <c r="AB1595" s="88" t="str">
        <f>IF(Y1595&lt;1,"-",ROUND(YEARFRAC(Y1595,#REF!,1),2))</f>
        <v>-</v>
      </c>
      <c r="AC1595" s="88"/>
      <c r="AD1595" s="10"/>
      <c r="AE1595" s="8"/>
      <c r="AF1595" s="12"/>
      <c r="AG1595" s="8"/>
      <c r="AH1595" s="88"/>
    </row>
    <row r="1596" spans="1:34" x14ac:dyDescent="0.25">
      <c r="A1596" s="62">
        <f>COUNTA(H1596:K1596,L1596:AH1596)</f>
        <v>0</v>
      </c>
      <c r="B1596" s="13"/>
      <c r="C1596" s="13"/>
      <c r="D1596" s="13"/>
      <c r="E1596" s="13">
        <f t="shared" si="218"/>
        <v>0</v>
      </c>
      <c r="F1596" s="13"/>
      <c r="G1596" s="13"/>
      <c r="H1596" s="88"/>
      <c r="I1596" s="88"/>
      <c r="J1596" s="9"/>
      <c r="K1596" s="8"/>
      <c r="L1596" s="19"/>
      <c r="M1596" s="8"/>
      <c r="N1596" s="19"/>
      <c r="O1596" s="19"/>
      <c r="P1596" s="19"/>
      <c r="Q1596" s="8"/>
      <c r="R1596" s="8"/>
      <c r="S1596" s="88"/>
      <c r="T1596" s="8"/>
      <c r="U1596" s="8"/>
      <c r="V1596" s="11"/>
      <c r="W1596" s="19"/>
      <c r="X1596" s="8"/>
      <c r="Y1596" s="90"/>
      <c r="Z1596" s="88"/>
      <c r="AA1596" s="88"/>
      <c r="AB1596" s="88"/>
      <c r="AC1596" s="88"/>
      <c r="AD1596" s="10"/>
      <c r="AE1596" s="8"/>
      <c r="AF1596" s="12"/>
      <c r="AG1596" s="8"/>
      <c r="AH1596" s="88"/>
    </row>
    <row r="1597" spans="1:34" x14ac:dyDescent="0.25">
      <c r="A1597" s="62">
        <f>COUNTA(H1597:K1597,L1597:AH1597,J1598)-4</f>
        <v>0</v>
      </c>
      <c r="B1597" s="13"/>
      <c r="C1597" s="13"/>
      <c r="D1597" s="13"/>
      <c r="E1597" s="13">
        <f t="shared" si="218"/>
        <v>0</v>
      </c>
      <c r="F1597" s="13"/>
      <c r="G1597" s="13"/>
      <c r="H1597" s="88"/>
      <c r="I1597" s="88"/>
      <c r="J1597" s="7" t="s">
        <v>78</v>
      </c>
      <c r="K1597" s="8"/>
      <c r="L1597" s="19"/>
      <c r="M1597" s="8"/>
      <c r="N1597" s="19"/>
      <c r="O1597" s="19"/>
      <c r="P1597" s="19"/>
      <c r="Q1597" s="8"/>
      <c r="R1597" s="8"/>
      <c r="S1597" s="88"/>
      <c r="T1597" s="17" t="s">
        <v>80</v>
      </c>
      <c r="U1597" s="17" t="s">
        <v>80</v>
      </c>
      <c r="V1597" s="18" t="s">
        <v>80</v>
      </c>
      <c r="W1597" s="19"/>
      <c r="X1597" s="8"/>
      <c r="Y1597" s="90"/>
      <c r="Z1597" s="88"/>
      <c r="AA1597" s="88"/>
      <c r="AB1597" s="88"/>
      <c r="AC1597" s="88"/>
      <c r="AD1597" s="10"/>
      <c r="AE1597" s="8"/>
      <c r="AF1597" s="12"/>
      <c r="AG1597" s="8"/>
      <c r="AH1597" s="88"/>
    </row>
    <row r="1598" spans="1:34" x14ac:dyDescent="0.25">
      <c r="A1598" s="62">
        <f>COUNTA(H1598:K1598,L1598:AH1598)</f>
        <v>0</v>
      </c>
      <c r="B1598" s="13"/>
      <c r="C1598" s="13"/>
      <c r="D1598" s="13" t="str">
        <f>IF(J1598&gt;0,"совмещение","-")</f>
        <v>-</v>
      </c>
      <c r="E1598" s="13">
        <f t="shared" si="218"/>
        <v>0</v>
      </c>
      <c r="F1598" s="13"/>
      <c r="G1598" s="13"/>
      <c r="H1598" s="88"/>
      <c r="I1598" s="88"/>
      <c r="J1598" s="9"/>
      <c r="K1598" s="8"/>
      <c r="L1598" s="19"/>
      <c r="M1598" s="8"/>
      <c r="N1598" s="19"/>
      <c r="O1598" s="19"/>
      <c r="P1598" s="19"/>
      <c r="Q1598" s="8"/>
      <c r="R1598" s="8"/>
      <c r="S1598" s="88"/>
      <c r="T1598" s="8"/>
      <c r="U1598" s="8"/>
      <c r="V1598" s="11"/>
      <c r="W1598" s="19"/>
      <c r="X1598" s="8"/>
      <c r="Y1598" s="90"/>
      <c r="Z1598" s="88"/>
      <c r="AA1598" s="88"/>
      <c r="AB1598" s="88"/>
      <c r="AC1598" s="88"/>
      <c r="AD1598" s="10"/>
      <c r="AE1598" s="8"/>
      <c r="AF1598" s="12"/>
      <c r="AG1598" s="8"/>
      <c r="AH1598" s="88"/>
    </row>
    <row r="1599" spans="1:34" x14ac:dyDescent="0.25">
      <c r="A1599" s="62">
        <f>COUNTA(H1599:K1599,L1599:AH1599)</f>
        <v>0</v>
      </c>
      <c r="B1599" s="13"/>
      <c r="C1599" s="13"/>
      <c r="D1599" s="13"/>
      <c r="E1599" s="13">
        <f t="shared" si="218"/>
        <v>0</v>
      </c>
      <c r="F1599" s="13"/>
      <c r="G1599" s="13"/>
      <c r="H1599" s="88"/>
      <c r="I1599" s="88"/>
      <c r="J1599" s="9"/>
      <c r="K1599" s="8"/>
      <c r="L1599" s="19"/>
      <c r="M1599" s="8"/>
      <c r="N1599" s="19"/>
      <c r="O1599" s="19"/>
      <c r="P1599" s="19"/>
      <c r="Q1599" s="8"/>
      <c r="R1599" s="8"/>
      <c r="S1599" s="88"/>
      <c r="T1599" s="8"/>
      <c r="U1599" s="8"/>
      <c r="V1599" s="11"/>
      <c r="W1599" s="19"/>
      <c r="X1599" s="8"/>
      <c r="Y1599" s="90"/>
      <c r="Z1599" s="88"/>
      <c r="AA1599" s="88"/>
      <c r="AB1599" s="88"/>
      <c r="AC1599" s="88"/>
      <c r="AD1599" s="10"/>
      <c r="AE1599" s="8"/>
      <c r="AF1599" s="12"/>
      <c r="AG1599" s="8"/>
      <c r="AH1599" s="88"/>
    </row>
    <row r="1600" spans="1:34" x14ac:dyDescent="0.25">
      <c r="A1600" s="62">
        <f>COUNTA(H1600:K1600,L1600:AH1600)</f>
        <v>0</v>
      </c>
      <c r="B1600" s="13"/>
      <c r="C1600" s="13"/>
      <c r="D1600" s="13"/>
      <c r="E1600" s="13">
        <f t="shared" si="218"/>
        <v>0</v>
      </c>
      <c r="F1600" s="13"/>
      <c r="G1600" s="13"/>
      <c r="H1600" s="88"/>
      <c r="I1600" s="88"/>
      <c r="J1600" s="9"/>
      <c r="K1600" s="8"/>
      <c r="L1600" s="19"/>
      <c r="M1600" s="8"/>
      <c r="N1600" s="19"/>
      <c r="O1600" s="19"/>
      <c r="P1600" s="19"/>
      <c r="Q1600" s="8"/>
      <c r="R1600" s="8"/>
      <c r="S1600" s="88"/>
      <c r="T1600" s="8"/>
      <c r="U1600" s="8"/>
      <c r="V1600" s="11"/>
      <c r="W1600" s="19"/>
      <c r="X1600" s="8"/>
      <c r="Y1600" s="90"/>
      <c r="Z1600" s="88"/>
      <c r="AA1600" s="88"/>
      <c r="AB1600" s="88"/>
      <c r="AC1600" s="88"/>
      <c r="AD1600" s="10"/>
      <c r="AE1600" s="8"/>
      <c r="AF1600" s="12"/>
      <c r="AG1600" s="8"/>
      <c r="AH1600" s="88"/>
    </row>
    <row r="1601" spans="1:34" x14ac:dyDescent="0.25">
      <c r="A1601" s="62">
        <f>COUNTA(H1601:K1601,L1601:AH1601)</f>
        <v>0</v>
      </c>
      <c r="B1601" s="13"/>
      <c r="C1601" s="13"/>
      <c r="D1601" s="13"/>
      <c r="E1601" s="13">
        <f t="shared" si="218"/>
        <v>0</v>
      </c>
      <c r="F1601" s="13"/>
      <c r="G1601" s="13"/>
      <c r="H1601" s="88"/>
      <c r="I1601" s="88"/>
      <c r="J1601" s="9"/>
      <c r="K1601" s="8"/>
      <c r="L1601" s="19"/>
      <c r="M1601" s="8"/>
      <c r="N1601" s="19"/>
      <c r="O1601" s="19"/>
      <c r="P1601" s="19"/>
      <c r="Q1601" s="8"/>
      <c r="R1601" s="8"/>
      <c r="S1601" s="88"/>
      <c r="T1601" s="8"/>
      <c r="U1601" s="8"/>
      <c r="V1601" s="11"/>
      <c r="W1601" s="19"/>
      <c r="X1601" s="8"/>
      <c r="Y1601" s="90"/>
      <c r="Z1601" s="88"/>
      <c r="AA1601" s="88"/>
      <c r="AB1601" s="88"/>
      <c r="AC1601" s="88"/>
      <c r="AD1601" s="10"/>
      <c r="AE1601" s="8"/>
      <c r="AF1601" s="12"/>
      <c r="AG1601" s="8"/>
      <c r="AH1601" s="88"/>
    </row>
    <row r="1602" spans="1:34" x14ac:dyDescent="0.25">
      <c r="A1602" s="62">
        <f>COUNTA(H1602:K1602,L1602:AH1602)</f>
        <v>0</v>
      </c>
      <c r="B1602" s="13"/>
      <c r="C1602" s="13"/>
      <c r="D1602" s="13"/>
      <c r="E1602" s="13">
        <f t="shared" si="218"/>
        <v>0</v>
      </c>
      <c r="F1602" s="13"/>
      <c r="G1602" s="13"/>
      <c r="H1602" s="88"/>
      <c r="I1602" s="88"/>
      <c r="J1602" s="9"/>
      <c r="K1602" s="8"/>
      <c r="L1602" s="19"/>
      <c r="M1602" s="8"/>
      <c r="N1602" s="19"/>
      <c r="O1602" s="19"/>
      <c r="P1602" s="19"/>
      <c r="Q1602" s="8"/>
      <c r="R1602" s="8"/>
      <c r="S1602" s="88"/>
      <c r="T1602" s="8"/>
      <c r="U1602" s="8"/>
      <c r="V1602" s="11"/>
      <c r="W1602" s="19"/>
      <c r="X1602" s="8"/>
      <c r="Y1602" s="90"/>
      <c r="Z1602" s="88"/>
      <c r="AA1602" s="88"/>
      <c r="AB1602" s="88"/>
      <c r="AC1602" s="88"/>
      <c r="AD1602" s="10"/>
      <c r="AE1602" s="8"/>
      <c r="AF1602" s="12"/>
      <c r="AG1602" s="8"/>
      <c r="AH1602" s="88"/>
    </row>
    <row r="1603" spans="1:34" x14ac:dyDescent="0.25">
      <c r="A1603" s="62">
        <f>COUNTA(H1603:K1603,L1603:AH1603)</f>
        <v>0</v>
      </c>
      <c r="B1603" s="13"/>
      <c r="C1603" s="13"/>
      <c r="D1603" s="13"/>
      <c r="E1603" s="13">
        <f t="shared" si="218"/>
        <v>0</v>
      </c>
      <c r="F1603" s="13"/>
      <c r="G1603" s="13"/>
      <c r="H1603" s="88"/>
      <c r="I1603" s="88"/>
      <c r="J1603" s="9"/>
      <c r="K1603" s="8"/>
      <c r="L1603" s="19"/>
      <c r="M1603" s="8"/>
      <c r="N1603" s="19"/>
      <c r="O1603" s="19"/>
      <c r="P1603" s="19"/>
      <c r="Q1603" s="8"/>
      <c r="R1603" s="8"/>
      <c r="S1603" s="88"/>
      <c r="T1603" s="8"/>
      <c r="U1603" s="8"/>
      <c r="V1603" s="11"/>
      <c r="W1603" s="19"/>
      <c r="X1603" s="8"/>
      <c r="Y1603" s="90"/>
      <c r="Z1603" s="88"/>
      <c r="AA1603" s="88"/>
      <c r="AB1603" s="88"/>
      <c r="AC1603" s="88"/>
      <c r="AD1603" s="10"/>
      <c r="AE1603" s="8"/>
      <c r="AF1603" s="12"/>
      <c r="AG1603" s="8"/>
      <c r="AH1603" s="88"/>
    </row>
    <row r="1604" spans="1:34" x14ac:dyDescent="0.25">
      <c r="A1604" s="62">
        <f>COUNTA(H1604:K1604,L1604:AH1604,J1605)-4</f>
        <v>0</v>
      </c>
      <c r="B1604" s="13"/>
      <c r="C1604" s="13"/>
      <c r="D1604" s="13"/>
      <c r="E1604" s="13">
        <f t="shared" si="218"/>
        <v>0</v>
      </c>
      <c r="F1604" s="13"/>
      <c r="G1604" s="13"/>
      <c r="H1604" s="88"/>
      <c r="I1604" s="88"/>
      <c r="J1604" s="7" t="s">
        <v>79</v>
      </c>
      <c r="K1604" s="8"/>
      <c r="L1604" s="19"/>
      <c r="M1604" s="8"/>
      <c r="N1604" s="19"/>
      <c r="O1604" s="19"/>
      <c r="P1604" s="19"/>
      <c r="Q1604" s="8"/>
      <c r="R1604" s="8"/>
      <c r="S1604" s="88"/>
      <c r="T1604" s="17" t="s">
        <v>80</v>
      </c>
      <c r="U1604" s="17" t="s">
        <v>80</v>
      </c>
      <c r="V1604" s="18" t="s">
        <v>80</v>
      </c>
      <c r="W1604" s="19"/>
      <c r="X1604" s="8"/>
      <c r="Y1604" s="90"/>
      <c r="Z1604" s="88"/>
      <c r="AA1604" s="88"/>
      <c r="AB1604" s="88"/>
      <c r="AC1604" s="88"/>
      <c r="AD1604" s="10"/>
      <c r="AE1604" s="8"/>
      <c r="AF1604" s="12"/>
      <c r="AG1604" s="8"/>
      <c r="AH1604" s="88"/>
    </row>
    <row r="1605" spans="1:34" x14ac:dyDescent="0.25">
      <c r="A1605" s="62">
        <f>COUNTA(H1605:K1605,L1605:AH1605)</f>
        <v>0</v>
      </c>
      <c r="B1605" s="13"/>
      <c r="C1605" s="13"/>
      <c r="D1605" s="13" t="str">
        <f>IF(J1605&gt;0,"совместительство","-")</f>
        <v>-</v>
      </c>
      <c r="E1605" s="13">
        <f t="shared" si="218"/>
        <v>0</v>
      </c>
      <c r="F1605" s="13"/>
      <c r="G1605" s="13"/>
      <c r="H1605" s="88"/>
      <c r="I1605" s="88"/>
      <c r="J1605" s="9"/>
      <c r="K1605" s="8"/>
      <c r="L1605" s="19"/>
      <c r="M1605" s="8"/>
      <c r="N1605" s="19"/>
      <c r="O1605" s="19"/>
      <c r="P1605" s="19"/>
      <c r="Q1605" s="8"/>
      <c r="R1605" s="8"/>
      <c r="S1605" s="88"/>
      <c r="T1605" s="8"/>
      <c r="U1605" s="8"/>
      <c r="V1605" s="11"/>
      <c r="W1605" s="19"/>
      <c r="X1605" s="8"/>
      <c r="Y1605" s="90"/>
      <c r="Z1605" s="88"/>
      <c r="AA1605" s="88"/>
      <c r="AB1605" s="88"/>
      <c r="AC1605" s="88"/>
      <c r="AD1605" s="10"/>
      <c r="AE1605" s="8"/>
      <c r="AF1605" s="12"/>
      <c r="AG1605" s="8"/>
      <c r="AH1605" s="88"/>
    </row>
    <row r="1606" spans="1:34" x14ac:dyDescent="0.25">
      <c r="A1606" s="62">
        <f>COUNTA(H1606:K1606,L1606:AH1606)</f>
        <v>0</v>
      </c>
      <c r="B1606" s="13"/>
      <c r="C1606" s="13"/>
      <c r="D1606" s="13"/>
      <c r="E1606" s="13">
        <f t="shared" si="218"/>
        <v>0</v>
      </c>
      <c r="F1606" s="13"/>
      <c r="G1606" s="13"/>
      <c r="H1606" s="88"/>
      <c r="I1606" s="88"/>
      <c r="J1606" s="9"/>
      <c r="K1606" s="8"/>
      <c r="L1606" s="19"/>
      <c r="M1606" s="8"/>
      <c r="N1606" s="19"/>
      <c r="O1606" s="19"/>
      <c r="P1606" s="19"/>
      <c r="Q1606" s="8"/>
      <c r="R1606" s="8"/>
      <c r="S1606" s="88"/>
      <c r="T1606" s="8"/>
      <c r="U1606" s="8"/>
      <c r="V1606" s="11"/>
      <c r="W1606" s="19"/>
      <c r="X1606" s="8"/>
      <c r="Y1606" s="90"/>
      <c r="Z1606" s="88"/>
      <c r="AA1606" s="88"/>
      <c r="AB1606" s="88"/>
      <c r="AC1606" s="88"/>
      <c r="AD1606" s="10"/>
      <c r="AE1606" s="8"/>
      <c r="AF1606" s="12"/>
      <c r="AG1606" s="8"/>
      <c r="AH1606" s="88"/>
    </row>
    <row r="1607" spans="1:34" x14ac:dyDescent="0.25">
      <c r="A1607" s="62">
        <f>COUNTA(H1607:K1607,L1607:AH1607)</f>
        <v>0</v>
      </c>
      <c r="B1607" s="13"/>
      <c r="C1607" s="13"/>
      <c r="D1607" s="13"/>
      <c r="E1607" s="13">
        <f t="shared" si="218"/>
        <v>0</v>
      </c>
      <c r="F1607" s="13"/>
      <c r="G1607" s="13"/>
      <c r="H1607" s="88"/>
      <c r="I1607" s="88"/>
      <c r="J1607" s="9"/>
      <c r="K1607" s="8"/>
      <c r="L1607" s="19"/>
      <c r="M1607" s="8"/>
      <c r="N1607" s="19"/>
      <c r="O1607" s="19"/>
      <c r="P1607" s="19"/>
      <c r="Q1607" s="8"/>
      <c r="R1607" s="8"/>
      <c r="S1607" s="88"/>
      <c r="T1607" s="8"/>
      <c r="U1607" s="8"/>
      <c r="V1607" s="11"/>
      <c r="W1607" s="19"/>
      <c r="X1607" s="8"/>
      <c r="Y1607" s="90"/>
      <c r="Z1607" s="88"/>
      <c r="AA1607" s="88"/>
      <c r="AB1607" s="88"/>
      <c r="AC1607" s="88"/>
      <c r="AD1607" s="10"/>
      <c r="AE1607" s="8"/>
      <c r="AF1607" s="12"/>
      <c r="AG1607" s="8"/>
      <c r="AH1607" s="88"/>
    </row>
    <row r="1608" spans="1:34" x14ac:dyDescent="0.25">
      <c r="A1608" s="62">
        <f>COUNTA(H1608:K1608,L1608:AH1608)</f>
        <v>0</v>
      </c>
      <c r="B1608" s="13"/>
      <c r="C1608" s="13"/>
      <c r="D1608" s="13"/>
      <c r="E1608" s="13">
        <f t="shared" si="218"/>
        <v>0</v>
      </c>
      <c r="F1608" s="13"/>
      <c r="G1608" s="13"/>
      <c r="H1608" s="88"/>
      <c r="I1608" s="88"/>
      <c r="J1608" s="9"/>
      <c r="K1608" s="8"/>
      <c r="L1608" s="19"/>
      <c r="M1608" s="8"/>
      <c r="N1608" s="19"/>
      <c r="O1608" s="19"/>
      <c r="P1608" s="19"/>
      <c r="Q1608" s="8"/>
      <c r="R1608" s="8"/>
      <c r="S1608" s="88"/>
      <c r="T1608" s="8"/>
      <c r="U1608" s="8"/>
      <c r="V1608" s="11"/>
      <c r="W1608" s="19"/>
      <c r="X1608" s="8"/>
      <c r="Y1608" s="90"/>
      <c r="Z1608" s="88"/>
      <c r="AA1608" s="88"/>
      <c r="AB1608" s="88"/>
      <c r="AC1608" s="88"/>
      <c r="AD1608" s="10"/>
      <c r="AE1608" s="8"/>
      <c r="AF1608" s="12"/>
      <c r="AG1608" s="8"/>
      <c r="AH1608" s="88"/>
    </row>
    <row r="1609" spans="1:34" x14ac:dyDescent="0.25">
      <c r="A1609" s="62">
        <f>COUNTA(H1609:K1609,L1609:AH1609)</f>
        <v>0</v>
      </c>
      <c r="B1609" s="13"/>
      <c r="C1609" s="13"/>
      <c r="D1609" s="13"/>
      <c r="E1609" s="13">
        <f t="shared" si="218"/>
        <v>0</v>
      </c>
      <c r="F1609" s="13"/>
      <c r="G1609" s="13"/>
      <c r="H1609" s="88"/>
      <c r="I1609" s="88"/>
      <c r="J1609" s="9"/>
      <c r="K1609" s="8"/>
      <c r="L1609" s="19"/>
      <c r="M1609" s="8"/>
      <c r="N1609" s="19"/>
      <c r="O1609" s="19"/>
      <c r="P1609" s="19"/>
      <c r="Q1609" s="8"/>
      <c r="R1609" s="8"/>
      <c r="S1609" s="88"/>
      <c r="T1609" s="8"/>
      <c r="U1609" s="8"/>
      <c r="V1609" s="11"/>
      <c r="W1609" s="19"/>
      <c r="X1609" s="8"/>
      <c r="Y1609" s="90"/>
      <c r="Z1609" s="88"/>
      <c r="AA1609" s="88"/>
      <c r="AB1609" s="88"/>
      <c r="AC1609" s="88"/>
      <c r="AD1609" s="10"/>
      <c r="AE1609" s="8"/>
      <c r="AF1609" s="12"/>
      <c r="AG1609" s="8"/>
      <c r="AH1609" s="88"/>
    </row>
    <row r="1610" spans="1:34" x14ac:dyDescent="0.25">
      <c r="A1610" s="62">
        <f>COUNTA(H1610:K1610,L1610:AH1610)</f>
        <v>0</v>
      </c>
      <c r="B1610" s="13"/>
      <c r="C1610" s="13"/>
      <c r="D1610" s="13"/>
      <c r="E1610" s="13">
        <f t="shared" si="218"/>
        <v>0</v>
      </c>
      <c r="F1610" s="13"/>
      <c r="G1610" s="13"/>
      <c r="H1610" s="88"/>
      <c r="I1610" s="88"/>
      <c r="J1610" s="9"/>
      <c r="K1610" s="8"/>
      <c r="L1610" s="19"/>
      <c r="M1610" s="8"/>
      <c r="N1610" s="19"/>
      <c r="O1610" s="19"/>
      <c r="P1610" s="19"/>
      <c r="Q1610" s="8"/>
      <c r="R1610" s="8"/>
      <c r="S1610" s="88"/>
      <c r="T1610" s="8"/>
      <c r="U1610" s="8"/>
      <c r="V1610" s="11"/>
      <c r="W1610" s="19"/>
      <c r="X1610" s="8"/>
      <c r="Y1610" s="90"/>
      <c r="Z1610" s="88"/>
      <c r="AA1610" s="88"/>
      <c r="AB1610" s="88"/>
      <c r="AC1610" s="88"/>
      <c r="AD1610" s="10"/>
      <c r="AE1610" s="8"/>
      <c r="AF1610" s="12"/>
      <c r="AG1610" s="8"/>
      <c r="AH1610" s="88"/>
    </row>
    <row r="1611" spans="1:34" s="26" customFormat="1" ht="11.25" customHeight="1" x14ac:dyDescent="0.25">
      <c r="A1611" s="21">
        <v>0</v>
      </c>
      <c r="B1611" s="22"/>
      <c r="C1611" s="22"/>
      <c r="D1611" s="21"/>
      <c r="E1611" s="23">
        <f>MAX(E1595:E1610)</f>
        <v>0</v>
      </c>
      <c r="F1611" s="21" t="str">
        <f>RIGHT(R1611,4)</f>
        <v xml:space="preserve"> - 0</v>
      </c>
      <c r="G1611" s="21" t="str">
        <f>RIGHT(X1611,4)</f>
        <v xml:space="preserve"> - 0</v>
      </c>
      <c r="H1611" s="88"/>
      <c r="I1611" s="88"/>
      <c r="J1611" s="23" t="s">
        <v>85</v>
      </c>
      <c r="K1611" s="23" t="str">
        <f>IF(E1611=4,"ВО",IF(E1611=3,"СПО",IF(E1611=2,"ВО (с)",IF(E1611=1,"СПО (с)","-"))))</f>
        <v>-</v>
      </c>
      <c r="L1611" s="23">
        <f>COUNTA(L1595:L1610)</f>
        <v>0</v>
      </c>
      <c r="M1611" s="23" t="s">
        <v>80</v>
      </c>
      <c r="N1611" s="23" t="s">
        <v>80</v>
      </c>
      <c r="O1611" s="23">
        <f>COUNTA(O1595:O1610)</f>
        <v>0</v>
      </c>
      <c r="P1611" s="23" t="s">
        <v>80</v>
      </c>
      <c r="Q1611" s="23">
        <f>SUM(Q1595:Q1610)</f>
        <v>0</v>
      </c>
      <c r="R1611" s="23" t="str">
        <f>CONCATENATE("П.Г.П. - ",MAX(R1595:R1610))</f>
        <v>П.Г.П. - 0</v>
      </c>
      <c r="S1611" s="23">
        <f>COUNTA(S1595)</f>
        <v>0</v>
      </c>
      <c r="T1611" s="23">
        <f>T1596</f>
        <v>0</v>
      </c>
      <c r="U1611" s="23" t="s">
        <v>80</v>
      </c>
      <c r="V1611" s="23" t="s">
        <v>80</v>
      </c>
      <c r="W1611" s="23">
        <f>COUNTA(W1595:W1610)</f>
        <v>0</v>
      </c>
      <c r="X1611" s="23" t="str">
        <f>CONCATENATE("П.Г.П. - ",MAX(X1595:X1610))</f>
        <v>П.Г.П. - 0</v>
      </c>
      <c r="Y1611" s="24">
        <f>Y1595</f>
        <v>0</v>
      </c>
      <c r="Z1611" s="23" t="str">
        <f>IF(Z1595="","-",Z1595)</f>
        <v>-</v>
      </c>
      <c r="AA1611" s="23" t="str">
        <f t="shared" ref="AA1611:AC1611" si="219">IF(AA1595="","-",AA1595)</f>
        <v>-</v>
      </c>
      <c r="AB1611" s="23" t="str">
        <f t="shared" si="219"/>
        <v>-</v>
      </c>
      <c r="AC1611" s="23" t="str">
        <f t="shared" si="219"/>
        <v>-</v>
      </c>
      <c r="AD1611" s="23" t="s">
        <v>80</v>
      </c>
      <c r="AE1611" s="23">
        <f>SUM(AE1595:AE1610)</f>
        <v>0</v>
      </c>
      <c r="AF1611" s="25">
        <f>SUM(AF1595:AF1610)</f>
        <v>0</v>
      </c>
      <c r="AG1611" s="23" t="s">
        <v>80</v>
      </c>
      <c r="AH1611" s="23" t="s">
        <v>80</v>
      </c>
    </row>
    <row r="1612" spans="1:34" x14ac:dyDescent="0.25">
      <c r="A1612" s="62">
        <f>COUNTA(H1612:K1612,L1612:AH1612)-7</f>
        <v>-1</v>
      </c>
      <c r="B1612" s="13"/>
      <c r="C1612" s="13"/>
      <c r="D1612" s="13"/>
      <c r="E1612" s="13">
        <f t="shared" ref="E1612:E1627" si="220">IF(K1612="ВО",4,IF(K1612="СПО",3,IF(K1612="ВО (студент)",2,IF(K1612="СПО (студент)",1,0))))</f>
        <v>0</v>
      </c>
      <c r="F1612" s="13"/>
      <c r="G1612" s="13"/>
      <c r="H1612" s="88">
        <v>115</v>
      </c>
      <c r="I1612" s="88"/>
      <c r="J1612" s="7" t="s">
        <v>77</v>
      </c>
      <c r="K1612" s="8"/>
      <c r="L1612" s="19"/>
      <c r="M1612" s="8"/>
      <c r="N1612" s="19"/>
      <c r="O1612" s="19"/>
      <c r="P1612" s="19"/>
      <c r="Q1612" s="8"/>
      <c r="R1612" s="8"/>
      <c r="S1612" s="88"/>
      <c r="T1612" s="17" t="s">
        <v>80</v>
      </c>
      <c r="U1612" s="17" t="s">
        <v>80</v>
      </c>
      <c r="V1612" s="18" t="s">
        <v>80</v>
      </c>
      <c r="W1612" s="19"/>
      <c r="X1612" s="8"/>
      <c r="Y1612" s="90"/>
      <c r="Z1612" s="88"/>
      <c r="AA1612" s="88"/>
      <c r="AB1612" s="88" t="str">
        <f>IF(Y1612&lt;1,"-",ROUND(YEARFRAC(Y1612,#REF!,1),2))</f>
        <v>-</v>
      </c>
      <c r="AC1612" s="88"/>
      <c r="AD1612" s="10"/>
      <c r="AE1612" s="8"/>
      <c r="AF1612" s="12"/>
      <c r="AG1612" s="8"/>
      <c r="AH1612" s="88"/>
    </row>
    <row r="1613" spans="1:34" x14ac:dyDescent="0.25">
      <c r="A1613" s="62">
        <f>COUNTA(H1613:K1613,L1613:AH1613)</f>
        <v>0</v>
      </c>
      <c r="B1613" s="13"/>
      <c r="C1613" s="13"/>
      <c r="D1613" s="13"/>
      <c r="E1613" s="13">
        <f t="shared" si="220"/>
        <v>0</v>
      </c>
      <c r="F1613" s="13"/>
      <c r="G1613" s="13"/>
      <c r="H1613" s="88"/>
      <c r="I1613" s="88"/>
      <c r="J1613" s="9"/>
      <c r="K1613" s="8"/>
      <c r="L1613" s="19"/>
      <c r="M1613" s="8"/>
      <c r="N1613" s="19"/>
      <c r="O1613" s="19"/>
      <c r="P1613" s="19"/>
      <c r="Q1613" s="8"/>
      <c r="R1613" s="8"/>
      <c r="S1613" s="88"/>
      <c r="T1613" s="8"/>
      <c r="U1613" s="8"/>
      <c r="V1613" s="11"/>
      <c r="W1613" s="19"/>
      <c r="X1613" s="8"/>
      <c r="Y1613" s="90"/>
      <c r="Z1613" s="88"/>
      <c r="AA1613" s="88"/>
      <c r="AB1613" s="88"/>
      <c r="AC1613" s="88"/>
      <c r="AD1613" s="10"/>
      <c r="AE1613" s="8"/>
      <c r="AF1613" s="12"/>
      <c r="AG1613" s="8"/>
      <c r="AH1613" s="88"/>
    </row>
    <row r="1614" spans="1:34" x14ac:dyDescent="0.25">
      <c r="A1614" s="62">
        <f>COUNTA(H1614:K1614,L1614:AH1614,J1615)-4</f>
        <v>0</v>
      </c>
      <c r="B1614" s="13"/>
      <c r="C1614" s="13"/>
      <c r="D1614" s="13"/>
      <c r="E1614" s="13">
        <f t="shared" si="220"/>
        <v>0</v>
      </c>
      <c r="F1614" s="13"/>
      <c r="G1614" s="13"/>
      <c r="H1614" s="88"/>
      <c r="I1614" s="88"/>
      <c r="J1614" s="7" t="s">
        <v>78</v>
      </c>
      <c r="K1614" s="8"/>
      <c r="L1614" s="19"/>
      <c r="M1614" s="8"/>
      <c r="N1614" s="19"/>
      <c r="O1614" s="19"/>
      <c r="P1614" s="19"/>
      <c r="Q1614" s="8"/>
      <c r="R1614" s="8"/>
      <c r="S1614" s="88"/>
      <c r="T1614" s="17" t="s">
        <v>80</v>
      </c>
      <c r="U1614" s="17" t="s">
        <v>80</v>
      </c>
      <c r="V1614" s="18" t="s">
        <v>80</v>
      </c>
      <c r="W1614" s="19"/>
      <c r="X1614" s="8"/>
      <c r="Y1614" s="90"/>
      <c r="Z1614" s="88"/>
      <c r="AA1614" s="88"/>
      <c r="AB1614" s="88"/>
      <c r="AC1614" s="88"/>
      <c r="AD1614" s="10"/>
      <c r="AE1614" s="8"/>
      <c r="AF1614" s="12"/>
      <c r="AG1614" s="8"/>
      <c r="AH1614" s="88"/>
    </row>
    <row r="1615" spans="1:34" x14ac:dyDescent="0.25">
      <c r="A1615" s="62">
        <f>COUNTA(H1615:K1615,L1615:AH1615)</f>
        <v>0</v>
      </c>
      <c r="B1615" s="13"/>
      <c r="C1615" s="13"/>
      <c r="D1615" s="13" t="str">
        <f>IF(J1615&gt;0,"совмещение","-")</f>
        <v>-</v>
      </c>
      <c r="E1615" s="13">
        <f t="shared" si="220"/>
        <v>0</v>
      </c>
      <c r="F1615" s="13"/>
      <c r="G1615" s="13"/>
      <c r="H1615" s="88"/>
      <c r="I1615" s="88"/>
      <c r="J1615" s="9"/>
      <c r="K1615" s="8"/>
      <c r="L1615" s="19"/>
      <c r="M1615" s="8"/>
      <c r="N1615" s="19"/>
      <c r="O1615" s="19"/>
      <c r="P1615" s="19"/>
      <c r="Q1615" s="8"/>
      <c r="R1615" s="8"/>
      <c r="S1615" s="88"/>
      <c r="T1615" s="8"/>
      <c r="U1615" s="8"/>
      <c r="V1615" s="11"/>
      <c r="W1615" s="19"/>
      <c r="X1615" s="8"/>
      <c r="Y1615" s="90"/>
      <c r="Z1615" s="88"/>
      <c r="AA1615" s="88"/>
      <c r="AB1615" s="88"/>
      <c r="AC1615" s="88"/>
      <c r="AD1615" s="10"/>
      <c r="AE1615" s="8"/>
      <c r="AF1615" s="12"/>
      <c r="AG1615" s="8"/>
      <c r="AH1615" s="88"/>
    </row>
    <row r="1616" spans="1:34" x14ac:dyDescent="0.25">
      <c r="A1616" s="62">
        <f>COUNTA(H1616:K1616,L1616:AH1616)</f>
        <v>0</v>
      </c>
      <c r="B1616" s="13"/>
      <c r="C1616" s="13"/>
      <c r="D1616" s="13"/>
      <c r="E1616" s="13">
        <f t="shared" si="220"/>
        <v>0</v>
      </c>
      <c r="F1616" s="13"/>
      <c r="G1616" s="13"/>
      <c r="H1616" s="88"/>
      <c r="I1616" s="88"/>
      <c r="J1616" s="9"/>
      <c r="K1616" s="8"/>
      <c r="L1616" s="19"/>
      <c r="M1616" s="8"/>
      <c r="N1616" s="19"/>
      <c r="O1616" s="19"/>
      <c r="P1616" s="19"/>
      <c r="Q1616" s="8"/>
      <c r="R1616" s="8"/>
      <c r="S1616" s="88"/>
      <c r="T1616" s="8"/>
      <c r="U1616" s="8"/>
      <c r="V1616" s="11"/>
      <c r="W1616" s="19"/>
      <c r="X1616" s="8"/>
      <c r="Y1616" s="90"/>
      <c r="Z1616" s="88"/>
      <c r="AA1616" s="88"/>
      <c r="AB1616" s="88"/>
      <c r="AC1616" s="88"/>
      <c r="AD1616" s="10"/>
      <c r="AE1616" s="8"/>
      <c r="AF1616" s="12"/>
      <c r="AG1616" s="8"/>
      <c r="AH1616" s="88"/>
    </row>
    <row r="1617" spans="1:34" x14ac:dyDescent="0.25">
      <c r="A1617" s="62">
        <f>COUNTA(H1617:K1617,L1617:AH1617)</f>
        <v>0</v>
      </c>
      <c r="B1617" s="13"/>
      <c r="C1617" s="13"/>
      <c r="D1617" s="13"/>
      <c r="E1617" s="13">
        <f t="shared" si="220"/>
        <v>0</v>
      </c>
      <c r="F1617" s="13"/>
      <c r="G1617" s="13"/>
      <c r="H1617" s="88"/>
      <c r="I1617" s="88"/>
      <c r="J1617" s="9"/>
      <c r="K1617" s="8"/>
      <c r="L1617" s="19"/>
      <c r="M1617" s="8"/>
      <c r="N1617" s="19"/>
      <c r="O1617" s="19"/>
      <c r="P1617" s="19"/>
      <c r="Q1617" s="8"/>
      <c r="R1617" s="8"/>
      <c r="S1617" s="88"/>
      <c r="T1617" s="8"/>
      <c r="U1617" s="8"/>
      <c r="V1617" s="11"/>
      <c r="W1617" s="19"/>
      <c r="X1617" s="8"/>
      <c r="Y1617" s="90"/>
      <c r="Z1617" s="88"/>
      <c r="AA1617" s="88"/>
      <c r="AB1617" s="88"/>
      <c r="AC1617" s="88"/>
      <c r="AD1617" s="10"/>
      <c r="AE1617" s="8"/>
      <c r="AF1617" s="12"/>
      <c r="AG1617" s="8"/>
      <c r="AH1617" s="88"/>
    </row>
    <row r="1618" spans="1:34" x14ac:dyDescent="0.25">
      <c r="A1618" s="62">
        <f>COUNTA(H1618:K1618,L1618:AH1618)</f>
        <v>0</v>
      </c>
      <c r="B1618" s="13"/>
      <c r="C1618" s="13"/>
      <c r="D1618" s="13"/>
      <c r="E1618" s="13">
        <f t="shared" si="220"/>
        <v>0</v>
      </c>
      <c r="F1618" s="13"/>
      <c r="G1618" s="13"/>
      <c r="H1618" s="88"/>
      <c r="I1618" s="88"/>
      <c r="J1618" s="9"/>
      <c r="K1618" s="8"/>
      <c r="L1618" s="19"/>
      <c r="M1618" s="8"/>
      <c r="N1618" s="19"/>
      <c r="O1618" s="19"/>
      <c r="P1618" s="19"/>
      <c r="Q1618" s="8"/>
      <c r="R1618" s="8"/>
      <c r="S1618" s="88"/>
      <c r="T1618" s="8"/>
      <c r="U1618" s="8"/>
      <c r="V1618" s="11"/>
      <c r="W1618" s="19"/>
      <c r="X1618" s="8"/>
      <c r="Y1618" s="90"/>
      <c r="Z1618" s="88"/>
      <c r="AA1618" s="88"/>
      <c r="AB1618" s="88"/>
      <c r="AC1618" s="88"/>
      <c r="AD1618" s="10"/>
      <c r="AE1618" s="8"/>
      <c r="AF1618" s="12"/>
      <c r="AG1618" s="8"/>
      <c r="AH1618" s="88"/>
    </row>
    <row r="1619" spans="1:34" x14ac:dyDescent="0.25">
      <c r="A1619" s="62">
        <f>COUNTA(H1619:K1619,L1619:AH1619)</f>
        <v>0</v>
      </c>
      <c r="B1619" s="13"/>
      <c r="C1619" s="13"/>
      <c r="D1619" s="13"/>
      <c r="E1619" s="13">
        <f t="shared" si="220"/>
        <v>0</v>
      </c>
      <c r="F1619" s="13"/>
      <c r="G1619" s="13"/>
      <c r="H1619" s="88"/>
      <c r="I1619" s="88"/>
      <c r="J1619" s="9"/>
      <c r="K1619" s="8"/>
      <c r="L1619" s="19"/>
      <c r="M1619" s="8"/>
      <c r="N1619" s="19"/>
      <c r="O1619" s="19"/>
      <c r="P1619" s="19"/>
      <c r="Q1619" s="8"/>
      <c r="R1619" s="8"/>
      <c r="S1619" s="88"/>
      <c r="T1619" s="8"/>
      <c r="U1619" s="8"/>
      <c r="V1619" s="11"/>
      <c r="W1619" s="19"/>
      <c r="X1619" s="8"/>
      <c r="Y1619" s="90"/>
      <c r="Z1619" s="88"/>
      <c r="AA1619" s="88"/>
      <c r="AB1619" s="88"/>
      <c r="AC1619" s="88"/>
      <c r="AD1619" s="10"/>
      <c r="AE1619" s="8"/>
      <c r="AF1619" s="12"/>
      <c r="AG1619" s="8"/>
      <c r="AH1619" s="88"/>
    </row>
    <row r="1620" spans="1:34" x14ac:dyDescent="0.25">
      <c r="A1620" s="62">
        <f>COUNTA(H1620:K1620,L1620:AH1620)</f>
        <v>0</v>
      </c>
      <c r="B1620" s="13"/>
      <c r="C1620" s="13"/>
      <c r="D1620" s="13"/>
      <c r="E1620" s="13">
        <f t="shared" si="220"/>
        <v>0</v>
      </c>
      <c r="F1620" s="13"/>
      <c r="G1620" s="13"/>
      <c r="H1620" s="88"/>
      <c r="I1620" s="88"/>
      <c r="J1620" s="9"/>
      <c r="K1620" s="8"/>
      <c r="L1620" s="19"/>
      <c r="M1620" s="8"/>
      <c r="N1620" s="19"/>
      <c r="O1620" s="19"/>
      <c r="P1620" s="19"/>
      <c r="Q1620" s="8"/>
      <c r="R1620" s="8"/>
      <c r="S1620" s="88"/>
      <c r="T1620" s="8"/>
      <c r="U1620" s="8"/>
      <c r="V1620" s="11"/>
      <c r="W1620" s="19"/>
      <c r="X1620" s="8"/>
      <c r="Y1620" s="90"/>
      <c r="Z1620" s="88"/>
      <c r="AA1620" s="88"/>
      <c r="AB1620" s="88"/>
      <c r="AC1620" s="88"/>
      <c r="AD1620" s="10"/>
      <c r="AE1620" s="8"/>
      <c r="AF1620" s="12"/>
      <c r="AG1620" s="8"/>
      <c r="AH1620" s="88"/>
    </row>
    <row r="1621" spans="1:34" x14ac:dyDescent="0.25">
      <c r="A1621" s="62">
        <f>COUNTA(H1621:K1621,L1621:AH1621,J1622)-4</f>
        <v>0</v>
      </c>
      <c r="B1621" s="13"/>
      <c r="C1621" s="13"/>
      <c r="D1621" s="13"/>
      <c r="E1621" s="13">
        <f t="shared" si="220"/>
        <v>0</v>
      </c>
      <c r="F1621" s="13"/>
      <c r="G1621" s="13"/>
      <c r="H1621" s="88"/>
      <c r="I1621" s="88"/>
      <c r="J1621" s="7" t="s">
        <v>79</v>
      </c>
      <c r="K1621" s="8"/>
      <c r="L1621" s="19"/>
      <c r="M1621" s="8"/>
      <c r="N1621" s="19"/>
      <c r="O1621" s="19"/>
      <c r="P1621" s="19"/>
      <c r="Q1621" s="8"/>
      <c r="R1621" s="8"/>
      <c r="S1621" s="88"/>
      <c r="T1621" s="17" t="s">
        <v>80</v>
      </c>
      <c r="U1621" s="17" t="s">
        <v>80</v>
      </c>
      <c r="V1621" s="18" t="s">
        <v>80</v>
      </c>
      <c r="W1621" s="19"/>
      <c r="X1621" s="8"/>
      <c r="Y1621" s="90"/>
      <c r="Z1621" s="88"/>
      <c r="AA1621" s="88"/>
      <c r="AB1621" s="88"/>
      <c r="AC1621" s="88"/>
      <c r="AD1621" s="10"/>
      <c r="AE1621" s="8"/>
      <c r="AF1621" s="12"/>
      <c r="AG1621" s="8"/>
      <c r="AH1621" s="88"/>
    </row>
    <row r="1622" spans="1:34" x14ac:dyDescent="0.25">
      <c r="A1622" s="62">
        <f>COUNTA(H1622:K1622,L1622:AH1622)</f>
        <v>0</v>
      </c>
      <c r="B1622" s="13"/>
      <c r="C1622" s="13"/>
      <c r="D1622" s="13" t="str">
        <f>IF(J1622&gt;0,"совместительство","-")</f>
        <v>-</v>
      </c>
      <c r="E1622" s="13">
        <f t="shared" si="220"/>
        <v>0</v>
      </c>
      <c r="F1622" s="13"/>
      <c r="G1622" s="13"/>
      <c r="H1622" s="88"/>
      <c r="I1622" s="88"/>
      <c r="J1622" s="9"/>
      <c r="K1622" s="8"/>
      <c r="L1622" s="19"/>
      <c r="M1622" s="8"/>
      <c r="N1622" s="19"/>
      <c r="O1622" s="19"/>
      <c r="P1622" s="19"/>
      <c r="Q1622" s="8"/>
      <c r="R1622" s="8"/>
      <c r="S1622" s="88"/>
      <c r="T1622" s="8"/>
      <c r="U1622" s="8"/>
      <c r="V1622" s="11"/>
      <c r="W1622" s="19"/>
      <c r="X1622" s="8"/>
      <c r="Y1622" s="90"/>
      <c r="Z1622" s="88"/>
      <c r="AA1622" s="88"/>
      <c r="AB1622" s="88"/>
      <c r="AC1622" s="88"/>
      <c r="AD1622" s="10"/>
      <c r="AE1622" s="8"/>
      <c r="AF1622" s="12"/>
      <c r="AG1622" s="8"/>
      <c r="AH1622" s="88"/>
    </row>
    <row r="1623" spans="1:34" x14ac:dyDescent="0.25">
      <c r="A1623" s="62">
        <f>COUNTA(H1623:K1623,L1623:AH1623)</f>
        <v>0</v>
      </c>
      <c r="B1623" s="13"/>
      <c r="C1623" s="13"/>
      <c r="D1623" s="13"/>
      <c r="E1623" s="13">
        <f t="shared" si="220"/>
        <v>0</v>
      </c>
      <c r="F1623" s="13"/>
      <c r="G1623" s="13"/>
      <c r="H1623" s="88"/>
      <c r="I1623" s="88"/>
      <c r="J1623" s="9"/>
      <c r="K1623" s="8"/>
      <c r="L1623" s="19"/>
      <c r="M1623" s="8"/>
      <c r="N1623" s="19"/>
      <c r="O1623" s="19"/>
      <c r="P1623" s="19"/>
      <c r="Q1623" s="8"/>
      <c r="R1623" s="8"/>
      <c r="S1623" s="88"/>
      <c r="T1623" s="8"/>
      <c r="U1623" s="8"/>
      <c r="V1623" s="11"/>
      <c r="W1623" s="19"/>
      <c r="X1623" s="8"/>
      <c r="Y1623" s="90"/>
      <c r="Z1623" s="88"/>
      <c r="AA1623" s="88"/>
      <c r="AB1623" s="88"/>
      <c r="AC1623" s="88"/>
      <c r="AD1623" s="10"/>
      <c r="AE1623" s="8"/>
      <c r="AF1623" s="12"/>
      <c r="AG1623" s="8"/>
      <c r="AH1623" s="88"/>
    </row>
    <row r="1624" spans="1:34" x14ac:dyDescent="0.25">
      <c r="A1624" s="62">
        <f>COUNTA(H1624:K1624,L1624:AH1624)</f>
        <v>0</v>
      </c>
      <c r="B1624" s="13"/>
      <c r="C1624" s="13"/>
      <c r="D1624" s="13"/>
      <c r="E1624" s="13">
        <f t="shared" si="220"/>
        <v>0</v>
      </c>
      <c r="F1624" s="13"/>
      <c r="G1624" s="13"/>
      <c r="H1624" s="88"/>
      <c r="I1624" s="88"/>
      <c r="J1624" s="9"/>
      <c r="K1624" s="8"/>
      <c r="L1624" s="19"/>
      <c r="M1624" s="8"/>
      <c r="N1624" s="19"/>
      <c r="O1624" s="19"/>
      <c r="P1624" s="19"/>
      <c r="Q1624" s="8"/>
      <c r="R1624" s="8"/>
      <c r="S1624" s="88"/>
      <c r="T1624" s="8"/>
      <c r="U1624" s="8"/>
      <c r="V1624" s="11"/>
      <c r="W1624" s="19"/>
      <c r="X1624" s="8"/>
      <c r="Y1624" s="90"/>
      <c r="Z1624" s="88"/>
      <c r="AA1624" s="88"/>
      <c r="AB1624" s="88"/>
      <c r="AC1624" s="88"/>
      <c r="AD1624" s="10"/>
      <c r="AE1624" s="8"/>
      <c r="AF1624" s="12"/>
      <c r="AG1624" s="8"/>
      <c r="AH1624" s="88"/>
    </row>
    <row r="1625" spans="1:34" x14ac:dyDescent="0.25">
      <c r="A1625" s="62">
        <f>COUNTA(H1625:K1625,L1625:AH1625)</f>
        <v>0</v>
      </c>
      <c r="B1625" s="13"/>
      <c r="C1625" s="13"/>
      <c r="D1625" s="13"/>
      <c r="E1625" s="13">
        <f t="shared" si="220"/>
        <v>0</v>
      </c>
      <c r="F1625" s="13"/>
      <c r="G1625" s="13"/>
      <c r="H1625" s="88"/>
      <c r="I1625" s="88"/>
      <c r="J1625" s="9"/>
      <c r="K1625" s="8"/>
      <c r="L1625" s="19"/>
      <c r="M1625" s="8"/>
      <c r="N1625" s="19"/>
      <c r="O1625" s="19"/>
      <c r="P1625" s="19"/>
      <c r="Q1625" s="8"/>
      <c r="R1625" s="8"/>
      <c r="S1625" s="88"/>
      <c r="T1625" s="8"/>
      <c r="U1625" s="8"/>
      <c r="V1625" s="11"/>
      <c r="W1625" s="19"/>
      <c r="X1625" s="8"/>
      <c r="Y1625" s="90"/>
      <c r="Z1625" s="88"/>
      <c r="AA1625" s="88"/>
      <c r="AB1625" s="88"/>
      <c r="AC1625" s="88"/>
      <c r="AD1625" s="10"/>
      <c r="AE1625" s="8"/>
      <c r="AF1625" s="12"/>
      <c r="AG1625" s="8"/>
      <c r="AH1625" s="88"/>
    </row>
    <row r="1626" spans="1:34" x14ac:dyDescent="0.25">
      <c r="A1626" s="62">
        <f>COUNTA(H1626:K1626,L1626:AH1626)</f>
        <v>0</v>
      </c>
      <c r="B1626" s="13"/>
      <c r="C1626" s="13"/>
      <c r="D1626" s="13"/>
      <c r="E1626" s="13">
        <f t="shared" si="220"/>
        <v>0</v>
      </c>
      <c r="F1626" s="13"/>
      <c r="G1626" s="13"/>
      <c r="H1626" s="88"/>
      <c r="I1626" s="88"/>
      <c r="J1626" s="9"/>
      <c r="K1626" s="8"/>
      <c r="L1626" s="19"/>
      <c r="M1626" s="8"/>
      <c r="N1626" s="19"/>
      <c r="O1626" s="19"/>
      <c r="P1626" s="19"/>
      <c r="Q1626" s="8"/>
      <c r="R1626" s="8"/>
      <c r="S1626" s="88"/>
      <c r="T1626" s="8"/>
      <c r="U1626" s="8"/>
      <c r="V1626" s="11"/>
      <c r="W1626" s="19"/>
      <c r="X1626" s="8"/>
      <c r="Y1626" s="90"/>
      <c r="Z1626" s="88"/>
      <c r="AA1626" s="88"/>
      <c r="AB1626" s="88"/>
      <c r="AC1626" s="88"/>
      <c r="AD1626" s="10"/>
      <c r="AE1626" s="8"/>
      <c r="AF1626" s="12"/>
      <c r="AG1626" s="8"/>
      <c r="AH1626" s="88"/>
    </row>
    <row r="1627" spans="1:34" x14ac:dyDescent="0.25">
      <c r="A1627" s="62">
        <f>COUNTA(H1627:K1627,L1627:AH1627)</f>
        <v>0</v>
      </c>
      <c r="B1627" s="13"/>
      <c r="C1627" s="13"/>
      <c r="D1627" s="13"/>
      <c r="E1627" s="13">
        <f t="shared" si="220"/>
        <v>0</v>
      </c>
      <c r="F1627" s="13"/>
      <c r="G1627" s="13"/>
      <c r="H1627" s="88"/>
      <c r="I1627" s="88"/>
      <c r="J1627" s="9"/>
      <c r="K1627" s="8"/>
      <c r="L1627" s="19"/>
      <c r="M1627" s="8"/>
      <c r="N1627" s="19"/>
      <c r="O1627" s="19"/>
      <c r="P1627" s="19"/>
      <c r="Q1627" s="8"/>
      <c r="R1627" s="8"/>
      <c r="S1627" s="88"/>
      <c r="T1627" s="8"/>
      <c r="U1627" s="8"/>
      <c r="V1627" s="11"/>
      <c r="W1627" s="19"/>
      <c r="X1627" s="8"/>
      <c r="Y1627" s="90"/>
      <c r="Z1627" s="88"/>
      <c r="AA1627" s="88"/>
      <c r="AB1627" s="88"/>
      <c r="AC1627" s="88"/>
      <c r="AD1627" s="10"/>
      <c r="AE1627" s="8"/>
      <c r="AF1627" s="12"/>
      <c r="AG1627" s="8"/>
      <c r="AH1627" s="88"/>
    </row>
    <row r="1628" spans="1:34" s="26" customFormat="1" ht="11.25" customHeight="1" x14ac:dyDescent="0.25">
      <c r="A1628" s="21">
        <v>0</v>
      </c>
      <c r="B1628" s="22"/>
      <c r="C1628" s="22"/>
      <c r="D1628" s="21"/>
      <c r="E1628" s="23">
        <f>MAX(E1612:E1627)</f>
        <v>0</v>
      </c>
      <c r="F1628" s="21" t="str">
        <f>RIGHT(R1628,4)</f>
        <v xml:space="preserve"> - 0</v>
      </c>
      <c r="G1628" s="21" t="str">
        <f>RIGHT(X1628,4)</f>
        <v xml:space="preserve"> - 0</v>
      </c>
      <c r="H1628" s="88"/>
      <c r="I1628" s="88"/>
      <c r="J1628" s="23" t="s">
        <v>85</v>
      </c>
      <c r="K1628" s="23" t="str">
        <f>IF(E1628=4,"ВО",IF(E1628=3,"СПО",IF(E1628=2,"ВО (с)",IF(E1628=1,"СПО (с)","-"))))</f>
        <v>-</v>
      </c>
      <c r="L1628" s="23">
        <f>COUNTA(L1612:L1627)</f>
        <v>0</v>
      </c>
      <c r="M1628" s="23" t="s">
        <v>80</v>
      </c>
      <c r="N1628" s="23" t="s">
        <v>80</v>
      </c>
      <c r="O1628" s="23">
        <f>COUNTA(O1612:O1627)</f>
        <v>0</v>
      </c>
      <c r="P1628" s="23" t="s">
        <v>80</v>
      </c>
      <c r="Q1628" s="23">
        <f>SUM(Q1612:Q1627)</f>
        <v>0</v>
      </c>
      <c r="R1628" s="23" t="str">
        <f>CONCATENATE("П.Г.П. - ",MAX(R1612:R1627))</f>
        <v>П.Г.П. - 0</v>
      </c>
      <c r="S1628" s="23">
        <f>COUNTA(S1612)</f>
        <v>0</v>
      </c>
      <c r="T1628" s="23">
        <f>T1613</f>
        <v>0</v>
      </c>
      <c r="U1628" s="23" t="s">
        <v>80</v>
      </c>
      <c r="V1628" s="23" t="s">
        <v>80</v>
      </c>
      <c r="W1628" s="23">
        <f>COUNTA(W1612:W1627)</f>
        <v>0</v>
      </c>
      <c r="X1628" s="23" t="str">
        <f>CONCATENATE("П.Г.П. - ",MAX(X1612:X1627))</f>
        <v>П.Г.П. - 0</v>
      </c>
      <c r="Y1628" s="24">
        <f>Y1612</f>
        <v>0</v>
      </c>
      <c r="Z1628" s="23" t="str">
        <f>IF(Z1612="","-",Z1612)</f>
        <v>-</v>
      </c>
      <c r="AA1628" s="23" t="str">
        <f t="shared" ref="AA1628:AC1628" si="221">IF(AA1612="","-",AA1612)</f>
        <v>-</v>
      </c>
      <c r="AB1628" s="23" t="str">
        <f t="shared" si="221"/>
        <v>-</v>
      </c>
      <c r="AC1628" s="23" t="str">
        <f t="shared" si="221"/>
        <v>-</v>
      </c>
      <c r="AD1628" s="23" t="s">
        <v>80</v>
      </c>
      <c r="AE1628" s="23">
        <f>SUM(AE1612:AE1627)</f>
        <v>0</v>
      </c>
      <c r="AF1628" s="25">
        <f>SUM(AF1612:AF1627)</f>
        <v>0</v>
      </c>
      <c r="AG1628" s="23" t="s">
        <v>80</v>
      </c>
      <c r="AH1628" s="23" t="s">
        <v>80</v>
      </c>
    </row>
    <row r="1629" spans="1:34" x14ac:dyDescent="0.25">
      <c r="A1629" s="62">
        <f>COUNTA(H1629:K1629,L1629:AH1629)-7</f>
        <v>-1</v>
      </c>
      <c r="B1629" s="13"/>
      <c r="C1629" s="13"/>
      <c r="D1629" s="13"/>
      <c r="E1629" s="13">
        <f t="shared" ref="E1629:E1644" si="222">IF(K1629="ВО",4,IF(K1629="СПО",3,IF(K1629="ВО (студент)",2,IF(K1629="СПО (студент)",1,0))))</f>
        <v>0</v>
      </c>
      <c r="F1629" s="13"/>
      <c r="G1629" s="13"/>
      <c r="H1629" s="88">
        <v>116</v>
      </c>
      <c r="I1629" s="88"/>
      <c r="J1629" s="7" t="s">
        <v>77</v>
      </c>
      <c r="K1629" s="8"/>
      <c r="L1629" s="19"/>
      <c r="M1629" s="8"/>
      <c r="N1629" s="19"/>
      <c r="O1629" s="19"/>
      <c r="P1629" s="19"/>
      <c r="Q1629" s="8"/>
      <c r="R1629" s="8"/>
      <c r="S1629" s="88"/>
      <c r="T1629" s="17" t="s">
        <v>80</v>
      </c>
      <c r="U1629" s="17" t="s">
        <v>80</v>
      </c>
      <c r="V1629" s="18" t="s">
        <v>80</v>
      </c>
      <c r="W1629" s="19"/>
      <c r="X1629" s="8"/>
      <c r="Y1629" s="90"/>
      <c r="Z1629" s="88"/>
      <c r="AA1629" s="88"/>
      <c r="AB1629" s="88" t="str">
        <f>IF(Y1629&lt;1,"-",ROUND(YEARFRAC(Y1629,#REF!,1),2))</f>
        <v>-</v>
      </c>
      <c r="AC1629" s="88"/>
      <c r="AD1629" s="10"/>
      <c r="AE1629" s="8"/>
      <c r="AF1629" s="12"/>
      <c r="AG1629" s="8"/>
      <c r="AH1629" s="88"/>
    </row>
    <row r="1630" spans="1:34" x14ac:dyDescent="0.25">
      <c r="A1630" s="62">
        <f>COUNTA(H1630:K1630,L1630:AH1630)</f>
        <v>0</v>
      </c>
      <c r="B1630" s="13"/>
      <c r="C1630" s="13"/>
      <c r="D1630" s="13"/>
      <c r="E1630" s="13">
        <f t="shared" si="222"/>
        <v>0</v>
      </c>
      <c r="F1630" s="13"/>
      <c r="G1630" s="13"/>
      <c r="H1630" s="88"/>
      <c r="I1630" s="88"/>
      <c r="J1630" s="9"/>
      <c r="K1630" s="8"/>
      <c r="L1630" s="19"/>
      <c r="M1630" s="8"/>
      <c r="N1630" s="19"/>
      <c r="O1630" s="19"/>
      <c r="P1630" s="19"/>
      <c r="Q1630" s="8"/>
      <c r="R1630" s="8"/>
      <c r="S1630" s="88"/>
      <c r="T1630" s="8"/>
      <c r="U1630" s="8"/>
      <c r="V1630" s="11"/>
      <c r="W1630" s="19"/>
      <c r="X1630" s="8"/>
      <c r="Y1630" s="90"/>
      <c r="Z1630" s="88"/>
      <c r="AA1630" s="88"/>
      <c r="AB1630" s="88"/>
      <c r="AC1630" s="88"/>
      <c r="AD1630" s="10"/>
      <c r="AE1630" s="8"/>
      <c r="AF1630" s="12"/>
      <c r="AG1630" s="8"/>
      <c r="AH1630" s="88"/>
    </row>
    <row r="1631" spans="1:34" x14ac:dyDescent="0.25">
      <c r="A1631" s="62">
        <f>COUNTA(H1631:K1631,L1631:AH1631,J1632)-4</f>
        <v>0</v>
      </c>
      <c r="B1631" s="13"/>
      <c r="C1631" s="13"/>
      <c r="D1631" s="13"/>
      <c r="E1631" s="13">
        <f t="shared" si="222"/>
        <v>0</v>
      </c>
      <c r="F1631" s="13"/>
      <c r="G1631" s="13"/>
      <c r="H1631" s="88"/>
      <c r="I1631" s="88"/>
      <c r="J1631" s="7" t="s">
        <v>78</v>
      </c>
      <c r="K1631" s="8"/>
      <c r="L1631" s="19"/>
      <c r="M1631" s="8"/>
      <c r="N1631" s="19"/>
      <c r="O1631" s="19"/>
      <c r="P1631" s="19"/>
      <c r="Q1631" s="8"/>
      <c r="R1631" s="8"/>
      <c r="S1631" s="88"/>
      <c r="T1631" s="17" t="s">
        <v>80</v>
      </c>
      <c r="U1631" s="17" t="s">
        <v>80</v>
      </c>
      <c r="V1631" s="18" t="s">
        <v>80</v>
      </c>
      <c r="W1631" s="19"/>
      <c r="X1631" s="8"/>
      <c r="Y1631" s="90"/>
      <c r="Z1631" s="88"/>
      <c r="AA1631" s="88"/>
      <c r="AB1631" s="88"/>
      <c r="AC1631" s="88"/>
      <c r="AD1631" s="10"/>
      <c r="AE1631" s="8"/>
      <c r="AF1631" s="12"/>
      <c r="AG1631" s="8"/>
      <c r="AH1631" s="88"/>
    </row>
    <row r="1632" spans="1:34" x14ac:dyDescent="0.25">
      <c r="A1632" s="62">
        <f>COUNTA(H1632:K1632,L1632:AH1632)</f>
        <v>0</v>
      </c>
      <c r="B1632" s="13"/>
      <c r="C1632" s="13"/>
      <c r="D1632" s="13" t="str">
        <f>IF(J1632&gt;0,"совмещение","-")</f>
        <v>-</v>
      </c>
      <c r="E1632" s="13">
        <f t="shared" si="222"/>
        <v>0</v>
      </c>
      <c r="F1632" s="13"/>
      <c r="G1632" s="13"/>
      <c r="H1632" s="88"/>
      <c r="I1632" s="88"/>
      <c r="J1632" s="9"/>
      <c r="K1632" s="8"/>
      <c r="L1632" s="19"/>
      <c r="M1632" s="8"/>
      <c r="N1632" s="19"/>
      <c r="O1632" s="19"/>
      <c r="P1632" s="19"/>
      <c r="Q1632" s="8"/>
      <c r="R1632" s="8"/>
      <c r="S1632" s="88"/>
      <c r="T1632" s="8"/>
      <c r="U1632" s="8"/>
      <c r="V1632" s="11"/>
      <c r="W1632" s="19"/>
      <c r="X1632" s="8"/>
      <c r="Y1632" s="90"/>
      <c r="Z1632" s="88"/>
      <c r="AA1632" s="88"/>
      <c r="AB1632" s="88"/>
      <c r="AC1632" s="88"/>
      <c r="AD1632" s="10"/>
      <c r="AE1632" s="8"/>
      <c r="AF1632" s="12"/>
      <c r="AG1632" s="8"/>
      <c r="AH1632" s="88"/>
    </row>
    <row r="1633" spans="1:34" x14ac:dyDescent="0.25">
      <c r="A1633" s="62">
        <f>COUNTA(H1633:K1633,L1633:AH1633)</f>
        <v>0</v>
      </c>
      <c r="B1633" s="13"/>
      <c r="C1633" s="13"/>
      <c r="D1633" s="13"/>
      <c r="E1633" s="13">
        <f t="shared" si="222"/>
        <v>0</v>
      </c>
      <c r="F1633" s="13"/>
      <c r="G1633" s="13"/>
      <c r="H1633" s="88"/>
      <c r="I1633" s="88"/>
      <c r="J1633" s="9"/>
      <c r="K1633" s="8"/>
      <c r="L1633" s="19"/>
      <c r="M1633" s="8"/>
      <c r="N1633" s="19"/>
      <c r="O1633" s="19"/>
      <c r="P1633" s="19"/>
      <c r="Q1633" s="8"/>
      <c r="R1633" s="8"/>
      <c r="S1633" s="88"/>
      <c r="T1633" s="8"/>
      <c r="U1633" s="8"/>
      <c r="V1633" s="11"/>
      <c r="W1633" s="19"/>
      <c r="X1633" s="8"/>
      <c r="Y1633" s="90"/>
      <c r="Z1633" s="88"/>
      <c r="AA1633" s="88"/>
      <c r="AB1633" s="88"/>
      <c r="AC1633" s="88"/>
      <c r="AD1633" s="10"/>
      <c r="AE1633" s="8"/>
      <c r="AF1633" s="12"/>
      <c r="AG1633" s="8"/>
      <c r="AH1633" s="88"/>
    </row>
    <row r="1634" spans="1:34" x14ac:dyDescent="0.25">
      <c r="A1634" s="62">
        <f>COUNTA(H1634:K1634,L1634:AH1634)</f>
        <v>0</v>
      </c>
      <c r="B1634" s="13"/>
      <c r="C1634" s="13"/>
      <c r="D1634" s="13"/>
      <c r="E1634" s="13">
        <f t="shared" si="222"/>
        <v>0</v>
      </c>
      <c r="F1634" s="13"/>
      <c r="G1634" s="13"/>
      <c r="H1634" s="88"/>
      <c r="I1634" s="88"/>
      <c r="J1634" s="9"/>
      <c r="K1634" s="8"/>
      <c r="L1634" s="19"/>
      <c r="M1634" s="8"/>
      <c r="N1634" s="19"/>
      <c r="O1634" s="19"/>
      <c r="P1634" s="19"/>
      <c r="Q1634" s="8"/>
      <c r="R1634" s="8"/>
      <c r="S1634" s="88"/>
      <c r="T1634" s="8"/>
      <c r="U1634" s="8"/>
      <c r="V1634" s="11"/>
      <c r="W1634" s="19"/>
      <c r="X1634" s="8"/>
      <c r="Y1634" s="90"/>
      <c r="Z1634" s="88"/>
      <c r="AA1634" s="88"/>
      <c r="AB1634" s="88"/>
      <c r="AC1634" s="88"/>
      <c r="AD1634" s="10"/>
      <c r="AE1634" s="8"/>
      <c r="AF1634" s="12"/>
      <c r="AG1634" s="8"/>
      <c r="AH1634" s="88"/>
    </row>
    <row r="1635" spans="1:34" x14ac:dyDescent="0.25">
      <c r="A1635" s="62">
        <f>COUNTA(H1635:K1635,L1635:AH1635)</f>
        <v>0</v>
      </c>
      <c r="B1635" s="13"/>
      <c r="C1635" s="13"/>
      <c r="D1635" s="13"/>
      <c r="E1635" s="13">
        <f t="shared" si="222"/>
        <v>0</v>
      </c>
      <c r="F1635" s="13"/>
      <c r="G1635" s="13"/>
      <c r="H1635" s="88"/>
      <c r="I1635" s="88"/>
      <c r="J1635" s="9"/>
      <c r="K1635" s="8"/>
      <c r="L1635" s="19"/>
      <c r="M1635" s="8"/>
      <c r="N1635" s="19"/>
      <c r="O1635" s="19"/>
      <c r="P1635" s="19"/>
      <c r="Q1635" s="8"/>
      <c r="R1635" s="8"/>
      <c r="S1635" s="88"/>
      <c r="T1635" s="8"/>
      <c r="U1635" s="8"/>
      <c r="V1635" s="11"/>
      <c r="W1635" s="19"/>
      <c r="X1635" s="8"/>
      <c r="Y1635" s="90"/>
      <c r="Z1635" s="88"/>
      <c r="AA1635" s="88"/>
      <c r="AB1635" s="88"/>
      <c r="AC1635" s="88"/>
      <c r="AD1635" s="10"/>
      <c r="AE1635" s="8"/>
      <c r="AF1635" s="12"/>
      <c r="AG1635" s="8"/>
      <c r="AH1635" s="88"/>
    </row>
    <row r="1636" spans="1:34" x14ac:dyDescent="0.25">
      <c r="A1636" s="62">
        <f>COUNTA(H1636:K1636,L1636:AH1636)</f>
        <v>0</v>
      </c>
      <c r="B1636" s="13"/>
      <c r="C1636" s="13"/>
      <c r="D1636" s="13"/>
      <c r="E1636" s="13">
        <f t="shared" si="222"/>
        <v>0</v>
      </c>
      <c r="F1636" s="13"/>
      <c r="G1636" s="13"/>
      <c r="H1636" s="88"/>
      <c r="I1636" s="88"/>
      <c r="J1636" s="9"/>
      <c r="K1636" s="8"/>
      <c r="L1636" s="19"/>
      <c r="M1636" s="8"/>
      <c r="N1636" s="19"/>
      <c r="O1636" s="19"/>
      <c r="P1636" s="19"/>
      <c r="Q1636" s="8"/>
      <c r="R1636" s="8"/>
      <c r="S1636" s="88"/>
      <c r="T1636" s="8"/>
      <c r="U1636" s="8"/>
      <c r="V1636" s="11"/>
      <c r="W1636" s="19"/>
      <c r="X1636" s="8"/>
      <c r="Y1636" s="90"/>
      <c r="Z1636" s="88"/>
      <c r="AA1636" s="88"/>
      <c r="AB1636" s="88"/>
      <c r="AC1636" s="88"/>
      <c r="AD1636" s="10"/>
      <c r="AE1636" s="8"/>
      <c r="AF1636" s="12"/>
      <c r="AG1636" s="8"/>
      <c r="AH1636" s="88"/>
    </row>
    <row r="1637" spans="1:34" x14ac:dyDescent="0.25">
      <c r="A1637" s="62">
        <f>COUNTA(H1637:K1637,L1637:AH1637)</f>
        <v>0</v>
      </c>
      <c r="B1637" s="13"/>
      <c r="C1637" s="13"/>
      <c r="D1637" s="13"/>
      <c r="E1637" s="13">
        <f t="shared" si="222"/>
        <v>0</v>
      </c>
      <c r="F1637" s="13"/>
      <c r="G1637" s="13"/>
      <c r="H1637" s="88"/>
      <c r="I1637" s="88"/>
      <c r="J1637" s="9"/>
      <c r="K1637" s="8"/>
      <c r="L1637" s="19"/>
      <c r="M1637" s="8"/>
      <c r="N1637" s="19"/>
      <c r="O1637" s="19"/>
      <c r="P1637" s="19"/>
      <c r="Q1637" s="8"/>
      <c r="R1637" s="8"/>
      <c r="S1637" s="88"/>
      <c r="T1637" s="8"/>
      <c r="U1637" s="8"/>
      <c r="V1637" s="11"/>
      <c r="W1637" s="19"/>
      <c r="X1637" s="8"/>
      <c r="Y1637" s="90"/>
      <c r="Z1637" s="88"/>
      <c r="AA1637" s="88"/>
      <c r="AB1637" s="88"/>
      <c r="AC1637" s="88"/>
      <c r="AD1637" s="10"/>
      <c r="AE1637" s="8"/>
      <c r="AF1637" s="12"/>
      <c r="AG1637" s="8"/>
      <c r="AH1637" s="88"/>
    </row>
    <row r="1638" spans="1:34" x14ac:dyDescent="0.25">
      <c r="A1638" s="62">
        <f>COUNTA(H1638:K1638,L1638:AH1638,J1639)-4</f>
        <v>0</v>
      </c>
      <c r="B1638" s="13"/>
      <c r="C1638" s="13"/>
      <c r="D1638" s="13"/>
      <c r="E1638" s="13">
        <f t="shared" si="222"/>
        <v>0</v>
      </c>
      <c r="F1638" s="13"/>
      <c r="G1638" s="13"/>
      <c r="H1638" s="88"/>
      <c r="I1638" s="88"/>
      <c r="J1638" s="7" t="s">
        <v>79</v>
      </c>
      <c r="K1638" s="8"/>
      <c r="L1638" s="19"/>
      <c r="M1638" s="8"/>
      <c r="N1638" s="19"/>
      <c r="O1638" s="19"/>
      <c r="P1638" s="19"/>
      <c r="Q1638" s="8"/>
      <c r="R1638" s="8"/>
      <c r="S1638" s="88"/>
      <c r="T1638" s="17" t="s">
        <v>80</v>
      </c>
      <c r="U1638" s="17" t="s">
        <v>80</v>
      </c>
      <c r="V1638" s="18" t="s">
        <v>80</v>
      </c>
      <c r="W1638" s="19"/>
      <c r="X1638" s="8"/>
      <c r="Y1638" s="90"/>
      <c r="Z1638" s="88"/>
      <c r="AA1638" s="88"/>
      <c r="AB1638" s="88"/>
      <c r="AC1638" s="88"/>
      <c r="AD1638" s="10"/>
      <c r="AE1638" s="8"/>
      <c r="AF1638" s="12"/>
      <c r="AG1638" s="8"/>
      <c r="AH1638" s="88"/>
    </row>
    <row r="1639" spans="1:34" x14ac:dyDescent="0.25">
      <c r="A1639" s="62">
        <f>COUNTA(H1639:K1639,L1639:AH1639)</f>
        <v>0</v>
      </c>
      <c r="B1639" s="13"/>
      <c r="C1639" s="13"/>
      <c r="D1639" s="13" t="str">
        <f>IF(J1639&gt;0,"совместительство","-")</f>
        <v>-</v>
      </c>
      <c r="E1639" s="13">
        <f t="shared" si="222"/>
        <v>0</v>
      </c>
      <c r="F1639" s="13"/>
      <c r="G1639" s="13"/>
      <c r="H1639" s="88"/>
      <c r="I1639" s="88"/>
      <c r="J1639" s="9"/>
      <c r="K1639" s="8"/>
      <c r="L1639" s="19"/>
      <c r="M1639" s="8"/>
      <c r="N1639" s="19"/>
      <c r="O1639" s="19"/>
      <c r="P1639" s="19"/>
      <c r="Q1639" s="8"/>
      <c r="R1639" s="8"/>
      <c r="S1639" s="88"/>
      <c r="T1639" s="8"/>
      <c r="U1639" s="8"/>
      <c r="V1639" s="11"/>
      <c r="W1639" s="19"/>
      <c r="X1639" s="8"/>
      <c r="Y1639" s="90"/>
      <c r="Z1639" s="88"/>
      <c r="AA1639" s="88"/>
      <c r="AB1639" s="88"/>
      <c r="AC1639" s="88"/>
      <c r="AD1639" s="10"/>
      <c r="AE1639" s="8"/>
      <c r="AF1639" s="12"/>
      <c r="AG1639" s="8"/>
      <c r="AH1639" s="88"/>
    </row>
    <row r="1640" spans="1:34" x14ac:dyDescent="0.25">
      <c r="A1640" s="62">
        <f>COUNTA(H1640:K1640,L1640:AH1640)</f>
        <v>0</v>
      </c>
      <c r="B1640" s="13"/>
      <c r="C1640" s="13"/>
      <c r="D1640" s="13"/>
      <c r="E1640" s="13">
        <f t="shared" si="222"/>
        <v>0</v>
      </c>
      <c r="F1640" s="13"/>
      <c r="G1640" s="13"/>
      <c r="H1640" s="88"/>
      <c r="I1640" s="88"/>
      <c r="J1640" s="9"/>
      <c r="K1640" s="8"/>
      <c r="L1640" s="19"/>
      <c r="M1640" s="8"/>
      <c r="N1640" s="19"/>
      <c r="O1640" s="19"/>
      <c r="P1640" s="19"/>
      <c r="Q1640" s="8"/>
      <c r="R1640" s="8"/>
      <c r="S1640" s="88"/>
      <c r="T1640" s="8"/>
      <c r="U1640" s="8"/>
      <c r="V1640" s="11"/>
      <c r="W1640" s="19"/>
      <c r="X1640" s="8"/>
      <c r="Y1640" s="90"/>
      <c r="Z1640" s="88"/>
      <c r="AA1640" s="88"/>
      <c r="AB1640" s="88"/>
      <c r="AC1640" s="88"/>
      <c r="AD1640" s="10"/>
      <c r="AE1640" s="8"/>
      <c r="AF1640" s="12"/>
      <c r="AG1640" s="8"/>
      <c r="AH1640" s="88"/>
    </row>
    <row r="1641" spans="1:34" x14ac:dyDescent="0.25">
      <c r="A1641" s="62">
        <f>COUNTA(H1641:K1641,L1641:AH1641)</f>
        <v>0</v>
      </c>
      <c r="B1641" s="13"/>
      <c r="C1641" s="13"/>
      <c r="D1641" s="13"/>
      <c r="E1641" s="13">
        <f t="shared" si="222"/>
        <v>0</v>
      </c>
      <c r="F1641" s="13"/>
      <c r="G1641" s="13"/>
      <c r="H1641" s="88"/>
      <c r="I1641" s="88"/>
      <c r="J1641" s="9"/>
      <c r="K1641" s="8"/>
      <c r="L1641" s="19"/>
      <c r="M1641" s="8"/>
      <c r="N1641" s="19"/>
      <c r="O1641" s="19"/>
      <c r="P1641" s="19"/>
      <c r="Q1641" s="8"/>
      <c r="R1641" s="8"/>
      <c r="S1641" s="88"/>
      <c r="T1641" s="8"/>
      <c r="U1641" s="8"/>
      <c r="V1641" s="11"/>
      <c r="W1641" s="19"/>
      <c r="X1641" s="8"/>
      <c r="Y1641" s="90"/>
      <c r="Z1641" s="88"/>
      <c r="AA1641" s="88"/>
      <c r="AB1641" s="88"/>
      <c r="AC1641" s="88"/>
      <c r="AD1641" s="10"/>
      <c r="AE1641" s="8"/>
      <c r="AF1641" s="12"/>
      <c r="AG1641" s="8"/>
      <c r="AH1641" s="88"/>
    </row>
    <row r="1642" spans="1:34" x14ac:dyDescent="0.25">
      <c r="A1642" s="62">
        <f>COUNTA(H1642:K1642,L1642:AH1642)</f>
        <v>0</v>
      </c>
      <c r="B1642" s="13"/>
      <c r="C1642" s="13"/>
      <c r="D1642" s="13"/>
      <c r="E1642" s="13">
        <f t="shared" si="222"/>
        <v>0</v>
      </c>
      <c r="F1642" s="13"/>
      <c r="G1642" s="13"/>
      <c r="H1642" s="88"/>
      <c r="I1642" s="88"/>
      <c r="J1642" s="9"/>
      <c r="K1642" s="8"/>
      <c r="L1642" s="19"/>
      <c r="M1642" s="8"/>
      <c r="N1642" s="19"/>
      <c r="O1642" s="19"/>
      <c r="P1642" s="19"/>
      <c r="Q1642" s="8"/>
      <c r="R1642" s="8"/>
      <c r="S1642" s="88"/>
      <c r="T1642" s="8"/>
      <c r="U1642" s="8"/>
      <c r="V1642" s="11"/>
      <c r="W1642" s="19"/>
      <c r="X1642" s="8"/>
      <c r="Y1642" s="90"/>
      <c r="Z1642" s="88"/>
      <c r="AA1642" s="88"/>
      <c r="AB1642" s="88"/>
      <c r="AC1642" s="88"/>
      <c r="AD1642" s="10"/>
      <c r="AE1642" s="8"/>
      <c r="AF1642" s="12"/>
      <c r="AG1642" s="8"/>
      <c r="AH1642" s="88"/>
    </row>
    <row r="1643" spans="1:34" x14ac:dyDescent="0.25">
      <c r="A1643" s="62">
        <f>COUNTA(H1643:K1643,L1643:AH1643)</f>
        <v>0</v>
      </c>
      <c r="B1643" s="13"/>
      <c r="C1643" s="13"/>
      <c r="D1643" s="13"/>
      <c r="E1643" s="13">
        <f t="shared" si="222"/>
        <v>0</v>
      </c>
      <c r="F1643" s="13"/>
      <c r="G1643" s="13"/>
      <c r="H1643" s="88"/>
      <c r="I1643" s="88"/>
      <c r="J1643" s="9"/>
      <c r="K1643" s="8"/>
      <c r="L1643" s="19"/>
      <c r="M1643" s="8"/>
      <c r="N1643" s="19"/>
      <c r="O1643" s="19"/>
      <c r="P1643" s="19"/>
      <c r="Q1643" s="8"/>
      <c r="R1643" s="8"/>
      <c r="S1643" s="88"/>
      <c r="T1643" s="8"/>
      <c r="U1643" s="8"/>
      <c r="V1643" s="11"/>
      <c r="W1643" s="19"/>
      <c r="X1643" s="8"/>
      <c r="Y1643" s="90"/>
      <c r="Z1643" s="88"/>
      <c r="AA1643" s="88"/>
      <c r="AB1643" s="88"/>
      <c r="AC1643" s="88"/>
      <c r="AD1643" s="10"/>
      <c r="AE1643" s="8"/>
      <c r="AF1643" s="12"/>
      <c r="AG1643" s="8"/>
      <c r="AH1643" s="88"/>
    </row>
    <row r="1644" spans="1:34" x14ac:dyDescent="0.25">
      <c r="A1644" s="62">
        <f>COUNTA(H1644:K1644,L1644:AH1644)</f>
        <v>0</v>
      </c>
      <c r="B1644" s="13"/>
      <c r="C1644" s="13"/>
      <c r="D1644" s="13"/>
      <c r="E1644" s="13">
        <f t="shared" si="222"/>
        <v>0</v>
      </c>
      <c r="F1644" s="13"/>
      <c r="G1644" s="13"/>
      <c r="H1644" s="88"/>
      <c r="I1644" s="88"/>
      <c r="J1644" s="9"/>
      <c r="K1644" s="8"/>
      <c r="L1644" s="19"/>
      <c r="M1644" s="8"/>
      <c r="N1644" s="19"/>
      <c r="O1644" s="19"/>
      <c r="P1644" s="19"/>
      <c r="Q1644" s="8"/>
      <c r="R1644" s="8"/>
      <c r="S1644" s="88"/>
      <c r="T1644" s="8"/>
      <c r="U1644" s="8"/>
      <c r="V1644" s="11"/>
      <c r="W1644" s="19"/>
      <c r="X1644" s="8"/>
      <c r="Y1644" s="90"/>
      <c r="Z1644" s="88"/>
      <c r="AA1644" s="88"/>
      <c r="AB1644" s="88"/>
      <c r="AC1644" s="88"/>
      <c r="AD1644" s="10"/>
      <c r="AE1644" s="8"/>
      <c r="AF1644" s="12"/>
      <c r="AG1644" s="8"/>
      <c r="AH1644" s="88"/>
    </row>
    <row r="1645" spans="1:34" s="26" customFormat="1" ht="11.25" customHeight="1" x14ac:dyDescent="0.25">
      <c r="A1645" s="21">
        <v>0</v>
      </c>
      <c r="B1645" s="22"/>
      <c r="C1645" s="22"/>
      <c r="D1645" s="21"/>
      <c r="E1645" s="23">
        <f>MAX(E1629:E1644)</f>
        <v>0</v>
      </c>
      <c r="F1645" s="21" t="str">
        <f>RIGHT(R1645,4)</f>
        <v xml:space="preserve"> - 0</v>
      </c>
      <c r="G1645" s="21" t="str">
        <f>RIGHT(X1645,4)</f>
        <v xml:space="preserve"> - 0</v>
      </c>
      <c r="H1645" s="88"/>
      <c r="I1645" s="88"/>
      <c r="J1645" s="23" t="s">
        <v>85</v>
      </c>
      <c r="K1645" s="23" t="str">
        <f>IF(E1645=4,"ВО",IF(E1645=3,"СПО",IF(E1645=2,"ВО (с)",IF(E1645=1,"СПО (с)","-"))))</f>
        <v>-</v>
      </c>
      <c r="L1645" s="23">
        <f>COUNTA(L1629:L1644)</f>
        <v>0</v>
      </c>
      <c r="M1645" s="23" t="s">
        <v>80</v>
      </c>
      <c r="N1645" s="23" t="s">
        <v>80</v>
      </c>
      <c r="O1645" s="23">
        <f>COUNTA(O1629:O1644)</f>
        <v>0</v>
      </c>
      <c r="P1645" s="23" t="s">
        <v>80</v>
      </c>
      <c r="Q1645" s="23">
        <f>SUM(Q1629:Q1644)</f>
        <v>0</v>
      </c>
      <c r="R1645" s="23" t="str">
        <f>CONCATENATE("П.Г.П. - ",MAX(R1629:R1644))</f>
        <v>П.Г.П. - 0</v>
      </c>
      <c r="S1645" s="23">
        <f>COUNTA(S1629)</f>
        <v>0</v>
      </c>
      <c r="T1645" s="23">
        <f>T1630</f>
        <v>0</v>
      </c>
      <c r="U1645" s="23" t="s">
        <v>80</v>
      </c>
      <c r="V1645" s="23" t="s">
        <v>80</v>
      </c>
      <c r="W1645" s="23">
        <f>COUNTA(W1629:W1644)</f>
        <v>0</v>
      </c>
      <c r="X1645" s="23" t="str">
        <f>CONCATENATE("П.Г.П. - ",MAX(X1629:X1644))</f>
        <v>П.Г.П. - 0</v>
      </c>
      <c r="Y1645" s="24">
        <f>Y1629</f>
        <v>0</v>
      </c>
      <c r="Z1645" s="23" t="str">
        <f>IF(Z1629="","-",Z1629)</f>
        <v>-</v>
      </c>
      <c r="AA1645" s="23" t="str">
        <f t="shared" ref="AA1645:AC1645" si="223">IF(AA1629="","-",AA1629)</f>
        <v>-</v>
      </c>
      <c r="AB1645" s="23" t="str">
        <f t="shared" si="223"/>
        <v>-</v>
      </c>
      <c r="AC1645" s="23" t="str">
        <f t="shared" si="223"/>
        <v>-</v>
      </c>
      <c r="AD1645" s="23" t="s">
        <v>80</v>
      </c>
      <c r="AE1645" s="23">
        <f>SUM(AE1629:AE1644)</f>
        <v>0</v>
      </c>
      <c r="AF1645" s="25">
        <f>SUM(AF1629:AF1644)</f>
        <v>0</v>
      </c>
      <c r="AG1645" s="23" t="s">
        <v>80</v>
      </c>
      <c r="AH1645" s="23" t="s">
        <v>80</v>
      </c>
    </row>
    <row r="1646" spans="1:34" x14ac:dyDescent="0.25">
      <c r="A1646" s="62">
        <f>COUNTA(H1646:K1646,L1646:AH1646)-7</f>
        <v>-1</v>
      </c>
      <c r="B1646" s="13"/>
      <c r="C1646" s="13"/>
      <c r="D1646" s="13"/>
      <c r="E1646" s="13">
        <f t="shared" ref="E1646:E1661" si="224">IF(K1646="ВО",4,IF(K1646="СПО",3,IF(K1646="ВО (студент)",2,IF(K1646="СПО (студент)",1,0))))</f>
        <v>0</v>
      </c>
      <c r="F1646" s="13"/>
      <c r="G1646" s="13"/>
      <c r="H1646" s="88">
        <v>117</v>
      </c>
      <c r="I1646" s="88"/>
      <c r="J1646" s="7" t="s">
        <v>77</v>
      </c>
      <c r="K1646" s="8"/>
      <c r="L1646" s="19"/>
      <c r="M1646" s="8"/>
      <c r="N1646" s="19"/>
      <c r="O1646" s="19"/>
      <c r="P1646" s="19"/>
      <c r="Q1646" s="8"/>
      <c r="R1646" s="8"/>
      <c r="S1646" s="88"/>
      <c r="T1646" s="17" t="s">
        <v>80</v>
      </c>
      <c r="U1646" s="17" t="s">
        <v>80</v>
      </c>
      <c r="V1646" s="18" t="s">
        <v>80</v>
      </c>
      <c r="W1646" s="19"/>
      <c r="X1646" s="8"/>
      <c r="Y1646" s="90"/>
      <c r="Z1646" s="88"/>
      <c r="AA1646" s="88"/>
      <c r="AB1646" s="88" t="str">
        <f>IF(Y1646&lt;1,"-",ROUND(YEARFRAC(Y1646,#REF!,1),2))</f>
        <v>-</v>
      </c>
      <c r="AC1646" s="88"/>
      <c r="AD1646" s="10"/>
      <c r="AE1646" s="8"/>
      <c r="AF1646" s="12"/>
      <c r="AG1646" s="8"/>
      <c r="AH1646" s="88"/>
    </row>
    <row r="1647" spans="1:34" x14ac:dyDescent="0.25">
      <c r="A1647" s="62">
        <f>COUNTA(H1647:K1647,L1647:AH1647)</f>
        <v>0</v>
      </c>
      <c r="B1647" s="13"/>
      <c r="C1647" s="13"/>
      <c r="D1647" s="13"/>
      <c r="E1647" s="13">
        <f t="shared" si="224"/>
        <v>0</v>
      </c>
      <c r="F1647" s="13"/>
      <c r="G1647" s="13"/>
      <c r="H1647" s="88"/>
      <c r="I1647" s="88"/>
      <c r="J1647" s="9"/>
      <c r="K1647" s="8"/>
      <c r="L1647" s="19"/>
      <c r="M1647" s="8"/>
      <c r="N1647" s="19"/>
      <c r="O1647" s="19"/>
      <c r="P1647" s="19"/>
      <c r="Q1647" s="8"/>
      <c r="R1647" s="8"/>
      <c r="S1647" s="88"/>
      <c r="T1647" s="8"/>
      <c r="U1647" s="8"/>
      <c r="V1647" s="11"/>
      <c r="W1647" s="19"/>
      <c r="X1647" s="8"/>
      <c r="Y1647" s="90"/>
      <c r="Z1647" s="88"/>
      <c r="AA1647" s="88"/>
      <c r="AB1647" s="88"/>
      <c r="AC1647" s="88"/>
      <c r="AD1647" s="10"/>
      <c r="AE1647" s="8"/>
      <c r="AF1647" s="12"/>
      <c r="AG1647" s="8"/>
      <c r="AH1647" s="88"/>
    </row>
    <row r="1648" spans="1:34" x14ac:dyDescent="0.25">
      <c r="A1648" s="62">
        <f>COUNTA(H1648:K1648,L1648:AH1648,J1649)-4</f>
        <v>0</v>
      </c>
      <c r="B1648" s="13"/>
      <c r="C1648" s="13"/>
      <c r="D1648" s="13"/>
      <c r="E1648" s="13">
        <f t="shared" si="224"/>
        <v>0</v>
      </c>
      <c r="F1648" s="13"/>
      <c r="G1648" s="13"/>
      <c r="H1648" s="88"/>
      <c r="I1648" s="88"/>
      <c r="J1648" s="7" t="s">
        <v>78</v>
      </c>
      <c r="K1648" s="8"/>
      <c r="L1648" s="19"/>
      <c r="M1648" s="8"/>
      <c r="N1648" s="19"/>
      <c r="O1648" s="19"/>
      <c r="P1648" s="19"/>
      <c r="Q1648" s="8"/>
      <c r="R1648" s="8"/>
      <c r="S1648" s="88"/>
      <c r="T1648" s="17" t="s">
        <v>80</v>
      </c>
      <c r="U1648" s="17" t="s">
        <v>80</v>
      </c>
      <c r="V1648" s="18" t="s">
        <v>80</v>
      </c>
      <c r="W1648" s="19"/>
      <c r="X1648" s="8"/>
      <c r="Y1648" s="90"/>
      <c r="Z1648" s="88"/>
      <c r="AA1648" s="88"/>
      <c r="AB1648" s="88"/>
      <c r="AC1648" s="88"/>
      <c r="AD1648" s="10"/>
      <c r="AE1648" s="8"/>
      <c r="AF1648" s="12"/>
      <c r="AG1648" s="8"/>
      <c r="AH1648" s="88"/>
    </row>
    <row r="1649" spans="1:34" x14ac:dyDescent="0.25">
      <c r="A1649" s="62">
        <f>COUNTA(H1649:K1649,L1649:AH1649)</f>
        <v>0</v>
      </c>
      <c r="B1649" s="13"/>
      <c r="C1649" s="13"/>
      <c r="D1649" s="13" t="str">
        <f>IF(J1649&gt;0,"совмещение","-")</f>
        <v>-</v>
      </c>
      <c r="E1649" s="13">
        <f t="shared" si="224"/>
        <v>0</v>
      </c>
      <c r="F1649" s="13"/>
      <c r="G1649" s="13"/>
      <c r="H1649" s="88"/>
      <c r="I1649" s="88"/>
      <c r="J1649" s="9"/>
      <c r="K1649" s="8"/>
      <c r="L1649" s="19"/>
      <c r="M1649" s="8"/>
      <c r="N1649" s="19"/>
      <c r="O1649" s="19"/>
      <c r="P1649" s="19"/>
      <c r="Q1649" s="8"/>
      <c r="R1649" s="8"/>
      <c r="S1649" s="88"/>
      <c r="T1649" s="8"/>
      <c r="U1649" s="8"/>
      <c r="V1649" s="11"/>
      <c r="W1649" s="19"/>
      <c r="X1649" s="8"/>
      <c r="Y1649" s="90"/>
      <c r="Z1649" s="88"/>
      <c r="AA1649" s="88"/>
      <c r="AB1649" s="88"/>
      <c r="AC1649" s="88"/>
      <c r="AD1649" s="10"/>
      <c r="AE1649" s="8"/>
      <c r="AF1649" s="12"/>
      <c r="AG1649" s="8"/>
      <c r="AH1649" s="88"/>
    </row>
    <row r="1650" spans="1:34" x14ac:dyDescent="0.25">
      <c r="A1650" s="62">
        <f>COUNTA(H1650:K1650,L1650:AH1650)</f>
        <v>0</v>
      </c>
      <c r="B1650" s="13"/>
      <c r="C1650" s="13"/>
      <c r="D1650" s="13"/>
      <c r="E1650" s="13">
        <f t="shared" si="224"/>
        <v>0</v>
      </c>
      <c r="F1650" s="13"/>
      <c r="G1650" s="13"/>
      <c r="H1650" s="88"/>
      <c r="I1650" s="88"/>
      <c r="J1650" s="9"/>
      <c r="K1650" s="8"/>
      <c r="L1650" s="19"/>
      <c r="M1650" s="8"/>
      <c r="N1650" s="19"/>
      <c r="O1650" s="19"/>
      <c r="P1650" s="19"/>
      <c r="Q1650" s="8"/>
      <c r="R1650" s="8"/>
      <c r="S1650" s="88"/>
      <c r="T1650" s="8"/>
      <c r="U1650" s="8"/>
      <c r="V1650" s="11"/>
      <c r="W1650" s="19"/>
      <c r="X1650" s="8"/>
      <c r="Y1650" s="90"/>
      <c r="Z1650" s="88"/>
      <c r="AA1650" s="88"/>
      <c r="AB1650" s="88"/>
      <c r="AC1650" s="88"/>
      <c r="AD1650" s="10"/>
      <c r="AE1650" s="8"/>
      <c r="AF1650" s="12"/>
      <c r="AG1650" s="8"/>
      <c r="AH1650" s="88"/>
    </row>
    <row r="1651" spans="1:34" x14ac:dyDescent="0.25">
      <c r="A1651" s="62">
        <f>COUNTA(H1651:K1651,L1651:AH1651)</f>
        <v>0</v>
      </c>
      <c r="B1651" s="13"/>
      <c r="C1651" s="13"/>
      <c r="D1651" s="13"/>
      <c r="E1651" s="13">
        <f t="shared" si="224"/>
        <v>0</v>
      </c>
      <c r="F1651" s="13"/>
      <c r="G1651" s="13"/>
      <c r="H1651" s="88"/>
      <c r="I1651" s="88"/>
      <c r="J1651" s="9"/>
      <c r="K1651" s="8"/>
      <c r="L1651" s="19"/>
      <c r="M1651" s="8"/>
      <c r="N1651" s="19"/>
      <c r="O1651" s="19"/>
      <c r="P1651" s="19"/>
      <c r="Q1651" s="8"/>
      <c r="R1651" s="8"/>
      <c r="S1651" s="88"/>
      <c r="T1651" s="8"/>
      <c r="U1651" s="8"/>
      <c r="V1651" s="11"/>
      <c r="W1651" s="19"/>
      <c r="X1651" s="8"/>
      <c r="Y1651" s="90"/>
      <c r="Z1651" s="88"/>
      <c r="AA1651" s="88"/>
      <c r="AB1651" s="88"/>
      <c r="AC1651" s="88"/>
      <c r="AD1651" s="10"/>
      <c r="AE1651" s="8"/>
      <c r="AF1651" s="12"/>
      <c r="AG1651" s="8"/>
      <c r="AH1651" s="88"/>
    </row>
    <row r="1652" spans="1:34" x14ac:dyDescent="0.25">
      <c r="A1652" s="62">
        <f>COUNTA(H1652:K1652,L1652:AH1652)</f>
        <v>0</v>
      </c>
      <c r="B1652" s="13"/>
      <c r="C1652" s="13"/>
      <c r="D1652" s="13"/>
      <c r="E1652" s="13">
        <f t="shared" si="224"/>
        <v>0</v>
      </c>
      <c r="F1652" s="13"/>
      <c r="G1652" s="13"/>
      <c r="H1652" s="88"/>
      <c r="I1652" s="88"/>
      <c r="J1652" s="9"/>
      <c r="K1652" s="8"/>
      <c r="L1652" s="19"/>
      <c r="M1652" s="8"/>
      <c r="N1652" s="19"/>
      <c r="O1652" s="19"/>
      <c r="P1652" s="19"/>
      <c r="Q1652" s="8"/>
      <c r="R1652" s="8"/>
      <c r="S1652" s="88"/>
      <c r="T1652" s="8"/>
      <c r="U1652" s="8"/>
      <c r="V1652" s="11"/>
      <c r="W1652" s="19"/>
      <c r="X1652" s="8"/>
      <c r="Y1652" s="90"/>
      <c r="Z1652" s="88"/>
      <c r="AA1652" s="88"/>
      <c r="AB1652" s="88"/>
      <c r="AC1652" s="88"/>
      <c r="AD1652" s="10"/>
      <c r="AE1652" s="8"/>
      <c r="AF1652" s="12"/>
      <c r="AG1652" s="8"/>
      <c r="AH1652" s="88"/>
    </row>
    <row r="1653" spans="1:34" x14ac:dyDescent="0.25">
      <c r="A1653" s="62">
        <f>COUNTA(H1653:K1653,L1653:AH1653)</f>
        <v>0</v>
      </c>
      <c r="B1653" s="13"/>
      <c r="C1653" s="13"/>
      <c r="D1653" s="13"/>
      <c r="E1653" s="13">
        <f t="shared" si="224"/>
        <v>0</v>
      </c>
      <c r="F1653" s="13"/>
      <c r="G1653" s="13"/>
      <c r="H1653" s="88"/>
      <c r="I1653" s="88"/>
      <c r="J1653" s="9"/>
      <c r="K1653" s="8"/>
      <c r="L1653" s="19"/>
      <c r="M1653" s="8"/>
      <c r="N1653" s="19"/>
      <c r="O1653" s="19"/>
      <c r="P1653" s="19"/>
      <c r="Q1653" s="8"/>
      <c r="R1653" s="8"/>
      <c r="S1653" s="88"/>
      <c r="T1653" s="8"/>
      <c r="U1653" s="8"/>
      <c r="V1653" s="11"/>
      <c r="W1653" s="19"/>
      <c r="X1653" s="8"/>
      <c r="Y1653" s="90"/>
      <c r="Z1653" s="88"/>
      <c r="AA1653" s="88"/>
      <c r="AB1653" s="88"/>
      <c r="AC1653" s="88"/>
      <c r="AD1653" s="10"/>
      <c r="AE1653" s="8"/>
      <c r="AF1653" s="12"/>
      <c r="AG1653" s="8"/>
      <c r="AH1653" s="88"/>
    </row>
    <row r="1654" spans="1:34" x14ac:dyDescent="0.25">
      <c r="A1654" s="62">
        <f>COUNTA(H1654:K1654,L1654:AH1654)</f>
        <v>0</v>
      </c>
      <c r="B1654" s="13"/>
      <c r="C1654" s="13"/>
      <c r="D1654" s="13"/>
      <c r="E1654" s="13">
        <f t="shared" si="224"/>
        <v>0</v>
      </c>
      <c r="F1654" s="13"/>
      <c r="G1654" s="13"/>
      <c r="H1654" s="88"/>
      <c r="I1654" s="88"/>
      <c r="J1654" s="9"/>
      <c r="K1654" s="8"/>
      <c r="L1654" s="19"/>
      <c r="M1654" s="8"/>
      <c r="N1654" s="19"/>
      <c r="O1654" s="19"/>
      <c r="P1654" s="19"/>
      <c r="Q1654" s="8"/>
      <c r="R1654" s="8"/>
      <c r="S1654" s="88"/>
      <c r="T1654" s="8"/>
      <c r="U1654" s="8"/>
      <c r="V1654" s="11"/>
      <c r="W1654" s="19"/>
      <c r="X1654" s="8"/>
      <c r="Y1654" s="90"/>
      <c r="Z1654" s="88"/>
      <c r="AA1654" s="88"/>
      <c r="AB1654" s="88"/>
      <c r="AC1654" s="88"/>
      <c r="AD1654" s="10"/>
      <c r="AE1654" s="8"/>
      <c r="AF1654" s="12"/>
      <c r="AG1654" s="8"/>
      <c r="AH1654" s="88"/>
    </row>
    <row r="1655" spans="1:34" x14ac:dyDescent="0.25">
      <c r="A1655" s="62">
        <f>COUNTA(H1655:K1655,L1655:AH1655,J1656)-4</f>
        <v>0</v>
      </c>
      <c r="B1655" s="13"/>
      <c r="C1655" s="13"/>
      <c r="D1655" s="13"/>
      <c r="E1655" s="13">
        <f t="shared" si="224"/>
        <v>0</v>
      </c>
      <c r="F1655" s="13"/>
      <c r="G1655" s="13"/>
      <c r="H1655" s="88"/>
      <c r="I1655" s="88"/>
      <c r="J1655" s="7" t="s">
        <v>79</v>
      </c>
      <c r="K1655" s="8"/>
      <c r="L1655" s="19"/>
      <c r="M1655" s="8"/>
      <c r="N1655" s="19"/>
      <c r="O1655" s="19"/>
      <c r="P1655" s="19"/>
      <c r="Q1655" s="8"/>
      <c r="R1655" s="8"/>
      <c r="S1655" s="88"/>
      <c r="T1655" s="17" t="s">
        <v>80</v>
      </c>
      <c r="U1655" s="17" t="s">
        <v>80</v>
      </c>
      <c r="V1655" s="18" t="s">
        <v>80</v>
      </c>
      <c r="W1655" s="19"/>
      <c r="X1655" s="8"/>
      <c r="Y1655" s="90"/>
      <c r="Z1655" s="88"/>
      <c r="AA1655" s="88"/>
      <c r="AB1655" s="88"/>
      <c r="AC1655" s="88"/>
      <c r="AD1655" s="10"/>
      <c r="AE1655" s="8"/>
      <c r="AF1655" s="12"/>
      <c r="AG1655" s="8"/>
      <c r="AH1655" s="88"/>
    </row>
    <row r="1656" spans="1:34" x14ac:dyDescent="0.25">
      <c r="A1656" s="62">
        <f>COUNTA(H1656:K1656,L1656:AH1656)</f>
        <v>0</v>
      </c>
      <c r="B1656" s="13"/>
      <c r="C1656" s="13"/>
      <c r="D1656" s="13" t="str">
        <f>IF(J1656&gt;0,"совместительство","-")</f>
        <v>-</v>
      </c>
      <c r="E1656" s="13">
        <f t="shared" si="224"/>
        <v>0</v>
      </c>
      <c r="F1656" s="13"/>
      <c r="G1656" s="13"/>
      <c r="H1656" s="88"/>
      <c r="I1656" s="88"/>
      <c r="J1656" s="9"/>
      <c r="K1656" s="8"/>
      <c r="L1656" s="19"/>
      <c r="M1656" s="8"/>
      <c r="N1656" s="19"/>
      <c r="O1656" s="19"/>
      <c r="P1656" s="19"/>
      <c r="Q1656" s="8"/>
      <c r="R1656" s="8"/>
      <c r="S1656" s="88"/>
      <c r="T1656" s="8"/>
      <c r="U1656" s="8"/>
      <c r="V1656" s="11"/>
      <c r="W1656" s="19"/>
      <c r="X1656" s="8"/>
      <c r="Y1656" s="90"/>
      <c r="Z1656" s="88"/>
      <c r="AA1656" s="88"/>
      <c r="AB1656" s="88"/>
      <c r="AC1656" s="88"/>
      <c r="AD1656" s="10"/>
      <c r="AE1656" s="8"/>
      <c r="AF1656" s="12"/>
      <c r="AG1656" s="8"/>
      <c r="AH1656" s="88"/>
    </row>
    <row r="1657" spans="1:34" x14ac:dyDescent="0.25">
      <c r="A1657" s="62">
        <f>COUNTA(H1657:K1657,L1657:AH1657)</f>
        <v>0</v>
      </c>
      <c r="B1657" s="13"/>
      <c r="C1657" s="13"/>
      <c r="D1657" s="13"/>
      <c r="E1657" s="13">
        <f t="shared" si="224"/>
        <v>0</v>
      </c>
      <c r="F1657" s="13"/>
      <c r="G1657" s="13"/>
      <c r="H1657" s="88"/>
      <c r="I1657" s="88"/>
      <c r="J1657" s="9"/>
      <c r="K1657" s="8"/>
      <c r="L1657" s="19"/>
      <c r="M1657" s="8"/>
      <c r="N1657" s="19"/>
      <c r="O1657" s="19"/>
      <c r="P1657" s="19"/>
      <c r="Q1657" s="8"/>
      <c r="R1657" s="8"/>
      <c r="S1657" s="88"/>
      <c r="T1657" s="8"/>
      <c r="U1657" s="8"/>
      <c r="V1657" s="11"/>
      <c r="W1657" s="19"/>
      <c r="X1657" s="8"/>
      <c r="Y1657" s="90"/>
      <c r="Z1657" s="88"/>
      <c r="AA1657" s="88"/>
      <c r="AB1657" s="88"/>
      <c r="AC1657" s="88"/>
      <c r="AD1657" s="10"/>
      <c r="AE1657" s="8"/>
      <c r="AF1657" s="12"/>
      <c r="AG1657" s="8"/>
      <c r="AH1657" s="88"/>
    </row>
    <row r="1658" spans="1:34" x14ac:dyDescent="0.25">
      <c r="A1658" s="62">
        <f>COUNTA(H1658:K1658,L1658:AH1658)</f>
        <v>0</v>
      </c>
      <c r="B1658" s="13"/>
      <c r="C1658" s="13"/>
      <c r="D1658" s="13"/>
      <c r="E1658" s="13">
        <f t="shared" si="224"/>
        <v>0</v>
      </c>
      <c r="F1658" s="13"/>
      <c r="G1658" s="13"/>
      <c r="H1658" s="88"/>
      <c r="I1658" s="88"/>
      <c r="J1658" s="9"/>
      <c r="K1658" s="8"/>
      <c r="L1658" s="19"/>
      <c r="M1658" s="8"/>
      <c r="N1658" s="19"/>
      <c r="O1658" s="19"/>
      <c r="P1658" s="19"/>
      <c r="Q1658" s="8"/>
      <c r="R1658" s="8"/>
      <c r="S1658" s="88"/>
      <c r="T1658" s="8"/>
      <c r="U1658" s="8"/>
      <c r="V1658" s="11"/>
      <c r="W1658" s="19"/>
      <c r="X1658" s="8"/>
      <c r="Y1658" s="90"/>
      <c r="Z1658" s="88"/>
      <c r="AA1658" s="88"/>
      <c r="AB1658" s="88"/>
      <c r="AC1658" s="88"/>
      <c r="AD1658" s="10"/>
      <c r="AE1658" s="8"/>
      <c r="AF1658" s="12"/>
      <c r="AG1658" s="8"/>
      <c r="AH1658" s="88"/>
    </row>
    <row r="1659" spans="1:34" x14ac:dyDescent="0.25">
      <c r="A1659" s="62">
        <f>COUNTA(H1659:K1659,L1659:AH1659)</f>
        <v>0</v>
      </c>
      <c r="B1659" s="13"/>
      <c r="C1659" s="13"/>
      <c r="D1659" s="13"/>
      <c r="E1659" s="13">
        <f t="shared" si="224"/>
        <v>0</v>
      </c>
      <c r="F1659" s="13"/>
      <c r="G1659" s="13"/>
      <c r="H1659" s="88"/>
      <c r="I1659" s="88"/>
      <c r="J1659" s="9"/>
      <c r="K1659" s="8"/>
      <c r="L1659" s="19"/>
      <c r="M1659" s="8"/>
      <c r="N1659" s="19"/>
      <c r="O1659" s="19"/>
      <c r="P1659" s="19"/>
      <c r="Q1659" s="8"/>
      <c r="R1659" s="8"/>
      <c r="S1659" s="88"/>
      <c r="T1659" s="8"/>
      <c r="U1659" s="8"/>
      <c r="V1659" s="11"/>
      <c r="W1659" s="19"/>
      <c r="X1659" s="8"/>
      <c r="Y1659" s="90"/>
      <c r="Z1659" s="88"/>
      <c r="AA1659" s="88"/>
      <c r="AB1659" s="88"/>
      <c r="AC1659" s="88"/>
      <c r="AD1659" s="10"/>
      <c r="AE1659" s="8"/>
      <c r="AF1659" s="12"/>
      <c r="AG1659" s="8"/>
      <c r="AH1659" s="88"/>
    </row>
    <row r="1660" spans="1:34" x14ac:dyDescent="0.25">
      <c r="A1660" s="62">
        <f>COUNTA(H1660:K1660,L1660:AH1660)</f>
        <v>0</v>
      </c>
      <c r="B1660" s="13"/>
      <c r="C1660" s="13"/>
      <c r="D1660" s="13"/>
      <c r="E1660" s="13">
        <f t="shared" si="224"/>
        <v>0</v>
      </c>
      <c r="F1660" s="13"/>
      <c r="G1660" s="13"/>
      <c r="H1660" s="88"/>
      <c r="I1660" s="88"/>
      <c r="J1660" s="9"/>
      <c r="K1660" s="8"/>
      <c r="L1660" s="19"/>
      <c r="M1660" s="8"/>
      <c r="N1660" s="19"/>
      <c r="O1660" s="19"/>
      <c r="P1660" s="19"/>
      <c r="Q1660" s="8"/>
      <c r="R1660" s="8"/>
      <c r="S1660" s="88"/>
      <c r="T1660" s="8"/>
      <c r="U1660" s="8"/>
      <c r="V1660" s="11"/>
      <c r="W1660" s="19"/>
      <c r="X1660" s="8"/>
      <c r="Y1660" s="90"/>
      <c r="Z1660" s="88"/>
      <c r="AA1660" s="88"/>
      <c r="AB1660" s="88"/>
      <c r="AC1660" s="88"/>
      <c r="AD1660" s="10"/>
      <c r="AE1660" s="8"/>
      <c r="AF1660" s="12"/>
      <c r="AG1660" s="8"/>
      <c r="AH1660" s="88"/>
    </row>
    <row r="1661" spans="1:34" x14ac:dyDescent="0.25">
      <c r="A1661" s="62">
        <f>COUNTA(H1661:K1661,L1661:AH1661)</f>
        <v>0</v>
      </c>
      <c r="B1661" s="13"/>
      <c r="C1661" s="13"/>
      <c r="D1661" s="13"/>
      <c r="E1661" s="13">
        <f t="shared" si="224"/>
        <v>0</v>
      </c>
      <c r="F1661" s="13"/>
      <c r="G1661" s="13"/>
      <c r="H1661" s="88"/>
      <c r="I1661" s="88"/>
      <c r="J1661" s="9"/>
      <c r="K1661" s="8"/>
      <c r="L1661" s="19"/>
      <c r="M1661" s="8"/>
      <c r="N1661" s="19"/>
      <c r="O1661" s="19"/>
      <c r="P1661" s="19"/>
      <c r="Q1661" s="8"/>
      <c r="R1661" s="8"/>
      <c r="S1661" s="88"/>
      <c r="T1661" s="8"/>
      <c r="U1661" s="8"/>
      <c r="V1661" s="11"/>
      <c r="W1661" s="19"/>
      <c r="X1661" s="8"/>
      <c r="Y1661" s="90"/>
      <c r="Z1661" s="88"/>
      <c r="AA1661" s="88"/>
      <c r="AB1661" s="88"/>
      <c r="AC1661" s="88"/>
      <c r="AD1661" s="10"/>
      <c r="AE1661" s="8"/>
      <c r="AF1661" s="12"/>
      <c r="AG1661" s="8"/>
      <c r="AH1661" s="88"/>
    </row>
    <row r="1662" spans="1:34" s="26" customFormat="1" ht="11.25" customHeight="1" x14ac:dyDescent="0.25">
      <c r="A1662" s="21">
        <v>0</v>
      </c>
      <c r="B1662" s="22"/>
      <c r="C1662" s="22"/>
      <c r="D1662" s="21"/>
      <c r="E1662" s="23">
        <f>MAX(E1646:E1661)</f>
        <v>0</v>
      </c>
      <c r="F1662" s="21" t="str">
        <f>RIGHT(R1662,4)</f>
        <v xml:space="preserve"> - 0</v>
      </c>
      <c r="G1662" s="21" t="str">
        <f>RIGHT(X1662,4)</f>
        <v xml:space="preserve"> - 0</v>
      </c>
      <c r="H1662" s="88"/>
      <c r="I1662" s="88"/>
      <c r="J1662" s="23" t="s">
        <v>85</v>
      </c>
      <c r="K1662" s="23" t="str">
        <f>IF(E1662=4,"ВО",IF(E1662=3,"СПО",IF(E1662=2,"ВО (с)",IF(E1662=1,"СПО (с)","-"))))</f>
        <v>-</v>
      </c>
      <c r="L1662" s="23">
        <f>COUNTA(L1646:L1661)</f>
        <v>0</v>
      </c>
      <c r="M1662" s="23" t="s">
        <v>80</v>
      </c>
      <c r="N1662" s="23" t="s">
        <v>80</v>
      </c>
      <c r="O1662" s="23">
        <f>COUNTA(O1646:O1661)</f>
        <v>0</v>
      </c>
      <c r="P1662" s="23" t="s">
        <v>80</v>
      </c>
      <c r="Q1662" s="23">
        <f>SUM(Q1646:Q1661)</f>
        <v>0</v>
      </c>
      <c r="R1662" s="23" t="str">
        <f>CONCATENATE("П.Г.П. - ",MAX(R1646:R1661))</f>
        <v>П.Г.П. - 0</v>
      </c>
      <c r="S1662" s="23">
        <f>COUNTA(S1646)</f>
        <v>0</v>
      </c>
      <c r="T1662" s="23">
        <f>T1647</f>
        <v>0</v>
      </c>
      <c r="U1662" s="23" t="s">
        <v>80</v>
      </c>
      <c r="V1662" s="23" t="s">
        <v>80</v>
      </c>
      <c r="W1662" s="23">
        <f>COUNTA(W1646:W1661)</f>
        <v>0</v>
      </c>
      <c r="X1662" s="23" t="str">
        <f>CONCATENATE("П.Г.П. - ",MAX(X1646:X1661))</f>
        <v>П.Г.П. - 0</v>
      </c>
      <c r="Y1662" s="24">
        <f>Y1646</f>
        <v>0</v>
      </c>
      <c r="Z1662" s="23" t="str">
        <f>IF(Z1646="","-",Z1646)</f>
        <v>-</v>
      </c>
      <c r="AA1662" s="23" t="str">
        <f t="shared" ref="AA1662:AC1662" si="225">IF(AA1646="","-",AA1646)</f>
        <v>-</v>
      </c>
      <c r="AB1662" s="23" t="str">
        <f t="shared" si="225"/>
        <v>-</v>
      </c>
      <c r="AC1662" s="23" t="str">
        <f t="shared" si="225"/>
        <v>-</v>
      </c>
      <c r="AD1662" s="23" t="s">
        <v>80</v>
      </c>
      <c r="AE1662" s="23">
        <f>SUM(AE1646:AE1661)</f>
        <v>0</v>
      </c>
      <c r="AF1662" s="25">
        <f>SUM(AF1646:AF1661)</f>
        <v>0</v>
      </c>
      <c r="AG1662" s="23" t="s">
        <v>80</v>
      </c>
      <c r="AH1662" s="23" t="s">
        <v>80</v>
      </c>
    </row>
    <row r="1663" spans="1:34" x14ac:dyDescent="0.25">
      <c r="A1663" s="62">
        <f>COUNTA(H1663:K1663,L1663:AH1663)-7</f>
        <v>-1</v>
      </c>
      <c r="B1663" s="13"/>
      <c r="C1663" s="13"/>
      <c r="D1663" s="13"/>
      <c r="E1663" s="13">
        <f t="shared" ref="E1663:E1678" si="226">IF(K1663="ВО",4,IF(K1663="СПО",3,IF(K1663="ВО (студент)",2,IF(K1663="СПО (студент)",1,0))))</f>
        <v>0</v>
      </c>
      <c r="F1663" s="13"/>
      <c r="G1663" s="13"/>
      <c r="H1663" s="88">
        <v>118</v>
      </c>
      <c r="I1663" s="88"/>
      <c r="J1663" s="7" t="s">
        <v>77</v>
      </c>
      <c r="K1663" s="8"/>
      <c r="L1663" s="19"/>
      <c r="M1663" s="8"/>
      <c r="N1663" s="19"/>
      <c r="O1663" s="19"/>
      <c r="P1663" s="19"/>
      <c r="Q1663" s="8"/>
      <c r="R1663" s="8"/>
      <c r="S1663" s="88"/>
      <c r="T1663" s="17" t="s">
        <v>80</v>
      </c>
      <c r="U1663" s="17" t="s">
        <v>80</v>
      </c>
      <c r="V1663" s="18" t="s">
        <v>80</v>
      </c>
      <c r="W1663" s="19"/>
      <c r="X1663" s="8"/>
      <c r="Y1663" s="90"/>
      <c r="Z1663" s="88"/>
      <c r="AA1663" s="88"/>
      <c r="AB1663" s="88" t="str">
        <f>IF(Y1663&lt;1,"-",ROUND(YEARFRAC(Y1663,#REF!,1),2))</f>
        <v>-</v>
      </c>
      <c r="AC1663" s="88"/>
      <c r="AD1663" s="10"/>
      <c r="AE1663" s="8"/>
      <c r="AF1663" s="12"/>
      <c r="AG1663" s="8"/>
      <c r="AH1663" s="88"/>
    </row>
    <row r="1664" spans="1:34" x14ac:dyDescent="0.25">
      <c r="A1664" s="62">
        <f>COUNTA(H1664:K1664,L1664:AH1664)</f>
        <v>0</v>
      </c>
      <c r="B1664" s="13"/>
      <c r="C1664" s="13"/>
      <c r="D1664" s="13"/>
      <c r="E1664" s="13">
        <f t="shared" si="226"/>
        <v>0</v>
      </c>
      <c r="F1664" s="13"/>
      <c r="G1664" s="13"/>
      <c r="H1664" s="88"/>
      <c r="I1664" s="88"/>
      <c r="J1664" s="9"/>
      <c r="K1664" s="8"/>
      <c r="L1664" s="19"/>
      <c r="M1664" s="8"/>
      <c r="N1664" s="19"/>
      <c r="O1664" s="19"/>
      <c r="P1664" s="19"/>
      <c r="Q1664" s="8"/>
      <c r="R1664" s="8"/>
      <c r="S1664" s="88"/>
      <c r="T1664" s="8"/>
      <c r="U1664" s="8"/>
      <c r="V1664" s="11"/>
      <c r="W1664" s="19"/>
      <c r="X1664" s="8"/>
      <c r="Y1664" s="90"/>
      <c r="Z1664" s="88"/>
      <c r="AA1664" s="88"/>
      <c r="AB1664" s="88"/>
      <c r="AC1664" s="88"/>
      <c r="AD1664" s="10"/>
      <c r="AE1664" s="8"/>
      <c r="AF1664" s="12"/>
      <c r="AG1664" s="8"/>
      <c r="AH1664" s="88"/>
    </row>
    <row r="1665" spans="1:34" x14ac:dyDescent="0.25">
      <c r="A1665" s="62">
        <f>COUNTA(H1665:K1665,L1665:AH1665,J1666)-4</f>
        <v>0</v>
      </c>
      <c r="B1665" s="13"/>
      <c r="C1665" s="13"/>
      <c r="D1665" s="13"/>
      <c r="E1665" s="13">
        <f t="shared" si="226"/>
        <v>0</v>
      </c>
      <c r="F1665" s="13"/>
      <c r="G1665" s="13"/>
      <c r="H1665" s="88"/>
      <c r="I1665" s="88"/>
      <c r="J1665" s="7" t="s">
        <v>78</v>
      </c>
      <c r="K1665" s="8"/>
      <c r="L1665" s="19"/>
      <c r="M1665" s="8"/>
      <c r="N1665" s="19"/>
      <c r="O1665" s="19"/>
      <c r="P1665" s="19"/>
      <c r="Q1665" s="8"/>
      <c r="R1665" s="8"/>
      <c r="S1665" s="88"/>
      <c r="T1665" s="17" t="s">
        <v>80</v>
      </c>
      <c r="U1665" s="17" t="s">
        <v>80</v>
      </c>
      <c r="V1665" s="18" t="s">
        <v>80</v>
      </c>
      <c r="W1665" s="19"/>
      <c r="X1665" s="8"/>
      <c r="Y1665" s="90"/>
      <c r="Z1665" s="88"/>
      <c r="AA1665" s="88"/>
      <c r="AB1665" s="88"/>
      <c r="AC1665" s="88"/>
      <c r="AD1665" s="10"/>
      <c r="AE1665" s="8"/>
      <c r="AF1665" s="12"/>
      <c r="AG1665" s="8"/>
      <c r="AH1665" s="88"/>
    </row>
    <row r="1666" spans="1:34" x14ac:dyDescent="0.25">
      <c r="A1666" s="62">
        <f>COUNTA(H1666:K1666,L1666:AH1666)</f>
        <v>0</v>
      </c>
      <c r="B1666" s="13"/>
      <c r="C1666" s="13"/>
      <c r="D1666" s="13" t="str">
        <f>IF(J1666&gt;0,"совмещение","-")</f>
        <v>-</v>
      </c>
      <c r="E1666" s="13">
        <f t="shared" si="226"/>
        <v>0</v>
      </c>
      <c r="F1666" s="13"/>
      <c r="G1666" s="13"/>
      <c r="H1666" s="88"/>
      <c r="I1666" s="88"/>
      <c r="J1666" s="9"/>
      <c r="K1666" s="8"/>
      <c r="L1666" s="19"/>
      <c r="M1666" s="8"/>
      <c r="N1666" s="19"/>
      <c r="O1666" s="19"/>
      <c r="P1666" s="19"/>
      <c r="Q1666" s="8"/>
      <c r="R1666" s="8"/>
      <c r="S1666" s="88"/>
      <c r="T1666" s="8"/>
      <c r="U1666" s="8"/>
      <c r="V1666" s="11"/>
      <c r="W1666" s="19"/>
      <c r="X1666" s="8"/>
      <c r="Y1666" s="90"/>
      <c r="Z1666" s="88"/>
      <c r="AA1666" s="88"/>
      <c r="AB1666" s="88"/>
      <c r="AC1666" s="88"/>
      <c r="AD1666" s="10"/>
      <c r="AE1666" s="8"/>
      <c r="AF1666" s="12"/>
      <c r="AG1666" s="8"/>
      <c r="AH1666" s="88"/>
    </row>
    <row r="1667" spans="1:34" x14ac:dyDescent="0.25">
      <c r="A1667" s="62">
        <f>COUNTA(H1667:K1667,L1667:AH1667)</f>
        <v>0</v>
      </c>
      <c r="B1667" s="13"/>
      <c r="C1667" s="13"/>
      <c r="D1667" s="13"/>
      <c r="E1667" s="13">
        <f t="shared" si="226"/>
        <v>0</v>
      </c>
      <c r="F1667" s="13"/>
      <c r="G1667" s="13"/>
      <c r="H1667" s="88"/>
      <c r="I1667" s="88"/>
      <c r="J1667" s="9"/>
      <c r="K1667" s="8"/>
      <c r="L1667" s="19"/>
      <c r="M1667" s="8"/>
      <c r="N1667" s="19"/>
      <c r="O1667" s="19"/>
      <c r="P1667" s="19"/>
      <c r="Q1667" s="8"/>
      <c r="R1667" s="8"/>
      <c r="S1667" s="88"/>
      <c r="T1667" s="8"/>
      <c r="U1667" s="8"/>
      <c r="V1667" s="11"/>
      <c r="W1667" s="19"/>
      <c r="X1667" s="8"/>
      <c r="Y1667" s="90"/>
      <c r="Z1667" s="88"/>
      <c r="AA1667" s="88"/>
      <c r="AB1667" s="88"/>
      <c r="AC1667" s="88"/>
      <c r="AD1667" s="10"/>
      <c r="AE1667" s="8"/>
      <c r="AF1667" s="12"/>
      <c r="AG1667" s="8"/>
      <c r="AH1667" s="88"/>
    </row>
    <row r="1668" spans="1:34" x14ac:dyDescent="0.25">
      <c r="A1668" s="62">
        <f>COUNTA(H1668:K1668,L1668:AH1668)</f>
        <v>0</v>
      </c>
      <c r="B1668" s="13"/>
      <c r="C1668" s="13"/>
      <c r="D1668" s="13"/>
      <c r="E1668" s="13">
        <f t="shared" si="226"/>
        <v>0</v>
      </c>
      <c r="F1668" s="13"/>
      <c r="G1668" s="13"/>
      <c r="H1668" s="88"/>
      <c r="I1668" s="88"/>
      <c r="J1668" s="9"/>
      <c r="K1668" s="8"/>
      <c r="L1668" s="19"/>
      <c r="M1668" s="8"/>
      <c r="N1668" s="19"/>
      <c r="O1668" s="19"/>
      <c r="P1668" s="19"/>
      <c r="Q1668" s="8"/>
      <c r="R1668" s="8"/>
      <c r="S1668" s="88"/>
      <c r="T1668" s="8"/>
      <c r="U1668" s="8"/>
      <c r="V1668" s="11"/>
      <c r="W1668" s="19"/>
      <c r="X1668" s="8"/>
      <c r="Y1668" s="90"/>
      <c r="Z1668" s="88"/>
      <c r="AA1668" s="88"/>
      <c r="AB1668" s="88"/>
      <c r="AC1668" s="88"/>
      <c r="AD1668" s="10"/>
      <c r="AE1668" s="8"/>
      <c r="AF1668" s="12"/>
      <c r="AG1668" s="8"/>
      <c r="AH1668" s="88"/>
    </row>
    <row r="1669" spans="1:34" x14ac:dyDescent="0.25">
      <c r="A1669" s="62">
        <f>COUNTA(H1669:K1669,L1669:AH1669)</f>
        <v>0</v>
      </c>
      <c r="B1669" s="13"/>
      <c r="C1669" s="13"/>
      <c r="D1669" s="13"/>
      <c r="E1669" s="13">
        <f t="shared" si="226"/>
        <v>0</v>
      </c>
      <c r="F1669" s="13"/>
      <c r="G1669" s="13"/>
      <c r="H1669" s="88"/>
      <c r="I1669" s="88"/>
      <c r="J1669" s="9"/>
      <c r="K1669" s="8"/>
      <c r="L1669" s="19"/>
      <c r="M1669" s="8"/>
      <c r="N1669" s="19"/>
      <c r="O1669" s="19"/>
      <c r="P1669" s="19"/>
      <c r="Q1669" s="8"/>
      <c r="R1669" s="8"/>
      <c r="S1669" s="88"/>
      <c r="T1669" s="8"/>
      <c r="U1669" s="8"/>
      <c r="V1669" s="11"/>
      <c r="W1669" s="19"/>
      <c r="X1669" s="8"/>
      <c r="Y1669" s="90"/>
      <c r="Z1669" s="88"/>
      <c r="AA1669" s="88"/>
      <c r="AB1669" s="88"/>
      <c r="AC1669" s="88"/>
      <c r="AD1669" s="10"/>
      <c r="AE1669" s="8"/>
      <c r="AF1669" s="12"/>
      <c r="AG1669" s="8"/>
      <c r="AH1669" s="88"/>
    </row>
    <row r="1670" spans="1:34" x14ac:dyDescent="0.25">
      <c r="A1670" s="62">
        <f>COUNTA(H1670:K1670,L1670:AH1670)</f>
        <v>0</v>
      </c>
      <c r="B1670" s="13"/>
      <c r="C1670" s="13"/>
      <c r="D1670" s="13"/>
      <c r="E1670" s="13">
        <f t="shared" si="226"/>
        <v>0</v>
      </c>
      <c r="F1670" s="13"/>
      <c r="G1670" s="13"/>
      <c r="H1670" s="88"/>
      <c r="I1670" s="88"/>
      <c r="J1670" s="9"/>
      <c r="K1670" s="8"/>
      <c r="L1670" s="19"/>
      <c r="M1670" s="8"/>
      <c r="N1670" s="19"/>
      <c r="O1670" s="19"/>
      <c r="P1670" s="19"/>
      <c r="Q1670" s="8"/>
      <c r="R1670" s="8"/>
      <c r="S1670" s="88"/>
      <c r="T1670" s="8"/>
      <c r="U1670" s="8"/>
      <c r="V1670" s="11"/>
      <c r="W1670" s="19"/>
      <c r="X1670" s="8"/>
      <c r="Y1670" s="90"/>
      <c r="Z1670" s="88"/>
      <c r="AA1670" s="88"/>
      <c r="AB1670" s="88"/>
      <c r="AC1670" s="88"/>
      <c r="AD1670" s="10"/>
      <c r="AE1670" s="8"/>
      <c r="AF1670" s="12"/>
      <c r="AG1670" s="8"/>
      <c r="AH1670" s="88"/>
    </row>
    <row r="1671" spans="1:34" x14ac:dyDescent="0.25">
      <c r="A1671" s="62">
        <f>COUNTA(H1671:K1671,L1671:AH1671)</f>
        <v>0</v>
      </c>
      <c r="B1671" s="13"/>
      <c r="C1671" s="13"/>
      <c r="D1671" s="13"/>
      <c r="E1671" s="13">
        <f t="shared" si="226"/>
        <v>0</v>
      </c>
      <c r="F1671" s="13"/>
      <c r="G1671" s="13"/>
      <c r="H1671" s="88"/>
      <c r="I1671" s="88"/>
      <c r="J1671" s="9"/>
      <c r="K1671" s="8"/>
      <c r="L1671" s="19"/>
      <c r="M1671" s="8"/>
      <c r="N1671" s="19"/>
      <c r="O1671" s="19"/>
      <c r="P1671" s="19"/>
      <c r="Q1671" s="8"/>
      <c r="R1671" s="8"/>
      <c r="S1671" s="88"/>
      <c r="T1671" s="8"/>
      <c r="U1671" s="8"/>
      <c r="V1671" s="11"/>
      <c r="W1671" s="19"/>
      <c r="X1671" s="8"/>
      <c r="Y1671" s="90"/>
      <c r="Z1671" s="88"/>
      <c r="AA1671" s="88"/>
      <c r="AB1671" s="88"/>
      <c r="AC1671" s="88"/>
      <c r="AD1671" s="10"/>
      <c r="AE1671" s="8"/>
      <c r="AF1671" s="12"/>
      <c r="AG1671" s="8"/>
      <c r="AH1671" s="88"/>
    </row>
    <row r="1672" spans="1:34" x14ac:dyDescent="0.25">
      <c r="A1672" s="62">
        <f>COUNTA(H1672:K1672,L1672:AH1672,J1673)-4</f>
        <v>0</v>
      </c>
      <c r="B1672" s="13"/>
      <c r="C1672" s="13"/>
      <c r="D1672" s="13"/>
      <c r="E1672" s="13">
        <f t="shared" si="226"/>
        <v>0</v>
      </c>
      <c r="F1672" s="13"/>
      <c r="G1672" s="13"/>
      <c r="H1672" s="88"/>
      <c r="I1672" s="88"/>
      <c r="J1672" s="7" t="s">
        <v>79</v>
      </c>
      <c r="K1672" s="8"/>
      <c r="L1672" s="19"/>
      <c r="M1672" s="8"/>
      <c r="N1672" s="19"/>
      <c r="O1672" s="19"/>
      <c r="P1672" s="19"/>
      <c r="Q1672" s="8"/>
      <c r="R1672" s="8"/>
      <c r="S1672" s="88"/>
      <c r="T1672" s="17" t="s">
        <v>80</v>
      </c>
      <c r="U1672" s="17" t="s">
        <v>80</v>
      </c>
      <c r="V1672" s="18" t="s">
        <v>80</v>
      </c>
      <c r="W1672" s="19"/>
      <c r="X1672" s="8"/>
      <c r="Y1672" s="90"/>
      <c r="Z1672" s="88"/>
      <c r="AA1672" s="88"/>
      <c r="AB1672" s="88"/>
      <c r="AC1672" s="88"/>
      <c r="AD1672" s="10"/>
      <c r="AE1672" s="8"/>
      <c r="AF1672" s="12"/>
      <c r="AG1672" s="8"/>
      <c r="AH1672" s="88"/>
    </row>
    <row r="1673" spans="1:34" x14ac:dyDescent="0.25">
      <c r="A1673" s="62">
        <f>COUNTA(H1673:K1673,L1673:AH1673)</f>
        <v>0</v>
      </c>
      <c r="B1673" s="13"/>
      <c r="C1673" s="13"/>
      <c r="D1673" s="13" t="str">
        <f>IF(J1673&gt;0,"совместительство","-")</f>
        <v>-</v>
      </c>
      <c r="E1673" s="13">
        <f t="shared" si="226"/>
        <v>0</v>
      </c>
      <c r="F1673" s="13"/>
      <c r="G1673" s="13"/>
      <c r="H1673" s="88"/>
      <c r="I1673" s="88"/>
      <c r="J1673" s="9"/>
      <c r="K1673" s="8"/>
      <c r="L1673" s="19"/>
      <c r="M1673" s="8"/>
      <c r="N1673" s="19"/>
      <c r="O1673" s="19"/>
      <c r="P1673" s="19"/>
      <c r="Q1673" s="8"/>
      <c r="R1673" s="8"/>
      <c r="S1673" s="88"/>
      <c r="T1673" s="8"/>
      <c r="U1673" s="8"/>
      <c r="V1673" s="11"/>
      <c r="W1673" s="19"/>
      <c r="X1673" s="8"/>
      <c r="Y1673" s="90"/>
      <c r="Z1673" s="88"/>
      <c r="AA1673" s="88"/>
      <c r="AB1673" s="88"/>
      <c r="AC1673" s="88"/>
      <c r="AD1673" s="10"/>
      <c r="AE1673" s="8"/>
      <c r="AF1673" s="12"/>
      <c r="AG1673" s="8"/>
      <c r="AH1673" s="88"/>
    </row>
    <row r="1674" spans="1:34" x14ac:dyDescent="0.25">
      <c r="A1674" s="62">
        <f>COUNTA(H1674:K1674,L1674:AH1674)</f>
        <v>0</v>
      </c>
      <c r="B1674" s="13"/>
      <c r="C1674" s="13"/>
      <c r="D1674" s="13"/>
      <c r="E1674" s="13">
        <f t="shared" si="226"/>
        <v>0</v>
      </c>
      <c r="F1674" s="13"/>
      <c r="G1674" s="13"/>
      <c r="H1674" s="88"/>
      <c r="I1674" s="88"/>
      <c r="J1674" s="9"/>
      <c r="K1674" s="8"/>
      <c r="L1674" s="19"/>
      <c r="M1674" s="8"/>
      <c r="N1674" s="19"/>
      <c r="O1674" s="19"/>
      <c r="P1674" s="19"/>
      <c r="Q1674" s="8"/>
      <c r="R1674" s="8"/>
      <c r="S1674" s="88"/>
      <c r="T1674" s="8"/>
      <c r="U1674" s="8"/>
      <c r="V1674" s="11"/>
      <c r="W1674" s="19"/>
      <c r="X1674" s="8"/>
      <c r="Y1674" s="90"/>
      <c r="Z1674" s="88"/>
      <c r="AA1674" s="88"/>
      <c r="AB1674" s="88"/>
      <c r="AC1674" s="88"/>
      <c r="AD1674" s="10"/>
      <c r="AE1674" s="8"/>
      <c r="AF1674" s="12"/>
      <c r="AG1674" s="8"/>
      <c r="AH1674" s="88"/>
    </row>
    <row r="1675" spans="1:34" x14ac:dyDescent="0.25">
      <c r="A1675" s="62">
        <f>COUNTA(H1675:K1675,L1675:AH1675)</f>
        <v>0</v>
      </c>
      <c r="B1675" s="13"/>
      <c r="C1675" s="13"/>
      <c r="D1675" s="13"/>
      <c r="E1675" s="13">
        <f t="shared" si="226"/>
        <v>0</v>
      </c>
      <c r="F1675" s="13"/>
      <c r="G1675" s="13"/>
      <c r="H1675" s="88"/>
      <c r="I1675" s="88"/>
      <c r="J1675" s="9"/>
      <c r="K1675" s="8"/>
      <c r="L1675" s="19"/>
      <c r="M1675" s="8"/>
      <c r="N1675" s="19"/>
      <c r="O1675" s="19"/>
      <c r="P1675" s="19"/>
      <c r="Q1675" s="8"/>
      <c r="R1675" s="8"/>
      <c r="S1675" s="88"/>
      <c r="T1675" s="8"/>
      <c r="U1675" s="8"/>
      <c r="V1675" s="11"/>
      <c r="W1675" s="19"/>
      <c r="X1675" s="8"/>
      <c r="Y1675" s="90"/>
      <c r="Z1675" s="88"/>
      <c r="AA1675" s="88"/>
      <c r="AB1675" s="88"/>
      <c r="AC1675" s="88"/>
      <c r="AD1675" s="10"/>
      <c r="AE1675" s="8"/>
      <c r="AF1675" s="12"/>
      <c r="AG1675" s="8"/>
      <c r="AH1675" s="88"/>
    </row>
    <row r="1676" spans="1:34" x14ac:dyDescent="0.25">
      <c r="A1676" s="62">
        <f>COUNTA(H1676:K1676,L1676:AH1676)</f>
        <v>0</v>
      </c>
      <c r="B1676" s="13"/>
      <c r="C1676" s="13"/>
      <c r="D1676" s="13"/>
      <c r="E1676" s="13">
        <f t="shared" si="226"/>
        <v>0</v>
      </c>
      <c r="F1676" s="13"/>
      <c r="G1676" s="13"/>
      <c r="H1676" s="88"/>
      <c r="I1676" s="88"/>
      <c r="J1676" s="9"/>
      <c r="K1676" s="8"/>
      <c r="L1676" s="19"/>
      <c r="M1676" s="8"/>
      <c r="N1676" s="19"/>
      <c r="O1676" s="19"/>
      <c r="P1676" s="19"/>
      <c r="Q1676" s="8"/>
      <c r="R1676" s="8"/>
      <c r="S1676" s="88"/>
      <c r="T1676" s="8"/>
      <c r="U1676" s="8"/>
      <c r="V1676" s="11"/>
      <c r="W1676" s="19"/>
      <c r="X1676" s="8"/>
      <c r="Y1676" s="90"/>
      <c r="Z1676" s="88"/>
      <c r="AA1676" s="88"/>
      <c r="AB1676" s="88"/>
      <c r="AC1676" s="88"/>
      <c r="AD1676" s="10"/>
      <c r="AE1676" s="8"/>
      <c r="AF1676" s="12"/>
      <c r="AG1676" s="8"/>
      <c r="AH1676" s="88"/>
    </row>
    <row r="1677" spans="1:34" x14ac:dyDescent="0.25">
      <c r="A1677" s="62">
        <f>COUNTA(H1677:K1677,L1677:AH1677)</f>
        <v>0</v>
      </c>
      <c r="B1677" s="13"/>
      <c r="C1677" s="13"/>
      <c r="D1677" s="13"/>
      <c r="E1677" s="13">
        <f t="shared" si="226"/>
        <v>0</v>
      </c>
      <c r="F1677" s="13"/>
      <c r="G1677" s="13"/>
      <c r="H1677" s="88"/>
      <c r="I1677" s="88"/>
      <c r="J1677" s="9"/>
      <c r="K1677" s="8"/>
      <c r="L1677" s="19"/>
      <c r="M1677" s="8"/>
      <c r="N1677" s="19"/>
      <c r="O1677" s="19"/>
      <c r="P1677" s="19"/>
      <c r="Q1677" s="8"/>
      <c r="R1677" s="8"/>
      <c r="S1677" s="88"/>
      <c r="T1677" s="8"/>
      <c r="U1677" s="8"/>
      <c r="V1677" s="11"/>
      <c r="W1677" s="19"/>
      <c r="X1677" s="8"/>
      <c r="Y1677" s="90"/>
      <c r="Z1677" s="88"/>
      <c r="AA1677" s="88"/>
      <c r="AB1677" s="88"/>
      <c r="AC1677" s="88"/>
      <c r="AD1677" s="10"/>
      <c r="AE1677" s="8"/>
      <c r="AF1677" s="12"/>
      <c r="AG1677" s="8"/>
      <c r="AH1677" s="88"/>
    </row>
    <row r="1678" spans="1:34" x14ac:dyDescent="0.25">
      <c r="A1678" s="62">
        <f>COUNTA(H1678:K1678,L1678:AH1678)</f>
        <v>0</v>
      </c>
      <c r="B1678" s="13"/>
      <c r="C1678" s="13"/>
      <c r="D1678" s="13"/>
      <c r="E1678" s="13">
        <f t="shared" si="226"/>
        <v>0</v>
      </c>
      <c r="F1678" s="13"/>
      <c r="G1678" s="13"/>
      <c r="H1678" s="88"/>
      <c r="I1678" s="88"/>
      <c r="J1678" s="9"/>
      <c r="K1678" s="8"/>
      <c r="L1678" s="19"/>
      <c r="M1678" s="8"/>
      <c r="N1678" s="19"/>
      <c r="O1678" s="19"/>
      <c r="P1678" s="19"/>
      <c r="Q1678" s="8"/>
      <c r="R1678" s="8"/>
      <c r="S1678" s="88"/>
      <c r="T1678" s="8"/>
      <c r="U1678" s="8"/>
      <c r="V1678" s="11"/>
      <c r="W1678" s="19"/>
      <c r="X1678" s="8"/>
      <c r="Y1678" s="90"/>
      <c r="Z1678" s="88"/>
      <c r="AA1678" s="88"/>
      <c r="AB1678" s="88"/>
      <c r="AC1678" s="88"/>
      <c r="AD1678" s="10"/>
      <c r="AE1678" s="8"/>
      <c r="AF1678" s="12"/>
      <c r="AG1678" s="8"/>
      <c r="AH1678" s="88"/>
    </row>
    <row r="1679" spans="1:34" s="26" customFormat="1" ht="11.25" customHeight="1" x14ac:dyDescent="0.25">
      <c r="A1679" s="21">
        <v>0</v>
      </c>
      <c r="B1679" s="22"/>
      <c r="C1679" s="22"/>
      <c r="D1679" s="21"/>
      <c r="E1679" s="23">
        <f>MAX(E1663:E1678)</f>
        <v>0</v>
      </c>
      <c r="F1679" s="21" t="str">
        <f>RIGHT(R1679,4)</f>
        <v xml:space="preserve"> - 0</v>
      </c>
      <c r="G1679" s="21" t="str">
        <f>RIGHT(X1679,4)</f>
        <v xml:space="preserve"> - 0</v>
      </c>
      <c r="H1679" s="88"/>
      <c r="I1679" s="88"/>
      <c r="J1679" s="23" t="s">
        <v>85</v>
      </c>
      <c r="K1679" s="23" t="str">
        <f>IF(E1679=4,"ВО",IF(E1679=3,"СПО",IF(E1679=2,"ВО (с)",IF(E1679=1,"СПО (с)","-"))))</f>
        <v>-</v>
      </c>
      <c r="L1679" s="23">
        <f>COUNTA(L1663:L1678)</f>
        <v>0</v>
      </c>
      <c r="M1679" s="23" t="s">
        <v>80</v>
      </c>
      <c r="N1679" s="23" t="s">
        <v>80</v>
      </c>
      <c r="O1679" s="23">
        <f>COUNTA(O1663:O1678)</f>
        <v>0</v>
      </c>
      <c r="P1679" s="23" t="s">
        <v>80</v>
      </c>
      <c r="Q1679" s="23">
        <f>SUM(Q1663:Q1678)</f>
        <v>0</v>
      </c>
      <c r="R1679" s="23" t="str">
        <f>CONCATENATE("П.Г.П. - ",MAX(R1663:R1678))</f>
        <v>П.Г.П. - 0</v>
      </c>
      <c r="S1679" s="23">
        <f>COUNTA(S1663)</f>
        <v>0</v>
      </c>
      <c r="T1679" s="23">
        <f>T1664</f>
        <v>0</v>
      </c>
      <c r="U1679" s="23" t="s">
        <v>80</v>
      </c>
      <c r="V1679" s="23" t="s">
        <v>80</v>
      </c>
      <c r="W1679" s="23">
        <f>COUNTA(W1663:W1678)</f>
        <v>0</v>
      </c>
      <c r="X1679" s="23" t="str">
        <f>CONCATENATE("П.Г.П. - ",MAX(X1663:X1678))</f>
        <v>П.Г.П. - 0</v>
      </c>
      <c r="Y1679" s="24">
        <f>Y1663</f>
        <v>0</v>
      </c>
      <c r="Z1679" s="23" t="str">
        <f>IF(Z1663="","-",Z1663)</f>
        <v>-</v>
      </c>
      <c r="AA1679" s="23" t="str">
        <f t="shared" ref="AA1679:AC1679" si="227">IF(AA1663="","-",AA1663)</f>
        <v>-</v>
      </c>
      <c r="AB1679" s="23" t="str">
        <f t="shared" si="227"/>
        <v>-</v>
      </c>
      <c r="AC1679" s="23" t="str">
        <f t="shared" si="227"/>
        <v>-</v>
      </c>
      <c r="AD1679" s="23" t="s">
        <v>80</v>
      </c>
      <c r="AE1679" s="23">
        <f>SUM(AE1663:AE1678)</f>
        <v>0</v>
      </c>
      <c r="AF1679" s="25">
        <f>SUM(AF1663:AF1678)</f>
        <v>0</v>
      </c>
      <c r="AG1679" s="23" t="s">
        <v>80</v>
      </c>
      <c r="AH1679" s="23" t="s">
        <v>80</v>
      </c>
    </row>
    <row r="1680" spans="1:34" x14ac:dyDescent="0.25">
      <c r="A1680" s="62">
        <f>COUNTA(H1680:K1680,L1680:AH1680)-7</f>
        <v>-1</v>
      </c>
      <c r="B1680" s="13"/>
      <c r="C1680" s="13"/>
      <c r="D1680" s="13"/>
      <c r="E1680" s="13">
        <f t="shared" ref="E1680:E1695" si="228">IF(K1680="ВО",4,IF(K1680="СПО",3,IF(K1680="ВО (студент)",2,IF(K1680="СПО (студент)",1,0))))</f>
        <v>0</v>
      </c>
      <c r="F1680" s="13"/>
      <c r="G1680" s="13"/>
      <c r="H1680" s="88">
        <v>119</v>
      </c>
      <c r="I1680" s="88"/>
      <c r="J1680" s="7" t="s">
        <v>77</v>
      </c>
      <c r="K1680" s="8"/>
      <c r="L1680" s="19"/>
      <c r="M1680" s="8"/>
      <c r="N1680" s="19"/>
      <c r="O1680" s="19"/>
      <c r="P1680" s="19"/>
      <c r="Q1680" s="8"/>
      <c r="R1680" s="8"/>
      <c r="S1680" s="88"/>
      <c r="T1680" s="17" t="s">
        <v>80</v>
      </c>
      <c r="U1680" s="17" t="s">
        <v>80</v>
      </c>
      <c r="V1680" s="18" t="s">
        <v>80</v>
      </c>
      <c r="W1680" s="19"/>
      <c r="X1680" s="8"/>
      <c r="Y1680" s="90"/>
      <c r="Z1680" s="88"/>
      <c r="AA1680" s="88"/>
      <c r="AB1680" s="88" t="str">
        <f>IF(Y1680&lt;1,"-",ROUND(YEARFRAC(Y1680,#REF!,1),2))</f>
        <v>-</v>
      </c>
      <c r="AC1680" s="88"/>
      <c r="AD1680" s="10"/>
      <c r="AE1680" s="8"/>
      <c r="AF1680" s="12"/>
      <c r="AG1680" s="8"/>
      <c r="AH1680" s="88"/>
    </row>
    <row r="1681" spans="1:34" x14ac:dyDescent="0.25">
      <c r="A1681" s="62">
        <f>COUNTA(H1681:K1681,L1681:AH1681)</f>
        <v>0</v>
      </c>
      <c r="B1681" s="13"/>
      <c r="C1681" s="13"/>
      <c r="D1681" s="13"/>
      <c r="E1681" s="13">
        <f t="shared" si="228"/>
        <v>0</v>
      </c>
      <c r="F1681" s="13"/>
      <c r="G1681" s="13"/>
      <c r="H1681" s="88"/>
      <c r="I1681" s="88"/>
      <c r="J1681" s="9"/>
      <c r="K1681" s="8"/>
      <c r="L1681" s="19"/>
      <c r="M1681" s="8"/>
      <c r="N1681" s="19"/>
      <c r="O1681" s="19"/>
      <c r="P1681" s="19"/>
      <c r="Q1681" s="8"/>
      <c r="R1681" s="8"/>
      <c r="S1681" s="88"/>
      <c r="T1681" s="8"/>
      <c r="U1681" s="8"/>
      <c r="V1681" s="11"/>
      <c r="W1681" s="19"/>
      <c r="X1681" s="8"/>
      <c r="Y1681" s="90"/>
      <c r="Z1681" s="88"/>
      <c r="AA1681" s="88"/>
      <c r="AB1681" s="88"/>
      <c r="AC1681" s="88"/>
      <c r="AD1681" s="10"/>
      <c r="AE1681" s="8"/>
      <c r="AF1681" s="12"/>
      <c r="AG1681" s="8"/>
      <c r="AH1681" s="88"/>
    </row>
    <row r="1682" spans="1:34" x14ac:dyDescent="0.25">
      <c r="A1682" s="62">
        <f>COUNTA(H1682:K1682,L1682:AH1682,J1683)-4</f>
        <v>0</v>
      </c>
      <c r="B1682" s="13"/>
      <c r="C1682" s="13"/>
      <c r="D1682" s="13"/>
      <c r="E1682" s="13">
        <f t="shared" si="228"/>
        <v>0</v>
      </c>
      <c r="F1682" s="13"/>
      <c r="G1682" s="13"/>
      <c r="H1682" s="88"/>
      <c r="I1682" s="88"/>
      <c r="J1682" s="7" t="s">
        <v>78</v>
      </c>
      <c r="K1682" s="8"/>
      <c r="L1682" s="19"/>
      <c r="M1682" s="8"/>
      <c r="N1682" s="19"/>
      <c r="O1682" s="19"/>
      <c r="P1682" s="19"/>
      <c r="Q1682" s="8"/>
      <c r="R1682" s="8"/>
      <c r="S1682" s="88"/>
      <c r="T1682" s="17" t="s">
        <v>80</v>
      </c>
      <c r="U1682" s="17" t="s">
        <v>80</v>
      </c>
      <c r="V1682" s="18" t="s">
        <v>80</v>
      </c>
      <c r="W1682" s="19"/>
      <c r="X1682" s="8"/>
      <c r="Y1682" s="90"/>
      <c r="Z1682" s="88"/>
      <c r="AA1682" s="88"/>
      <c r="AB1682" s="88"/>
      <c r="AC1682" s="88"/>
      <c r="AD1682" s="10"/>
      <c r="AE1682" s="8"/>
      <c r="AF1682" s="12"/>
      <c r="AG1682" s="8"/>
      <c r="AH1682" s="88"/>
    </row>
    <row r="1683" spans="1:34" x14ac:dyDescent="0.25">
      <c r="A1683" s="62">
        <f>COUNTA(H1683:K1683,L1683:AH1683)</f>
        <v>0</v>
      </c>
      <c r="B1683" s="13"/>
      <c r="C1683" s="13"/>
      <c r="D1683" s="13" t="str">
        <f>IF(J1683&gt;0,"совмещение","-")</f>
        <v>-</v>
      </c>
      <c r="E1683" s="13">
        <f t="shared" si="228"/>
        <v>0</v>
      </c>
      <c r="F1683" s="13"/>
      <c r="G1683" s="13"/>
      <c r="H1683" s="88"/>
      <c r="I1683" s="88"/>
      <c r="J1683" s="9"/>
      <c r="K1683" s="8"/>
      <c r="L1683" s="19"/>
      <c r="M1683" s="8"/>
      <c r="N1683" s="19"/>
      <c r="O1683" s="19"/>
      <c r="P1683" s="19"/>
      <c r="Q1683" s="8"/>
      <c r="R1683" s="8"/>
      <c r="S1683" s="88"/>
      <c r="T1683" s="8"/>
      <c r="U1683" s="8"/>
      <c r="V1683" s="11"/>
      <c r="W1683" s="19"/>
      <c r="X1683" s="8"/>
      <c r="Y1683" s="90"/>
      <c r="Z1683" s="88"/>
      <c r="AA1683" s="88"/>
      <c r="AB1683" s="88"/>
      <c r="AC1683" s="88"/>
      <c r="AD1683" s="10"/>
      <c r="AE1683" s="8"/>
      <c r="AF1683" s="12"/>
      <c r="AG1683" s="8"/>
      <c r="AH1683" s="88"/>
    </row>
    <row r="1684" spans="1:34" x14ac:dyDescent="0.25">
      <c r="A1684" s="62">
        <f>COUNTA(H1684:K1684,L1684:AH1684)</f>
        <v>0</v>
      </c>
      <c r="B1684" s="13"/>
      <c r="C1684" s="13"/>
      <c r="D1684" s="13"/>
      <c r="E1684" s="13">
        <f t="shared" si="228"/>
        <v>0</v>
      </c>
      <c r="F1684" s="13"/>
      <c r="G1684" s="13"/>
      <c r="H1684" s="88"/>
      <c r="I1684" s="88"/>
      <c r="J1684" s="9"/>
      <c r="K1684" s="8"/>
      <c r="L1684" s="19"/>
      <c r="M1684" s="8"/>
      <c r="N1684" s="19"/>
      <c r="O1684" s="19"/>
      <c r="P1684" s="19"/>
      <c r="Q1684" s="8"/>
      <c r="R1684" s="8"/>
      <c r="S1684" s="88"/>
      <c r="T1684" s="8"/>
      <c r="U1684" s="8"/>
      <c r="V1684" s="11"/>
      <c r="W1684" s="19"/>
      <c r="X1684" s="8"/>
      <c r="Y1684" s="90"/>
      <c r="Z1684" s="88"/>
      <c r="AA1684" s="88"/>
      <c r="AB1684" s="88"/>
      <c r="AC1684" s="88"/>
      <c r="AD1684" s="10"/>
      <c r="AE1684" s="8"/>
      <c r="AF1684" s="12"/>
      <c r="AG1684" s="8"/>
      <c r="AH1684" s="88"/>
    </row>
    <row r="1685" spans="1:34" x14ac:dyDescent="0.25">
      <c r="A1685" s="62">
        <f>COUNTA(H1685:K1685,L1685:AH1685)</f>
        <v>0</v>
      </c>
      <c r="B1685" s="13"/>
      <c r="C1685" s="13"/>
      <c r="D1685" s="13"/>
      <c r="E1685" s="13">
        <f t="shared" si="228"/>
        <v>0</v>
      </c>
      <c r="F1685" s="13"/>
      <c r="G1685" s="13"/>
      <c r="H1685" s="88"/>
      <c r="I1685" s="88"/>
      <c r="J1685" s="9"/>
      <c r="K1685" s="8"/>
      <c r="L1685" s="19"/>
      <c r="M1685" s="8"/>
      <c r="N1685" s="19"/>
      <c r="O1685" s="19"/>
      <c r="P1685" s="19"/>
      <c r="Q1685" s="8"/>
      <c r="R1685" s="8"/>
      <c r="S1685" s="88"/>
      <c r="T1685" s="8"/>
      <c r="U1685" s="8"/>
      <c r="V1685" s="11"/>
      <c r="W1685" s="19"/>
      <c r="X1685" s="8"/>
      <c r="Y1685" s="90"/>
      <c r="Z1685" s="88"/>
      <c r="AA1685" s="88"/>
      <c r="AB1685" s="88"/>
      <c r="AC1685" s="88"/>
      <c r="AD1685" s="10"/>
      <c r="AE1685" s="8"/>
      <c r="AF1685" s="12"/>
      <c r="AG1685" s="8"/>
      <c r="AH1685" s="88"/>
    </row>
    <row r="1686" spans="1:34" x14ac:dyDescent="0.25">
      <c r="A1686" s="62">
        <f>COUNTA(H1686:K1686,L1686:AH1686)</f>
        <v>0</v>
      </c>
      <c r="B1686" s="13"/>
      <c r="C1686" s="13"/>
      <c r="D1686" s="13"/>
      <c r="E1686" s="13">
        <f t="shared" si="228"/>
        <v>0</v>
      </c>
      <c r="F1686" s="13"/>
      <c r="G1686" s="13"/>
      <c r="H1686" s="88"/>
      <c r="I1686" s="88"/>
      <c r="J1686" s="9"/>
      <c r="K1686" s="8"/>
      <c r="L1686" s="19"/>
      <c r="M1686" s="8"/>
      <c r="N1686" s="19"/>
      <c r="O1686" s="19"/>
      <c r="P1686" s="19"/>
      <c r="Q1686" s="8"/>
      <c r="R1686" s="8"/>
      <c r="S1686" s="88"/>
      <c r="T1686" s="8"/>
      <c r="U1686" s="8"/>
      <c r="V1686" s="11"/>
      <c r="W1686" s="19"/>
      <c r="X1686" s="8"/>
      <c r="Y1686" s="90"/>
      <c r="Z1686" s="88"/>
      <c r="AA1686" s="88"/>
      <c r="AB1686" s="88"/>
      <c r="AC1686" s="88"/>
      <c r="AD1686" s="10"/>
      <c r="AE1686" s="8"/>
      <c r="AF1686" s="12"/>
      <c r="AG1686" s="8"/>
      <c r="AH1686" s="88"/>
    </row>
    <row r="1687" spans="1:34" x14ac:dyDescent="0.25">
      <c r="A1687" s="62">
        <f>COUNTA(H1687:K1687,L1687:AH1687)</f>
        <v>0</v>
      </c>
      <c r="B1687" s="13"/>
      <c r="C1687" s="13"/>
      <c r="D1687" s="13"/>
      <c r="E1687" s="13">
        <f t="shared" si="228"/>
        <v>0</v>
      </c>
      <c r="F1687" s="13"/>
      <c r="G1687" s="13"/>
      <c r="H1687" s="88"/>
      <c r="I1687" s="88"/>
      <c r="J1687" s="9"/>
      <c r="K1687" s="8"/>
      <c r="L1687" s="19"/>
      <c r="M1687" s="8"/>
      <c r="N1687" s="19"/>
      <c r="O1687" s="19"/>
      <c r="P1687" s="19"/>
      <c r="Q1687" s="8"/>
      <c r="R1687" s="8"/>
      <c r="S1687" s="88"/>
      <c r="T1687" s="8"/>
      <c r="U1687" s="8"/>
      <c r="V1687" s="11"/>
      <c r="W1687" s="19"/>
      <c r="X1687" s="8"/>
      <c r="Y1687" s="90"/>
      <c r="Z1687" s="88"/>
      <c r="AA1687" s="88"/>
      <c r="AB1687" s="88"/>
      <c r="AC1687" s="88"/>
      <c r="AD1687" s="10"/>
      <c r="AE1687" s="8"/>
      <c r="AF1687" s="12"/>
      <c r="AG1687" s="8"/>
      <c r="AH1687" s="88"/>
    </row>
    <row r="1688" spans="1:34" x14ac:dyDescent="0.25">
      <c r="A1688" s="62">
        <f>COUNTA(H1688:K1688,L1688:AH1688)</f>
        <v>0</v>
      </c>
      <c r="B1688" s="13"/>
      <c r="C1688" s="13"/>
      <c r="D1688" s="13"/>
      <c r="E1688" s="13">
        <f t="shared" si="228"/>
        <v>0</v>
      </c>
      <c r="F1688" s="13"/>
      <c r="G1688" s="13"/>
      <c r="H1688" s="88"/>
      <c r="I1688" s="88"/>
      <c r="J1688" s="9"/>
      <c r="K1688" s="8"/>
      <c r="L1688" s="19"/>
      <c r="M1688" s="8"/>
      <c r="N1688" s="19"/>
      <c r="O1688" s="19"/>
      <c r="P1688" s="19"/>
      <c r="Q1688" s="8"/>
      <c r="R1688" s="8"/>
      <c r="S1688" s="88"/>
      <c r="T1688" s="8"/>
      <c r="U1688" s="8"/>
      <c r="V1688" s="11"/>
      <c r="W1688" s="19"/>
      <c r="X1688" s="8"/>
      <c r="Y1688" s="90"/>
      <c r="Z1688" s="88"/>
      <c r="AA1688" s="88"/>
      <c r="AB1688" s="88"/>
      <c r="AC1688" s="88"/>
      <c r="AD1688" s="10"/>
      <c r="AE1688" s="8"/>
      <c r="AF1688" s="12"/>
      <c r="AG1688" s="8"/>
      <c r="AH1688" s="88"/>
    </row>
    <row r="1689" spans="1:34" x14ac:dyDescent="0.25">
      <c r="A1689" s="62">
        <f>COUNTA(H1689:K1689,L1689:AH1689,J1690)-4</f>
        <v>0</v>
      </c>
      <c r="B1689" s="13"/>
      <c r="C1689" s="13"/>
      <c r="D1689" s="13"/>
      <c r="E1689" s="13">
        <f t="shared" si="228"/>
        <v>0</v>
      </c>
      <c r="F1689" s="13"/>
      <c r="G1689" s="13"/>
      <c r="H1689" s="88"/>
      <c r="I1689" s="88"/>
      <c r="J1689" s="7" t="s">
        <v>79</v>
      </c>
      <c r="K1689" s="8"/>
      <c r="L1689" s="19"/>
      <c r="M1689" s="8"/>
      <c r="N1689" s="19"/>
      <c r="O1689" s="19"/>
      <c r="P1689" s="19"/>
      <c r="Q1689" s="8"/>
      <c r="R1689" s="8"/>
      <c r="S1689" s="88"/>
      <c r="T1689" s="17" t="s">
        <v>80</v>
      </c>
      <c r="U1689" s="17" t="s">
        <v>80</v>
      </c>
      <c r="V1689" s="18" t="s">
        <v>80</v>
      </c>
      <c r="W1689" s="19"/>
      <c r="X1689" s="8"/>
      <c r="Y1689" s="90"/>
      <c r="Z1689" s="88"/>
      <c r="AA1689" s="88"/>
      <c r="AB1689" s="88"/>
      <c r="AC1689" s="88"/>
      <c r="AD1689" s="10"/>
      <c r="AE1689" s="8"/>
      <c r="AF1689" s="12"/>
      <c r="AG1689" s="8"/>
      <c r="AH1689" s="88"/>
    </row>
    <row r="1690" spans="1:34" x14ac:dyDescent="0.25">
      <c r="A1690" s="62">
        <f>COUNTA(H1690:K1690,L1690:AH1690)</f>
        <v>0</v>
      </c>
      <c r="B1690" s="13"/>
      <c r="C1690" s="13"/>
      <c r="D1690" s="13" t="str">
        <f>IF(J1690&gt;0,"совместительство","-")</f>
        <v>-</v>
      </c>
      <c r="E1690" s="13">
        <f t="shared" si="228"/>
        <v>0</v>
      </c>
      <c r="F1690" s="13"/>
      <c r="G1690" s="13"/>
      <c r="H1690" s="88"/>
      <c r="I1690" s="88"/>
      <c r="J1690" s="9"/>
      <c r="K1690" s="8"/>
      <c r="L1690" s="19"/>
      <c r="M1690" s="8"/>
      <c r="N1690" s="19"/>
      <c r="O1690" s="19"/>
      <c r="P1690" s="19"/>
      <c r="Q1690" s="8"/>
      <c r="R1690" s="8"/>
      <c r="S1690" s="88"/>
      <c r="T1690" s="8"/>
      <c r="U1690" s="8"/>
      <c r="V1690" s="11"/>
      <c r="W1690" s="19"/>
      <c r="X1690" s="8"/>
      <c r="Y1690" s="90"/>
      <c r="Z1690" s="88"/>
      <c r="AA1690" s="88"/>
      <c r="AB1690" s="88"/>
      <c r="AC1690" s="88"/>
      <c r="AD1690" s="10"/>
      <c r="AE1690" s="8"/>
      <c r="AF1690" s="12"/>
      <c r="AG1690" s="8"/>
      <c r="AH1690" s="88"/>
    </row>
    <row r="1691" spans="1:34" x14ac:dyDescent="0.25">
      <c r="A1691" s="62">
        <f>COUNTA(H1691:K1691,L1691:AH1691)</f>
        <v>0</v>
      </c>
      <c r="B1691" s="13"/>
      <c r="C1691" s="13"/>
      <c r="D1691" s="13"/>
      <c r="E1691" s="13">
        <f t="shared" si="228"/>
        <v>0</v>
      </c>
      <c r="F1691" s="13"/>
      <c r="G1691" s="13"/>
      <c r="H1691" s="88"/>
      <c r="I1691" s="88"/>
      <c r="J1691" s="9"/>
      <c r="K1691" s="8"/>
      <c r="L1691" s="19"/>
      <c r="M1691" s="8"/>
      <c r="N1691" s="19"/>
      <c r="O1691" s="19"/>
      <c r="P1691" s="19"/>
      <c r="Q1691" s="8"/>
      <c r="R1691" s="8"/>
      <c r="S1691" s="88"/>
      <c r="T1691" s="8"/>
      <c r="U1691" s="8"/>
      <c r="V1691" s="11"/>
      <c r="W1691" s="19"/>
      <c r="X1691" s="8"/>
      <c r="Y1691" s="90"/>
      <c r="Z1691" s="88"/>
      <c r="AA1691" s="88"/>
      <c r="AB1691" s="88"/>
      <c r="AC1691" s="88"/>
      <c r="AD1691" s="10"/>
      <c r="AE1691" s="8"/>
      <c r="AF1691" s="12"/>
      <c r="AG1691" s="8"/>
      <c r="AH1691" s="88"/>
    </row>
    <row r="1692" spans="1:34" x14ac:dyDescent="0.25">
      <c r="A1692" s="62">
        <f>COUNTA(H1692:K1692,L1692:AH1692)</f>
        <v>0</v>
      </c>
      <c r="B1692" s="13"/>
      <c r="C1692" s="13"/>
      <c r="D1692" s="13"/>
      <c r="E1692" s="13">
        <f t="shared" si="228"/>
        <v>0</v>
      </c>
      <c r="F1692" s="13"/>
      <c r="G1692" s="13"/>
      <c r="H1692" s="88"/>
      <c r="I1692" s="88"/>
      <c r="J1692" s="9"/>
      <c r="K1692" s="8"/>
      <c r="L1692" s="19"/>
      <c r="M1692" s="8"/>
      <c r="N1692" s="19"/>
      <c r="O1692" s="19"/>
      <c r="P1692" s="19"/>
      <c r="Q1692" s="8"/>
      <c r="R1692" s="8"/>
      <c r="S1692" s="88"/>
      <c r="T1692" s="8"/>
      <c r="U1692" s="8"/>
      <c r="V1692" s="11"/>
      <c r="W1692" s="19"/>
      <c r="X1692" s="8"/>
      <c r="Y1692" s="90"/>
      <c r="Z1692" s="88"/>
      <c r="AA1692" s="88"/>
      <c r="AB1692" s="88"/>
      <c r="AC1692" s="88"/>
      <c r="AD1692" s="10"/>
      <c r="AE1692" s="8"/>
      <c r="AF1692" s="12"/>
      <c r="AG1692" s="8"/>
      <c r="AH1692" s="88"/>
    </row>
    <row r="1693" spans="1:34" x14ac:dyDescent="0.25">
      <c r="A1693" s="62">
        <f>COUNTA(H1693:K1693,L1693:AH1693)</f>
        <v>0</v>
      </c>
      <c r="B1693" s="13"/>
      <c r="C1693" s="13"/>
      <c r="D1693" s="13"/>
      <c r="E1693" s="13">
        <f t="shared" si="228"/>
        <v>0</v>
      </c>
      <c r="F1693" s="13"/>
      <c r="G1693" s="13"/>
      <c r="H1693" s="88"/>
      <c r="I1693" s="88"/>
      <c r="J1693" s="9"/>
      <c r="K1693" s="8"/>
      <c r="L1693" s="19"/>
      <c r="M1693" s="8"/>
      <c r="N1693" s="19"/>
      <c r="O1693" s="19"/>
      <c r="P1693" s="19"/>
      <c r="Q1693" s="8"/>
      <c r="R1693" s="8"/>
      <c r="S1693" s="88"/>
      <c r="T1693" s="8"/>
      <c r="U1693" s="8"/>
      <c r="V1693" s="11"/>
      <c r="W1693" s="19"/>
      <c r="X1693" s="8"/>
      <c r="Y1693" s="90"/>
      <c r="Z1693" s="88"/>
      <c r="AA1693" s="88"/>
      <c r="AB1693" s="88"/>
      <c r="AC1693" s="88"/>
      <c r="AD1693" s="10"/>
      <c r="AE1693" s="8"/>
      <c r="AF1693" s="12"/>
      <c r="AG1693" s="8"/>
      <c r="AH1693" s="88"/>
    </row>
    <row r="1694" spans="1:34" x14ac:dyDescent="0.25">
      <c r="A1694" s="62">
        <f>COUNTA(H1694:K1694,L1694:AH1694)</f>
        <v>0</v>
      </c>
      <c r="B1694" s="13"/>
      <c r="C1694" s="13"/>
      <c r="D1694" s="13"/>
      <c r="E1694" s="13">
        <f t="shared" si="228"/>
        <v>0</v>
      </c>
      <c r="F1694" s="13"/>
      <c r="G1694" s="13"/>
      <c r="H1694" s="88"/>
      <c r="I1694" s="88"/>
      <c r="J1694" s="9"/>
      <c r="K1694" s="8"/>
      <c r="L1694" s="19"/>
      <c r="M1694" s="8"/>
      <c r="N1694" s="19"/>
      <c r="O1694" s="19"/>
      <c r="P1694" s="19"/>
      <c r="Q1694" s="8"/>
      <c r="R1694" s="8"/>
      <c r="S1694" s="88"/>
      <c r="T1694" s="8"/>
      <c r="U1694" s="8"/>
      <c r="V1694" s="11"/>
      <c r="W1694" s="19"/>
      <c r="X1694" s="8"/>
      <c r="Y1694" s="90"/>
      <c r="Z1694" s="88"/>
      <c r="AA1694" s="88"/>
      <c r="AB1694" s="88"/>
      <c r="AC1694" s="88"/>
      <c r="AD1694" s="10"/>
      <c r="AE1694" s="8"/>
      <c r="AF1694" s="12"/>
      <c r="AG1694" s="8"/>
      <c r="AH1694" s="88"/>
    </row>
    <row r="1695" spans="1:34" x14ac:dyDescent="0.25">
      <c r="A1695" s="62">
        <f>COUNTA(H1695:K1695,L1695:AH1695)</f>
        <v>0</v>
      </c>
      <c r="B1695" s="13"/>
      <c r="C1695" s="13"/>
      <c r="D1695" s="13"/>
      <c r="E1695" s="13">
        <f t="shared" si="228"/>
        <v>0</v>
      </c>
      <c r="F1695" s="13"/>
      <c r="G1695" s="13"/>
      <c r="H1695" s="88"/>
      <c r="I1695" s="88"/>
      <c r="J1695" s="9"/>
      <c r="K1695" s="8"/>
      <c r="L1695" s="19"/>
      <c r="M1695" s="8"/>
      <c r="N1695" s="19"/>
      <c r="O1695" s="19"/>
      <c r="P1695" s="19"/>
      <c r="Q1695" s="8"/>
      <c r="R1695" s="8"/>
      <c r="S1695" s="88"/>
      <c r="T1695" s="8"/>
      <c r="U1695" s="8"/>
      <c r="V1695" s="11"/>
      <c r="W1695" s="19"/>
      <c r="X1695" s="8"/>
      <c r="Y1695" s="90"/>
      <c r="Z1695" s="88"/>
      <c r="AA1695" s="88"/>
      <c r="AB1695" s="88"/>
      <c r="AC1695" s="88"/>
      <c r="AD1695" s="10"/>
      <c r="AE1695" s="8"/>
      <c r="AF1695" s="12"/>
      <c r="AG1695" s="8"/>
      <c r="AH1695" s="88"/>
    </row>
    <row r="1696" spans="1:34" s="26" customFormat="1" ht="11.25" customHeight="1" x14ac:dyDescent="0.25">
      <c r="A1696" s="21">
        <v>0</v>
      </c>
      <c r="B1696" s="22"/>
      <c r="C1696" s="22"/>
      <c r="D1696" s="21"/>
      <c r="E1696" s="23">
        <f>MAX(E1680:E1695)</f>
        <v>0</v>
      </c>
      <c r="F1696" s="21" t="str">
        <f>RIGHT(R1696,4)</f>
        <v xml:space="preserve"> - 0</v>
      </c>
      <c r="G1696" s="21" t="str">
        <f>RIGHT(X1696,4)</f>
        <v xml:space="preserve"> - 0</v>
      </c>
      <c r="H1696" s="88"/>
      <c r="I1696" s="88"/>
      <c r="J1696" s="23" t="s">
        <v>85</v>
      </c>
      <c r="K1696" s="23" t="str">
        <f>IF(E1696=4,"ВО",IF(E1696=3,"СПО",IF(E1696=2,"ВО (с)",IF(E1696=1,"СПО (с)","-"))))</f>
        <v>-</v>
      </c>
      <c r="L1696" s="23">
        <f>COUNTA(L1680:L1695)</f>
        <v>0</v>
      </c>
      <c r="M1696" s="23" t="s">
        <v>80</v>
      </c>
      <c r="N1696" s="23" t="s">
        <v>80</v>
      </c>
      <c r="O1696" s="23">
        <f>COUNTA(O1680:O1695)</f>
        <v>0</v>
      </c>
      <c r="P1696" s="23" t="s">
        <v>80</v>
      </c>
      <c r="Q1696" s="23">
        <f>SUM(Q1680:Q1695)</f>
        <v>0</v>
      </c>
      <c r="R1696" s="23" t="str">
        <f>CONCATENATE("П.Г.П. - ",MAX(R1680:R1695))</f>
        <v>П.Г.П. - 0</v>
      </c>
      <c r="S1696" s="23">
        <f>COUNTA(S1680)</f>
        <v>0</v>
      </c>
      <c r="T1696" s="23">
        <f>T1681</f>
        <v>0</v>
      </c>
      <c r="U1696" s="23" t="s">
        <v>80</v>
      </c>
      <c r="V1696" s="23" t="s">
        <v>80</v>
      </c>
      <c r="W1696" s="23">
        <f>COUNTA(W1680:W1695)</f>
        <v>0</v>
      </c>
      <c r="X1696" s="23" t="str">
        <f>CONCATENATE("П.Г.П. - ",MAX(X1680:X1695))</f>
        <v>П.Г.П. - 0</v>
      </c>
      <c r="Y1696" s="24">
        <f>Y1680</f>
        <v>0</v>
      </c>
      <c r="Z1696" s="23" t="str">
        <f>IF(Z1680="","-",Z1680)</f>
        <v>-</v>
      </c>
      <c r="AA1696" s="23" t="str">
        <f t="shared" ref="AA1696:AC1696" si="229">IF(AA1680="","-",AA1680)</f>
        <v>-</v>
      </c>
      <c r="AB1696" s="23" t="str">
        <f t="shared" si="229"/>
        <v>-</v>
      </c>
      <c r="AC1696" s="23" t="str">
        <f t="shared" si="229"/>
        <v>-</v>
      </c>
      <c r="AD1696" s="23" t="s">
        <v>80</v>
      </c>
      <c r="AE1696" s="23">
        <f>SUM(AE1680:AE1695)</f>
        <v>0</v>
      </c>
      <c r="AF1696" s="25">
        <f>SUM(AF1680:AF1695)</f>
        <v>0</v>
      </c>
      <c r="AG1696" s="23" t="s">
        <v>80</v>
      </c>
      <c r="AH1696" s="23" t="s">
        <v>80</v>
      </c>
    </row>
    <row r="1697" spans="1:34" x14ac:dyDescent="0.25">
      <c r="A1697" s="62">
        <f>COUNTA(H1697:K1697,L1697:AH1697)-7</f>
        <v>-1</v>
      </c>
      <c r="B1697" s="13"/>
      <c r="C1697" s="13"/>
      <c r="D1697" s="13"/>
      <c r="E1697" s="13">
        <f t="shared" ref="E1697:E1712" si="230">IF(K1697="ВО",4,IF(K1697="СПО",3,IF(K1697="ВО (студент)",2,IF(K1697="СПО (студент)",1,0))))</f>
        <v>0</v>
      </c>
      <c r="F1697" s="13"/>
      <c r="G1697" s="13"/>
      <c r="H1697" s="88">
        <v>120</v>
      </c>
      <c r="I1697" s="88"/>
      <c r="J1697" s="7" t="s">
        <v>77</v>
      </c>
      <c r="K1697" s="8"/>
      <c r="L1697" s="19"/>
      <c r="M1697" s="8"/>
      <c r="N1697" s="19"/>
      <c r="O1697" s="19"/>
      <c r="P1697" s="19"/>
      <c r="Q1697" s="8"/>
      <c r="R1697" s="8"/>
      <c r="S1697" s="88"/>
      <c r="T1697" s="17" t="s">
        <v>80</v>
      </c>
      <c r="U1697" s="17" t="s">
        <v>80</v>
      </c>
      <c r="V1697" s="18" t="s">
        <v>80</v>
      </c>
      <c r="W1697" s="19"/>
      <c r="X1697" s="8"/>
      <c r="Y1697" s="90"/>
      <c r="Z1697" s="88"/>
      <c r="AA1697" s="88"/>
      <c r="AB1697" s="88" t="str">
        <f>IF(Y1697&lt;1,"-",ROUND(YEARFRAC(Y1697,#REF!,1),2))</f>
        <v>-</v>
      </c>
      <c r="AC1697" s="88"/>
      <c r="AD1697" s="10"/>
      <c r="AE1697" s="8"/>
      <c r="AF1697" s="12"/>
      <c r="AG1697" s="8"/>
      <c r="AH1697" s="88"/>
    </row>
    <row r="1698" spans="1:34" x14ac:dyDescent="0.25">
      <c r="A1698" s="62">
        <f>COUNTA(H1698:K1698,L1698:AH1698)</f>
        <v>0</v>
      </c>
      <c r="B1698" s="13"/>
      <c r="C1698" s="13"/>
      <c r="D1698" s="13"/>
      <c r="E1698" s="13">
        <f t="shared" si="230"/>
        <v>0</v>
      </c>
      <c r="F1698" s="13"/>
      <c r="G1698" s="13"/>
      <c r="H1698" s="88"/>
      <c r="I1698" s="88"/>
      <c r="J1698" s="9"/>
      <c r="K1698" s="8"/>
      <c r="L1698" s="19"/>
      <c r="M1698" s="8"/>
      <c r="N1698" s="19"/>
      <c r="O1698" s="19"/>
      <c r="P1698" s="19"/>
      <c r="Q1698" s="8"/>
      <c r="R1698" s="8"/>
      <c r="S1698" s="88"/>
      <c r="T1698" s="8"/>
      <c r="U1698" s="8"/>
      <c r="V1698" s="11"/>
      <c r="W1698" s="19"/>
      <c r="X1698" s="8"/>
      <c r="Y1698" s="90"/>
      <c r="Z1698" s="88"/>
      <c r="AA1698" s="88"/>
      <c r="AB1698" s="88"/>
      <c r="AC1698" s="88"/>
      <c r="AD1698" s="10"/>
      <c r="AE1698" s="8"/>
      <c r="AF1698" s="12"/>
      <c r="AG1698" s="8"/>
      <c r="AH1698" s="88"/>
    </row>
    <row r="1699" spans="1:34" x14ac:dyDescent="0.25">
      <c r="A1699" s="62">
        <f>COUNTA(H1699:K1699,L1699:AH1699,J1700)-4</f>
        <v>0</v>
      </c>
      <c r="B1699" s="13"/>
      <c r="C1699" s="13"/>
      <c r="D1699" s="13"/>
      <c r="E1699" s="13">
        <f t="shared" si="230"/>
        <v>0</v>
      </c>
      <c r="F1699" s="13"/>
      <c r="G1699" s="13"/>
      <c r="H1699" s="88"/>
      <c r="I1699" s="88"/>
      <c r="J1699" s="7" t="s">
        <v>78</v>
      </c>
      <c r="K1699" s="8"/>
      <c r="L1699" s="19"/>
      <c r="M1699" s="8"/>
      <c r="N1699" s="19"/>
      <c r="O1699" s="19"/>
      <c r="P1699" s="19"/>
      <c r="Q1699" s="8"/>
      <c r="R1699" s="8"/>
      <c r="S1699" s="88"/>
      <c r="T1699" s="17" t="s">
        <v>80</v>
      </c>
      <c r="U1699" s="17" t="s">
        <v>80</v>
      </c>
      <c r="V1699" s="18" t="s">
        <v>80</v>
      </c>
      <c r="W1699" s="19"/>
      <c r="X1699" s="8"/>
      <c r="Y1699" s="90"/>
      <c r="Z1699" s="88"/>
      <c r="AA1699" s="88"/>
      <c r="AB1699" s="88"/>
      <c r="AC1699" s="88"/>
      <c r="AD1699" s="10"/>
      <c r="AE1699" s="8"/>
      <c r="AF1699" s="12"/>
      <c r="AG1699" s="8"/>
      <c r="AH1699" s="88"/>
    </row>
    <row r="1700" spans="1:34" x14ac:dyDescent="0.25">
      <c r="A1700" s="62">
        <f>COUNTA(H1700:K1700,L1700:AH1700)</f>
        <v>0</v>
      </c>
      <c r="B1700" s="13"/>
      <c r="C1700" s="13"/>
      <c r="D1700" s="13" t="str">
        <f>IF(J1700&gt;0,"совмещение","-")</f>
        <v>-</v>
      </c>
      <c r="E1700" s="13">
        <f t="shared" si="230"/>
        <v>0</v>
      </c>
      <c r="F1700" s="13"/>
      <c r="G1700" s="13"/>
      <c r="H1700" s="88"/>
      <c r="I1700" s="88"/>
      <c r="J1700" s="9"/>
      <c r="K1700" s="8"/>
      <c r="L1700" s="19"/>
      <c r="M1700" s="8"/>
      <c r="N1700" s="19"/>
      <c r="O1700" s="19"/>
      <c r="P1700" s="19"/>
      <c r="Q1700" s="8"/>
      <c r="R1700" s="8"/>
      <c r="S1700" s="88"/>
      <c r="T1700" s="8"/>
      <c r="U1700" s="8"/>
      <c r="V1700" s="11"/>
      <c r="W1700" s="19"/>
      <c r="X1700" s="8"/>
      <c r="Y1700" s="90"/>
      <c r="Z1700" s="88"/>
      <c r="AA1700" s="88"/>
      <c r="AB1700" s="88"/>
      <c r="AC1700" s="88"/>
      <c r="AD1700" s="10"/>
      <c r="AE1700" s="8"/>
      <c r="AF1700" s="12"/>
      <c r="AG1700" s="8"/>
      <c r="AH1700" s="88"/>
    </row>
    <row r="1701" spans="1:34" x14ac:dyDescent="0.25">
      <c r="A1701" s="62">
        <f>COUNTA(H1701:K1701,L1701:AH1701)</f>
        <v>0</v>
      </c>
      <c r="B1701" s="13"/>
      <c r="C1701" s="13"/>
      <c r="D1701" s="13"/>
      <c r="E1701" s="13">
        <f t="shared" si="230"/>
        <v>0</v>
      </c>
      <c r="F1701" s="13"/>
      <c r="G1701" s="13"/>
      <c r="H1701" s="88"/>
      <c r="I1701" s="88"/>
      <c r="J1701" s="9"/>
      <c r="K1701" s="8"/>
      <c r="L1701" s="19"/>
      <c r="M1701" s="8"/>
      <c r="N1701" s="19"/>
      <c r="O1701" s="19"/>
      <c r="P1701" s="19"/>
      <c r="Q1701" s="8"/>
      <c r="R1701" s="8"/>
      <c r="S1701" s="88"/>
      <c r="T1701" s="8"/>
      <c r="U1701" s="8"/>
      <c r="V1701" s="11"/>
      <c r="W1701" s="19"/>
      <c r="X1701" s="8"/>
      <c r="Y1701" s="90"/>
      <c r="Z1701" s="88"/>
      <c r="AA1701" s="88"/>
      <c r="AB1701" s="88"/>
      <c r="AC1701" s="88"/>
      <c r="AD1701" s="10"/>
      <c r="AE1701" s="8"/>
      <c r="AF1701" s="12"/>
      <c r="AG1701" s="8"/>
      <c r="AH1701" s="88"/>
    </row>
    <row r="1702" spans="1:34" x14ac:dyDescent="0.25">
      <c r="A1702" s="62">
        <f>COUNTA(H1702:K1702,L1702:AH1702)</f>
        <v>0</v>
      </c>
      <c r="B1702" s="13"/>
      <c r="C1702" s="13"/>
      <c r="D1702" s="13"/>
      <c r="E1702" s="13">
        <f t="shared" si="230"/>
        <v>0</v>
      </c>
      <c r="F1702" s="13"/>
      <c r="G1702" s="13"/>
      <c r="H1702" s="88"/>
      <c r="I1702" s="88"/>
      <c r="J1702" s="9"/>
      <c r="K1702" s="8"/>
      <c r="L1702" s="19"/>
      <c r="M1702" s="8"/>
      <c r="N1702" s="19"/>
      <c r="O1702" s="19"/>
      <c r="P1702" s="19"/>
      <c r="Q1702" s="8"/>
      <c r="R1702" s="8"/>
      <c r="S1702" s="88"/>
      <c r="T1702" s="8"/>
      <c r="U1702" s="8"/>
      <c r="V1702" s="11"/>
      <c r="W1702" s="19"/>
      <c r="X1702" s="8"/>
      <c r="Y1702" s="90"/>
      <c r="Z1702" s="88"/>
      <c r="AA1702" s="88"/>
      <c r="AB1702" s="88"/>
      <c r="AC1702" s="88"/>
      <c r="AD1702" s="10"/>
      <c r="AE1702" s="8"/>
      <c r="AF1702" s="12"/>
      <c r="AG1702" s="8"/>
      <c r="AH1702" s="88"/>
    </row>
    <row r="1703" spans="1:34" x14ac:dyDescent="0.25">
      <c r="A1703" s="62">
        <f>COUNTA(H1703:K1703,L1703:AH1703)</f>
        <v>0</v>
      </c>
      <c r="B1703" s="13"/>
      <c r="C1703" s="13"/>
      <c r="D1703" s="13"/>
      <c r="E1703" s="13">
        <f t="shared" si="230"/>
        <v>0</v>
      </c>
      <c r="F1703" s="13"/>
      <c r="G1703" s="13"/>
      <c r="H1703" s="88"/>
      <c r="I1703" s="88"/>
      <c r="J1703" s="9"/>
      <c r="K1703" s="8"/>
      <c r="L1703" s="19"/>
      <c r="M1703" s="8"/>
      <c r="N1703" s="19"/>
      <c r="O1703" s="19"/>
      <c r="P1703" s="19"/>
      <c r="Q1703" s="8"/>
      <c r="R1703" s="8"/>
      <c r="S1703" s="88"/>
      <c r="T1703" s="8"/>
      <c r="U1703" s="8"/>
      <c r="V1703" s="11"/>
      <c r="W1703" s="19"/>
      <c r="X1703" s="8"/>
      <c r="Y1703" s="90"/>
      <c r="Z1703" s="88"/>
      <c r="AA1703" s="88"/>
      <c r="AB1703" s="88"/>
      <c r="AC1703" s="88"/>
      <c r="AD1703" s="10"/>
      <c r="AE1703" s="8"/>
      <c r="AF1703" s="12"/>
      <c r="AG1703" s="8"/>
      <c r="AH1703" s="88"/>
    </row>
    <row r="1704" spans="1:34" x14ac:dyDescent="0.25">
      <c r="A1704" s="62">
        <f>COUNTA(H1704:K1704,L1704:AH1704)</f>
        <v>0</v>
      </c>
      <c r="B1704" s="13"/>
      <c r="C1704" s="13"/>
      <c r="D1704" s="13"/>
      <c r="E1704" s="13">
        <f t="shared" si="230"/>
        <v>0</v>
      </c>
      <c r="F1704" s="13"/>
      <c r="G1704" s="13"/>
      <c r="H1704" s="88"/>
      <c r="I1704" s="88"/>
      <c r="J1704" s="9"/>
      <c r="K1704" s="8"/>
      <c r="L1704" s="19"/>
      <c r="M1704" s="8"/>
      <c r="N1704" s="19"/>
      <c r="O1704" s="19"/>
      <c r="P1704" s="19"/>
      <c r="Q1704" s="8"/>
      <c r="R1704" s="8"/>
      <c r="S1704" s="88"/>
      <c r="T1704" s="8"/>
      <c r="U1704" s="8"/>
      <c r="V1704" s="11"/>
      <c r="W1704" s="19"/>
      <c r="X1704" s="8"/>
      <c r="Y1704" s="90"/>
      <c r="Z1704" s="88"/>
      <c r="AA1704" s="88"/>
      <c r="AB1704" s="88"/>
      <c r="AC1704" s="88"/>
      <c r="AD1704" s="10"/>
      <c r="AE1704" s="8"/>
      <c r="AF1704" s="12"/>
      <c r="AG1704" s="8"/>
      <c r="AH1704" s="88"/>
    </row>
    <row r="1705" spans="1:34" x14ac:dyDescent="0.25">
      <c r="A1705" s="62">
        <f>COUNTA(H1705:K1705,L1705:AH1705)</f>
        <v>0</v>
      </c>
      <c r="B1705" s="13"/>
      <c r="C1705" s="13"/>
      <c r="D1705" s="13"/>
      <c r="E1705" s="13">
        <f t="shared" si="230"/>
        <v>0</v>
      </c>
      <c r="F1705" s="13"/>
      <c r="G1705" s="13"/>
      <c r="H1705" s="88"/>
      <c r="I1705" s="88"/>
      <c r="J1705" s="9"/>
      <c r="K1705" s="8"/>
      <c r="L1705" s="19"/>
      <c r="M1705" s="8"/>
      <c r="N1705" s="19"/>
      <c r="O1705" s="19"/>
      <c r="P1705" s="19"/>
      <c r="Q1705" s="8"/>
      <c r="R1705" s="8"/>
      <c r="S1705" s="88"/>
      <c r="T1705" s="8"/>
      <c r="U1705" s="8"/>
      <c r="V1705" s="11"/>
      <c r="W1705" s="19"/>
      <c r="X1705" s="8"/>
      <c r="Y1705" s="90"/>
      <c r="Z1705" s="88"/>
      <c r="AA1705" s="88"/>
      <c r="AB1705" s="88"/>
      <c r="AC1705" s="88"/>
      <c r="AD1705" s="10"/>
      <c r="AE1705" s="8"/>
      <c r="AF1705" s="12"/>
      <c r="AG1705" s="8"/>
      <c r="AH1705" s="88"/>
    </row>
    <row r="1706" spans="1:34" x14ac:dyDescent="0.25">
      <c r="A1706" s="62">
        <f>COUNTA(H1706:K1706,L1706:AH1706,J1707)-4</f>
        <v>0</v>
      </c>
      <c r="B1706" s="13"/>
      <c r="C1706" s="13"/>
      <c r="D1706" s="13"/>
      <c r="E1706" s="13">
        <f t="shared" si="230"/>
        <v>0</v>
      </c>
      <c r="F1706" s="13"/>
      <c r="G1706" s="13"/>
      <c r="H1706" s="88"/>
      <c r="I1706" s="88"/>
      <c r="J1706" s="7" t="s">
        <v>79</v>
      </c>
      <c r="K1706" s="8"/>
      <c r="L1706" s="19"/>
      <c r="M1706" s="8"/>
      <c r="N1706" s="19"/>
      <c r="O1706" s="19"/>
      <c r="P1706" s="19"/>
      <c r="Q1706" s="8"/>
      <c r="R1706" s="8"/>
      <c r="S1706" s="88"/>
      <c r="T1706" s="17" t="s">
        <v>80</v>
      </c>
      <c r="U1706" s="17" t="s">
        <v>80</v>
      </c>
      <c r="V1706" s="18" t="s">
        <v>80</v>
      </c>
      <c r="W1706" s="19"/>
      <c r="X1706" s="8"/>
      <c r="Y1706" s="90"/>
      <c r="Z1706" s="88"/>
      <c r="AA1706" s="88"/>
      <c r="AB1706" s="88"/>
      <c r="AC1706" s="88"/>
      <c r="AD1706" s="10"/>
      <c r="AE1706" s="8"/>
      <c r="AF1706" s="12"/>
      <c r="AG1706" s="8"/>
      <c r="AH1706" s="88"/>
    </row>
    <row r="1707" spans="1:34" x14ac:dyDescent="0.25">
      <c r="A1707" s="62">
        <f>COUNTA(H1707:K1707,L1707:AH1707)</f>
        <v>0</v>
      </c>
      <c r="B1707" s="13"/>
      <c r="C1707" s="13"/>
      <c r="D1707" s="13" t="str">
        <f>IF(J1707&gt;0,"совместительство","-")</f>
        <v>-</v>
      </c>
      <c r="E1707" s="13">
        <f t="shared" si="230"/>
        <v>0</v>
      </c>
      <c r="F1707" s="13"/>
      <c r="G1707" s="13"/>
      <c r="H1707" s="88"/>
      <c r="I1707" s="88"/>
      <c r="J1707" s="9"/>
      <c r="K1707" s="8"/>
      <c r="L1707" s="19"/>
      <c r="M1707" s="8"/>
      <c r="N1707" s="19"/>
      <c r="O1707" s="19"/>
      <c r="P1707" s="19"/>
      <c r="Q1707" s="8"/>
      <c r="R1707" s="8"/>
      <c r="S1707" s="88"/>
      <c r="T1707" s="8"/>
      <c r="U1707" s="8"/>
      <c r="V1707" s="11"/>
      <c r="W1707" s="19"/>
      <c r="X1707" s="8"/>
      <c r="Y1707" s="90"/>
      <c r="Z1707" s="88"/>
      <c r="AA1707" s="88"/>
      <c r="AB1707" s="88"/>
      <c r="AC1707" s="88"/>
      <c r="AD1707" s="10"/>
      <c r="AE1707" s="8"/>
      <c r="AF1707" s="12"/>
      <c r="AG1707" s="8"/>
      <c r="AH1707" s="88"/>
    </row>
    <row r="1708" spans="1:34" x14ac:dyDescent="0.25">
      <c r="A1708" s="62">
        <f>COUNTA(H1708:K1708,L1708:AH1708)</f>
        <v>0</v>
      </c>
      <c r="B1708" s="13"/>
      <c r="C1708" s="13"/>
      <c r="D1708" s="13"/>
      <c r="E1708" s="13">
        <f t="shared" si="230"/>
        <v>0</v>
      </c>
      <c r="F1708" s="13"/>
      <c r="G1708" s="13"/>
      <c r="H1708" s="88"/>
      <c r="I1708" s="88"/>
      <c r="J1708" s="9"/>
      <c r="K1708" s="8"/>
      <c r="L1708" s="19"/>
      <c r="M1708" s="8"/>
      <c r="N1708" s="19"/>
      <c r="O1708" s="19"/>
      <c r="P1708" s="19"/>
      <c r="Q1708" s="8"/>
      <c r="R1708" s="8"/>
      <c r="S1708" s="88"/>
      <c r="T1708" s="8"/>
      <c r="U1708" s="8"/>
      <c r="V1708" s="11"/>
      <c r="W1708" s="19"/>
      <c r="X1708" s="8"/>
      <c r="Y1708" s="90"/>
      <c r="Z1708" s="88"/>
      <c r="AA1708" s="88"/>
      <c r="AB1708" s="88"/>
      <c r="AC1708" s="88"/>
      <c r="AD1708" s="10"/>
      <c r="AE1708" s="8"/>
      <c r="AF1708" s="12"/>
      <c r="AG1708" s="8"/>
      <c r="AH1708" s="88"/>
    </row>
    <row r="1709" spans="1:34" x14ac:dyDescent="0.25">
      <c r="A1709" s="62">
        <f>COUNTA(H1709:K1709,L1709:AH1709)</f>
        <v>0</v>
      </c>
      <c r="B1709" s="13"/>
      <c r="C1709" s="13"/>
      <c r="D1709" s="13"/>
      <c r="E1709" s="13">
        <f t="shared" si="230"/>
        <v>0</v>
      </c>
      <c r="F1709" s="13"/>
      <c r="G1709" s="13"/>
      <c r="H1709" s="88"/>
      <c r="I1709" s="88"/>
      <c r="J1709" s="9"/>
      <c r="K1709" s="8"/>
      <c r="L1709" s="19"/>
      <c r="M1709" s="8"/>
      <c r="N1709" s="19"/>
      <c r="O1709" s="19"/>
      <c r="P1709" s="19"/>
      <c r="Q1709" s="8"/>
      <c r="R1709" s="8"/>
      <c r="S1709" s="88"/>
      <c r="T1709" s="8"/>
      <c r="U1709" s="8"/>
      <c r="V1709" s="11"/>
      <c r="W1709" s="19"/>
      <c r="X1709" s="8"/>
      <c r="Y1709" s="90"/>
      <c r="Z1709" s="88"/>
      <c r="AA1709" s="88"/>
      <c r="AB1709" s="88"/>
      <c r="AC1709" s="88"/>
      <c r="AD1709" s="10"/>
      <c r="AE1709" s="8"/>
      <c r="AF1709" s="12"/>
      <c r="AG1709" s="8"/>
      <c r="AH1709" s="88"/>
    </row>
    <row r="1710" spans="1:34" x14ac:dyDescent="0.25">
      <c r="A1710" s="62">
        <f>COUNTA(H1710:K1710,L1710:AH1710)</f>
        <v>0</v>
      </c>
      <c r="B1710" s="13"/>
      <c r="C1710" s="13"/>
      <c r="D1710" s="13"/>
      <c r="E1710" s="13">
        <f t="shared" si="230"/>
        <v>0</v>
      </c>
      <c r="F1710" s="13"/>
      <c r="G1710" s="13"/>
      <c r="H1710" s="88"/>
      <c r="I1710" s="88"/>
      <c r="J1710" s="9"/>
      <c r="K1710" s="8"/>
      <c r="L1710" s="19"/>
      <c r="M1710" s="8"/>
      <c r="N1710" s="19"/>
      <c r="O1710" s="19"/>
      <c r="P1710" s="19"/>
      <c r="Q1710" s="8"/>
      <c r="R1710" s="8"/>
      <c r="S1710" s="88"/>
      <c r="T1710" s="8"/>
      <c r="U1710" s="8"/>
      <c r="V1710" s="11"/>
      <c r="W1710" s="19"/>
      <c r="X1710" s="8"/>
      <c r="Y1710" s="90"/>
      <c r="Z1710" s="88"/>
      <c r="AA1710" s="88"/>
      <c r="AB1710" s="88"/>
      <c r="AC1710" s="88"/>
      <c r="AD1710" s="10"/>
      <c r="AE1710" s="8"/>
      <c r="AF1710" s="12"/>
      <c r="AG1710" s="8"/>
      <c r="AH1710" s="88"/>
    </row>
    <row r="1711" spans="1:34" x14ac:dyDescent="0.25">
      <c r="A1711" s="62">
        <f>COUNTA(H1711:K1711,L1711:AH1711)</f>
        <v>0</v>
      </c>
      <c r="B1711" s="13"/>
      <c r="C1711" s="13"/>
      <c r="D1711" s="13"/>
      <c r="E1711" s="13">
        <f t="shared" si="230"/>
        <v>0</v>
      </c>
      <c r="F1711" s="13"/>
      <c r="G1711" s="13"/>
      <c r="H1711" s="88"/>
      <c r="I1711" s="88"/>
      <c r="J1711" s="9"/>
      <c r="K1711" s="8"/>
      <c r="L1711" s="19"/>
      <c r="M1711" s="8"/>
      <c r="N1711" s="19"/>
      <c r="O1711" s="19"/>
      <c r="P1711" s="19"/>
      <c r="Q1711" s="8"/>
      <c r="R1711" s="8"/>
      <c r="S1711" s="88"/>
      <c r="T1711" s="8"/>
      <c r="U1711" s="8"/>
      <c r="V1711" s="11"/>
      <c r="W1711" s="19"/>
      <c r="X1711" s="8"/>
      <c r="Y1711" s="90"/>
      <c r="Z1711" s="88"/>
      <c r="AA1711" s="88"/>
      <c r="AB1711" s="88"/>
      <c r="AC1711" s="88"/>
      <c r="AD1711" s="10"/>
      <c r="AE1711" s="8"/>
      <c r="AF1711" s="12"/>
      <c r="AG1711" s="8"/>
      <c r="AH1711" s="88"/>
    </row>
    <row r="1712" spans="1:34" x14ac:dyDescent="0.25">
      <c r="A1712" s="62">
        <f>COUNTA(H1712:K1712,L1712:AH1712)</f>
        <v>0</v>
      </c>
      <c r="B1712" s="13"/>
      <c r="C1712" s="13"/>
      <c r="D1712" s="13"/>
      <c r="E1712" s="13">
        <f t="shared" si="230"/>
        <v>0</v>
      </c>
      <c r="F1712" s="13"/>
      <c r="G1712" s="13"/>
      <c r="H1712" s="88"/>
      <c r="I1712" s="88"/>
      <c r="J1712" s="9"/>
      <c r="K1712" s="8"/>
      <c r="L1712" s="19"/>
      <c r="M1712" s="8"/>
      <c r="N1712" s="19"/>
      <c r="O1712" s="19"/>
      <c r="P1712" s="19"/>
      <c r="Q1712" s="8"/>
      <c r="R1712" s="8"/>
      <c r="S1712" s="88"/>
      <c r="T1712" s="8"/>
      <c r="U1712" s="8"/>
      <c r="V1712" s="11"/>
      <c r="W1712" s="19"/>
      <c r="X1712" s="8"/>
      <c r="Y1712" s="90"/>
      <c r="Z1712" s="88"/>
      <c r="AA1712" s="88"/>
      <c r="AB1712" s="88"/>
      <c r="AC1712" s="88"/>
      <c r="AD1712" s="10"/>
      <c r="AE1712" s="8"/>
      <c r="AF1712" s="12"/>
      <c r="AG1712" s="8"/>
      <c r="AH1712" s="88"/>
    </row>
    <row r="1713" spans="1:34" s="26" customFormat="1" ht="11.25" customHeight="1" x14ac:dyDescent="0.25">
      <c r="A1713" s="21">
        <v>0</v>
      </c>
      <c r="B1713" s="22"/>
      <c r="C1713" s="22"/>
      <c r="D1713" s="21"/>
      <c r="E1713" s="23">
        <f>MAX(E1697:E1712)</f>
        <v>0</v>
      </c>
      <c r="F1713" s="21" t="str">
        <f>RIGHT(R1713,4)</f>
        <v xml:space="preserve"> - 0</v>
      </c>
      <c r="G1713" s="21" t="str">
        <f>RIGHT(X1713,4)</f>
        <v xml:space="preserve"> - 0</v>
      </c>
      <c r="H1713" s="88"/>
      <c r="I1713" s="88"/>
      <c r="J1713" s="23" t="s">
        <v>85</v>
      </c>
      <c r="K1713" s="23" t="str">
        <f>IF(E1713=4,"ВО",IF(E1713=3,"СПО",IF(E1713=2,"ВО (с)",IF(E1713=1,"СПО (с)","-"))))</f>
        <v>-</v>
      </c>
      <c r="L1713" s="23">
        <f>COUNTA(L1697:L1712)</f>
        <v>0</v>
      </c>
      <c r="M1713" s="23" t="s">
        <v>80</v>
      </c>
      <c r="N1713" s="23" t="s">
        <v>80</v>
      </c>
      <c r="O1713" s="23">
        <f>COUNTA(O1697:O1712)</f>
        <v>0</v>
      </c>
      <c r="P1713" s="23" t="s">
        <v>80</v>
      </c>
      <c r="Q1713" s="23">
        <f>SUM(Q1697:Q1712)</f>
        <v>0</v>
      </c>
      <c r="R1713" s="23" t="str">
        <f>CONCATENATE("П.Г.П. - ",MAX(R1697:R1712))</f>
        <v>П.Г.П. - 0</v>
      </c>
      <c r="S1713" s="23">
        <f>COUNTA(S1697)</f>
        <v>0</v>
      </c>
      <c r="T1713" s="23">
        <f>T1698</f>
        <v>0</v>
      </c>
      <c r="U1713" s="23" t="s">
        <v>80</v>
      </c>
      <c r="V1713" s="23" t="s">
        <v>80</v>
      </c>
      <c r="W1713" s="23">
        <f>COUNTA(W1697:W1712)</f>
        <v>0</v>
      </c>
      <c r="X1713" s="23" t="str">
        <f>CONCATENATE("П.Г.П. - ",MAX(X1697:X1712))</f>
        <v>П.Г.П. - 0</v>
      </c>
      <c r="Y1713" s="24">
        <f>Y1697</f>
        <v>0</v>
      </c>
      <c r="Z1713" s="23" t="str">
        <f>IF(Z1697="","-",Z1697)</f>
        <v>-</v>
      </c>
      <c r="AA1713" s="23" t="str">
        <f t="shared" ref="AA1713:AC1713" si="231">IF(AA1697="","-",AA1697)</f>
        <v>-</v>
      </c>
      <c r="AB1713" s="23" t="str">
        <f t="shared" si="231"/>
        <v>-</v>
      </c>
      <c r="AC1713" s="23" t="str">
        <f t="shared" si="231"/>
        <v>-</v>
      </c>
      <c r="AD1713" s="23" t="s">
        <v>80</v>
      </c>
      <c r="AE1713" s="23">
        <f>SUM(AE1697:AE1712)</f>
        <v>0</v>
      </c>
      <c r="AF1713" s="25">
        <f>SUM(AF1697:AF1712)</f>
        <v>0</v>
      </c>
      <c r="AG1713" s="23" t="s">
        <v>80</v>
      </c>
      <c r="AH1713" s="23" t="s">
        <v>80</v>
      </c>
    </row>
    <row r="1714" spans="1:34" x14ac:dyDescent="0.25">
      <c r="A1714" s="62">
        <f>COUNTA(H1714:K1714,L1714:AH1714)-7</f>
        <v>-1</v>
      </c>
      <c r="B1714" s="13"/>
      <c r="C1714" s="13"/>
      <c r="D1714" s="13"/>
      <c r="E1714" s="13">
        <f t="shared" ref="E1714:E1729" si="232">IF(K1714="ВО",4,IF(K1714="СПО",3,IF(K1714="ВО (студент)",2,IF(K1714="СПО (студент)",1,0))))</f>
        <v>0</v>
      </c>
      <c r="F1714" s="13"/>
      <c r="G1714" s="13"/>
      <c r="H1714" s="88">
        <v>121</v>
      </c>
      <c r="I1714" s="88"/>
      <c r="J1714" s="7" t="s">
        <v>77</v>
      </c>
      <c r="K1714" s="8"/>
      <c r="L1714" s="19"/>
      <c r="M1714" s="8"/>
      <c r="N1714" s="19"/>
      <c r="O1714" s="19"/>
      <c r="P1714" s="19"/>
      <c r="Q1714" s="8"/>
      <c r="R1714" s="8"/>
      <c r="S1714" s="88"/>
      <c r="T1714" s="17" t="s">
        <v>80</v>
      </c>
      <c r="U1714" s="17" t="s">
        <v>80</v>
      </c>
      <c r="V1714" s="18" t="s">
        <v>80</v>
      </c>
      <c r="W1714" s="19"/>
      <c r="X1714" s="8"/>
      <c r="Y1714" s="90"/>
      <c r="Z1714" s="88"/>
      <c r="AA1714" s="88"/>
      <c r="AB1714" s="88" t="str">
        <f>IF(Y1714&lt;1,"-",ROUND(YEARFRAC(Y1714,#REF!,1),2))</f>
        <v>-</v>
      </c>
      <c r="AC1714" s="88"/>
      <c r="AD1714" s="10"/>
      <c r="AE1714" s="8"/>
      <c r="AF1714" s="12"/>
      <c r="AG1714" s="8"/>
      <c r="AH1714" s="88"/>
    </row>
    <row r="1715" spans="1:34" x14ac:dyDescent="0.25">
      <c r="A1715" s="62">
        <f>COUNTA(H1715:K1715,L1715:AH1715)</f>
        <v>0</v>
      </c>
      <c r="B1715" s="13"/>
      <c r="C1715" s="13"/>
      <c r="D1715" s="13"/>
      <c r="E1715" s="13">
        <f t="shared" si="232"/>
        <v>0</v>
      </c>
      <c r="F1715" s="13"/>
      <c r="G1715" s="13"/>
      <c r="H1715" s="88"/>
      <c r="I1715" s="88"/>
      <c r="J1715" s="9"/>
      <c r="K1715" s="8"/>
      <c r="L1715" s="19"/>
      <c r="M1715" s="8"/>
      <c r="N1715" s="19"/>
      <c r="O1715" s="19"/>
      <c r="P1715" s="19"/>
      <c r="Q1715" s="8"/>
      <c r="R1715" s="8"/>
      <c r="S1715" s="88"/>
      <c r="T1715" s="8"/>
      <c r="U1715" s="8"/>
      <c r="V1715" s="11"/>
      <c r="W1715" s="19"/>
      <c r="X1715" s="8"/>
      <c r="Y1715" s="90"/>
      <c r="Z1715" s="88"/>
      <c r="AA1715" s="88"/>
      <c r="AB1715" s="88"/>
      <c r="AC1715" s="88"/>
      <c r="AD1715" s="10"/>
      <c r="AE1715" s="8"/>
      <c r="AF1715" s="12"/>
      <c r="AG1715" s="8"/>
      <c r="AH1715" s="88"/>
    </row>
    <row r="1716" spans="1:34" x14ac:dyDescent="0.25">
      <c r="A1716" s="62">
        <f>COUNTA(H1716:K1716,L1716:AH1716,J1717)-4</f>
        <v>0</v>
      </c>
      <c r="B1716" s="13"/>
      <c r="C1716" s="13"/>
      <c r="D1716" s="13"/>
      <c r="E1716" s="13">
        <f t="shared" si="232"/>
        <v>0</v>
      </c>
      <c r="F1716" s="13"/>
      <c r="G1716" s="13"/>
      <c r="H1716" s="88"/>
      <c r="I1716" s="88"/>
      <c r="J1716" s="7" t="s">
        <v>78</v>
      </c>
      <c r="K1716" s="8"/>
      <c r="L1716" s="19"/>
      <c r="M1716" s="8"/>
      <c r="N1716" s="19"/>
      <c r="O1716" s="19"/>
      <c r="P1716" s="19"/>
      <c r="Q1716" s="8"/>
      <c r="R1716" s="8"/>
      <c r="S1716" s="88"/>
      <c r="T1716" s="17" t="s">
        <v>80</v>
      </c>
      <c r="U1716" s="17" t="s">
        <v>80</v>
      </c>
      <c r="V1716" s="18" t="s">
        <v>80</v>
      </c>
      <c r="W1716" s="19"/>
      <c r="X1716" s="8"/>
      <c r="Y1716" s="90"/>
      <c r="Z1716" s="88"/>
      <c r="AA1716" s="88"/>
      <c r="AB1716" s="88"/>
      <c r="AC1716" s="88"/>
      <c r="AD1716" s="10"/>
      <c r="AE1716" s="8"/>
      <c r="AF1716" s="12"/>
      <c r="AG1716" s="8"/>
      <c r="AH1716" s="88"/>
    </row>
    <row r="1717" spans="1:34" x14ac:dyDescent="0.25">
      <c r="A1717" s="62">
        <f>COUNTA(H1717:K1717,L1717:AH1717)</f>
        <v>0</v>
      </c>
      <c r="B1717" s="13"/>
      <c r="C1717" s="13"/>
      <c r="D1717" s="13" t="str">
        <f>IF(J1717&gt;0,"совмещение","-")</f>
        <v>-</v>
      </c>
      <c r="E1717" s="13">
        <f t="shared" si="232"/>
        <v>0</v>
      </c>
      <c r="F1717" s="13"/>
      <c r="G1717" s="13"/>
      <c r="H1717" s="88"/>
      <c r="I1717" s="88"/>
      <c r="J1717" s="9"/>
      <c r="K1717" s="8"/>
      <c r="L1717" s="19"/>
      <c r="M1717" s="8"/>
      <c r="N1717" s="19"/>
      <c r="O1717" s="19"/>
      <c r="P1717" s="19"/>
      <c r="Q1717" s="8"/>
      <c r="R1717" s="8"/>
      <c r="S1717" s="88"/>
      <c r="T1717" s="8"/>
      <c r="U1717" s="8"/>
      <c r="V1717" s="11"/>
      <c r="W1717" s="19"/>
      <c r="X1717" s="8"/>
      <c r="Y1717" s="90"/>
      <c r="Z1717" s="88"/>
      <c r="AA1717" s="88"/>
      <c r="AB1717" s="88"/>
      <c r="AC1717" s="88"/>
      <c r="AD1717" s="10"/>
      <c r="AE1717" s="8"/>
      <c r="AF1717" s="12"/>
      <c r="AG1717" s="8"/>
      <c r="AH1717" s="88"/>
    </row>
    <row r="1718" spans="1:34" x14ac:dyDescent="0.25">
      <c r="A1718" s="62">
        <f>COUNTA(H1718:K1718,L1718:AH1718)</f>
        <v>0</v>
      </c>
      <c r="B1718" s="13"/>
      <c r="C1718" s="13"/>
      <c r="D1718" s="13"/>
      <c r="E1718" s="13">
        <f t="shared" si="232"/>
        <v>0</v>
      </c>
      <c r="F1718" s="13"/>
      <c r="G1718" s="13"/>
      <c r="H1718" s="88"/>
      <c r="I1718" s="88"/>
      <c r="J1718" s="9"/>
      <c r="K1718" s="8"/>
      <c r="L1718" s="19"/>
      <c r="M1718" s="8"/>
      <c r="N1718" s="19"/>
      <c r="O1718" s="19"/>
      <c r="P1718" s="19"/>
      <c r="Q1718" s="8"/>
      <c r="R1718" s="8"/>
      <c r="S1718" s="88"/>
      <c r="T1718" s="8"/>
      <c r="U1718" s="8"/>
      <c r="V1718" s="11"/>
      <c r="W1718" s="19"/>
      <c r="X1718" s="8"/>
      <c r="Y1718" s="90"/>
      <c r="Z1718" s="88"/>
      <c r="AA1718" s="88"/>
      <c r="AB1718" s="88"/>
      <c r="AC1718" s="88"/>
      <c r="AD1718" s="10"/>
      <c r="AE1718" s="8"/>
      <c r="AF1718" s="12"/>
      <c r="AG1718" s="8"/>
      <c r="AH1718" s="88"/>
    </row>
    <row r="1719" spans="1:34" x14ac:dyDescent="0.25">
      <c r="A1719" s="62">
        <f>COUNTA(H1719:K1719,L1719:AH1719)</f>
        <v>0</v>
      </c>
      <c r="B1719" s="13"/>
      <c r="C1719" s="13"/>
      <c r="D1719" s="13"/>
      <c r="E1719" s="13">
        <f t="shared" si="232"/>
        <v>0</v>
      </c>
      <c r="F1719" s="13"/>
      <c r="G1719" s="13"/>
      <c r="H1719" s="88"/>
      <c r="I1719" s="88"/>
      <c r="J1719" s="9"/>
      <c r="K1719" s="8"/>
      <c r="L1719" s="19"/>
      <c r="M1719" s="8"/>
      <c r="N1719" s="19"/>
      <c r="O1719" s="19"/>
      <c r="P1719" s="19"/>
      <c r="Q1719" s="8"/>
      <c r="R1719" s="8"/>
      <c r="S1719" s="88"/>
      <c r="T1719" s="8"/>
      <c r="U1719" s="8"/>
      <c r="V1719" s="11"/>
      <c r="W1719" s="19"/>
      <c r="X1719" s="8"/>
      <c r="Y1719" s="90"/>
      <c r="Z1719" s="88"/>
      <c r="AA1719" s="88"/>
      <c r="AB1719" s="88"/>
      <c r="AC1719" s="88"/>
      <c r="AD1719" s="10"/>
      <c r="AE1719" s="8"/>
      <c r="AF1719" s="12"/>
      <c r="AG1719" s="8"/>
      <c r="AH1719" s="88"/>
    </row>
    <row r="1720" spans="1:34" x14ac:dyDescent="0.25">
      <c r="A1720" s="62">
        <f>COUNTA(H1720:K1720,L1720:AH1720)</f>
        <v>0</v>
      </c>
      <c r="B1720" s="13"/>
      <c r="C1720" s="13"/>
      <c r="D1720" s="13"/>
      <c r="E1720" s="13">
        <f t="shared" si="232"/>
        <v>0</v>
      </c>
      <c r="F1720" s="13"/>
      <c r="G1720" s="13"/>
      <c r="H1720" s="88"/>
      <c r="I1720" s="88"/>
      <c r="J1720" s="9"/>
      <c r="K1720" s="8"/>
      <c r="L1720" s="19"/>
      <c r="M1720" s="8"/>
      <c r="N1720" s="19"/>
      <c r="O1720" s="19"/>
      <c r="P1720" s="19"/>
      <c r="Q1720" s="8"/>
      <c r="R1720" s="8"/>
      <c r="S1720" s="88"/>
      <c r="T1720" s="8"/>
      <c r="U1720" s="8"/>
      <c r="V1720" s="11"/>
      <c r="W1720" s="19"/>
      <c r="X1720" s="8"/>
      <c r="Y1720" s="90"/>
      <c r="Z1720" s="88"/>
      <c r="AA1720" s="88"/>
      <c r="AB1720" s="88"/>
      <c r="AC1720" s="88"/>
      <c r="AD1720" s="10"/>
      <c r="AE1720" s="8"/>
      <c r="AF1720" s="12"/>
      <c r="AG1720" s="8"/>
      <c r="AH1720" s="88"/>
    </row>
    <row r="1721" spans="1:34" x14ac:dyDescent="0.25">
      <c r="A1721" s="62">
        <f>COUNTA(H1721:K1721,L1721:AH1721)</f>
        <v>0</v>
      </c>
      <c r="B1721" s="13"/>
      <c r="C1721" s="13"/>
      <c r="D1721" s="13"/>
      <c r="E1721" s="13">
        <f t="shared" si="232"/>
        <v>0</v>
      </c>
      <c r="F1721" s="13"/>
      <c r="G1721" s="13"/>
      <c r="H1721" s="88"/>
      <c r="I1721" s="88"/>
      <c r="J1721" s="9"/>
      <c r="K1721" s="8"/>
      <c r="L1721" s="19"/>
      <c r="M1721" s="8"/>
      <c r="N1721" s="19"/>
      <c r="O1721" s="19"/>
      <c r="P1721" s="19"/>
      <c r="Q1721" s="8"/>
      <c r="R1721" s="8"/>
      <c r="S1721" s="88"/>
      <c r="T1721" s="8"/>
      <c r="U1721" s="8"/>
      <c r="V1721" s="11"/>
      <c r="W1721" s="19"/>
      <c r="X1721" s="8"/>
      <c r="Y1721" s="90"/>
      <c r="Z1721" s="88"/>
      <c r="AA1721" s="88"/>
      <c r="AB1721" s="88"/>
      <c r="AC1721" s="88"/>
      <c r="AD1721" s="10"/>
      <c r="AE1721" s="8"/>
      <c r="AF1721" s="12"/>
      <c r="AG1721" s="8"/>
      <c r="AH1721" s="88"/>
    </row>
    <row r="1722" spans="1:34" x14ac:dyDescent="0.25">
      <c r="A1722" s="62">
        <f>COUNTA(H1722:K1722,L1722:AH1722)</f>
        <v>0</v>
      </c>
      <c r="B1722" s="13"/>
      <c r="C1722" s="13"/>
      <c r="D1722" s="13"/>
      <c r="E1722" s="13">
        <f t="shared" si="232"/>
        <v>0</v>
      </c>
      <c r="F1722" s="13"/>
      <c r="G1722" s="13"/>
      <c r="H1722" s="88"/>
      <c r="I1722" s="88"/>
      <c r="J1722" s="9"/>
      <c r="K1722" s="8"/>
      <c r="L1722" s="19"/>
      <c r="M1722" s="8"/>
      <c r="N1722" s="19"/>
      <c r="O1722" s="19"/>
      <c r="P1722" s="19"/>
      <c r="Q1722" s="8"/>
      <c r="R1722" s="8"/>
      <c r="S1722" s="88"/>
      <c r="T1722" s="8"/>
      <c r="U1722" s="8"/>
      <c r="V1722" s="11"/>
      <c r="W1722" s="19"/>
      <c r="X1722" s="8"/>
      <c r="Y1722" s="90"/>
      <c r="Z1722" s="88"/>
      <c r="AA1722" s="88"/>
      <c r="AB1722" s="88"/>
      <c r="AC1722" s="88"/>
      <c r="AD1722" s="10"/>
      <c r="AE1722" s="8"/>
      <c r="AF1722" s="12"/>
      <c r="AG1722" s="8"/>
      <c r="AH1722" s="88"/>
    </row>
    <row r="1723" spans="1:34" x14ac:dyDescent="0.25">
      <c r="A1723" s="62">
        <f>COUNTA(H1723:K1723,L1723:AH1723,J1724)-4</f>
        <v>0</v>
      </c>
      <c r="B1723" s="13"/>
      <c r="C1723" s="13"/>
      <c r="D1723" s="13"/>
      <c r="E1723" s="13">
        <f t="shared" si="232"/>
        <v>0</v>
      </c>
      <c r="F1723" s="13"/>
      <c r="G1723" s="13"/>
      <c r="H1723" s="88"/>
      <c r="I1723" s="88"/>
      <c r="J1723" s="7" t="s">
        <v>79</v>
      </c>
      <c r="K1723" s="8"/>
      <c r="L1723" s="19"/>
      <c r="M1723" s="8"/>
      <c r="N1723" s="19"/>
      <c r="O1723" s="19"/>
      <c r="P1723" s="19"/>
      <c r="Q1723" s="8"/>
      <c r="R1723" s="8"/>
      <c r="S1723" s="88"/>
      <c r="T1723" s="17" t="s">
        <v>80</v>
      </c>
      <c r="U1723" s="17" t="s">
        <v>80</v>
      </c>
      <c r="V1723" s="18" t="s">
        <v>80</v>
      </c>
      <c r="W1723" s="19"/>
      <c r="X1723" s="8"/>
      <c r="Y1723" s="90"/>
      <c r="Z1723" s="88"/>
      <c r="AA1723" s="88"/>
      <c r="AB1723" s="88"/>
      <c r="AC1723" s="88"/>
      <c r="AD1723" s="10"/>
      <c r="AE1723" s="8"/>
      <c r="AF1723" s="12"/>
      <c r="AG1723" s="8"/>
      <c r="AH1723" s="88"/>
    </row>
    <row r="1724" spans="1:34" x14ac:dyDescent="0.25">
      <c r="A1724" s="62">
        <f>COUNTA(H1724:K1724,L1724:AH1724)</f>
        <v>0</v>
      </c>
      <c r="B1724" s="13"/>
      <c r="C1724" s="13"/>
      <c r="D1724" s="13" t="str">
        <f>IF(J1724&gt;0,"совместительство","-")</f>
        <v>-</v>
      </c>
      <c r="E1724" s="13">
        <f t="shared" si="232"/>
        <v>0</v>
      </c>
      <c r="F1724" s="13"/>
      <c r="G1724" s="13"/>
      <c r="H1724" s="88"/>
      <c r="I1724" s="88"/>
      <c r="J1724" s="9"/>
      <c r="K1724" s="8"/>
      <c r="L1724" s="19"/>
      <c r="M1724" s="8"/>
      <c r="N1724" s="19"/>
      <c r="O1724" s="19"/>
      <c r="P1724" s="19"/>
      <c r="Q1724" s="8"/>
      <c r="R1724" s="8"/>
      <c r="S1724" s="88"/>
      <c r="T1724" s="8"/>
      <c r="U1724" s="8"/>
      <c r="V1724" s="11"/>
      <c r="W1724" s="19"/>
      <c r="X1724" s="8"/>
      <c r="Y1724" s="90"/>
      <c r="Z1724" s="88"/>
      <c r="AA1724" s="88"/>
      <c r="AB1724" s="88"/>
      <c r="AC1724" s="88"/>
      <c r="AD1724" s="10"/>
      <c r="AE1724" s="8"/>
      <c r="AF1724" s="12"/>
      <c r="AG1724" s="8"/>
      <c r="AH1724" s="88"/>
    </row>
    <row r="1725" spans="1:34" x14ac:dyDescent="0.25">
      <c r="A1725" s="62">
        <f>COUNTA(H1725:K1725,L1725:AH1725)</f>
        <v>0</v>
      </c>
      <c r="B1725" s="13"/>
      <c r="C1725" s="13"/>
      <c r="D1725" s="13"/>
      <c r="E1725" s="13">
        <f t="shared" si="232"/>
        <v>0</v>
      </c>
      <c r="F1725" s="13"/>
      <c r="G1725" s="13"/>
      <c r="H1725" s="88"/>
      <c r="I1725" s="88"/>
      <c r="J1725" s="9"/>
      <c r="K1725" s="8"/>
      <c r="L1725" s="19"/>
      <c r="M1725" s="8"/>
      <c r="N1725" s="19"/>
      <c r="O1725" s="19"/>
      <c r="P1725" s="19"/>
      <c r="Q1725" s="8"/>
      <c r="R1725" s="8"/>
      <c r="S1725" s="88"/>
      <c r="T1725" s="8"/>
      <c r="U1725" s="8"/>
      <c r="V1725" s="11"/>
      <c r="W1725" s="19"/>
      <c r="X1725" s="8"/>
      <c r="Y1725" s="90"/>
      <c r="Z1725" s="88"/>
      <c r="AA1725" s="88"/>
      <c r="AB1725" s="88"/>
      <c r="AC1725" s="88"/>
      <c r="AD1725" s="10"/>
      <c r="AE1725" s="8"/>
      <c r="AF1725" s="12"/>
      <c r="AG1725" s="8"/>
      <c r="AH1725" s="88"/>
    </row>
    <row r="1726" spans="1:34" x14ac:dyDescent="0.25">
      <c r="A1726" s="62">
        <f>COUNTA(H1726:K1726,L1726:AH1726)</f>
        <v>0</v>
      </c>
      <c r="B1726" s="13"/>
      <c r="C1726" s="13"/>
      <c r="D1726" s="13"/>
      <c r="E1726" s="13">
        <f t="shared" si="232"/>
        <v>0</v>
      </c>
      <c r="F1726" s="13"/>
      <c r="G1726" s="13"/>
      <c r="H1726" s="88"/>
      <c r="I1726" s="88"/>
      <c r="J1726" s="9"/>
      <c r="K1726" s="8"/>
      <c r="L1726" s="19"/>
      <c r="M1726" s="8"/>
      <c r="N1726" s="19"/>
      <c r="O1726" s="19"/>
      <c r="P1726" s="19"/>
      <c r="Q1726" s="8"/>
      <c r="R1726" s="8"/>
      <c r="S1726" s="88"/>
      <c r="T1726" s="8"/>
      <c r="U1726" s="8"/>
      <c r="V1726" s="11"/>
      <c r="W1726" s="19"/>
      <c r="X1726" s="8"/>
      <c r="Y1726" s="90"/>
      <c r="Z1726" s="88"/>
      <c r="AA1726" s="88"/>
      <c r="AB1726" s="88"/>
      <c r="AC1726" s="88"/>
      <c r="AD1726" s="10"/>
      <c r="AE1726" s="8"/>
      <c r="AF1726" s="12"/>
      <c r="AG1726" s="8"/>
      <c r="AH1726" s="88"/>
    </row>
    <row r="1727" spans="1:34" x14ac:dyDescent="0.25">
      <c r="A1727" s="62">
        <f>COUNTA(H1727:K1727,L1727:AH1727)</f>
        <v>0</v>
      </c>
      <c r="B1727" s="13"/>
      <c r="C1727" s="13"/>
      <c r="D1727" s="13"/>
      <c r="E1727" s="13">
        <f t="shared" si="232"/>
        <v>0</v>
      </c>
      <c r="F1727" s="13"/>
      <c r="G1727" s="13"/>
      <c r="H1727" s="88"/>
      <c r="I1727" s="88"/>
      <c r="J1727" s="9"/>
      <c r="K1727" s="8"/>
      <c r="L1727" s="19"/>
      <c r="M1727" s="8"/>
      <c r="N1727" s="19"/>
      <c r="O1727" s="19"/>
      <c r="P1727" s="19"/>
      <c r="Q1727" s="8"/>
      <c r="R1727" s="8"/>
      <c r="S1727" s="88"/>
      <c r="T1727" s="8"/>
      <c r="U1727" s="8"/>
      <c r="V1727" s="11"/>
      <c r="W1727" s="19"/>
      <c r="X1727" s="8"/>
      <c r="Y1727" s="90"/>
      <c r="Z1727" s="88"/>
      <c r="AA1727" s="88"/>
      <c r="AB1727" s="88"/>
      <c r="AC1727" s="88"/>
      <c r="AD1727" s="10"/>
      <c r="AE1727" s="8"/>
      <c r="AF1727" s="12"/>
      <c r="AG1727" s="8"/>
      <c r="AH1727" s="88"/>
    </row>
    <row r="1728" spans="1:34" x14ac:dyDescent="0.25">
      <c r="A1728" s="62">
        <f>COUNTA(H1728:K1728,L1728:AH1728)</f>
        <v>0</v>
      </c>
      <c r="B1728" s="13"/>
      <c r="C1728" s="13"/>
      <c r="D1728" s="13"/>
      <c r="E1728" s="13">
        <f t="shared" si="232"/>
        <v>0</v>
      </c>
      <c r="F1728" s="13"/>
      <c r="G1728" s="13"/>
      <c r="H1728" s="88"/>
      <c r="I1728" s="88"/>
      <c r="J1728" s="9"/>
      <c r="K1728" s="8"/>
      <c r="L1728" s="19"/>
      <c r="M1728" s="8"/>
      <c r="N1728" s="19"/>
      <c r="O1728" s="19"/>
      <c r="P1728" s="19"/>
      <c r="Q1728" s="8"/>
      <c r="R1728" s="8"/>
      <c r="S1728" s="88"/>
      <c r="T1728" s="8"/>
      <c r="U1728" s="8"/>
      <c r="V1728" s="11"/>
      <c r="W1728" s="19"/>
      <c r="X1728" s="8"/>
      <c r="Y1728" s="90"/>
      <c r="Z1728" s="88"/>
      <c r="AA1728" s="88"/>
      <c r="AB1728" s="88"/>
      <c r="AC1728" s="88"/>
      <c r="AD1728" s="10"/>
      <c r="AE1728" s="8"/>
      <c r="AF1728" s="12"/>
      <c r="AG1728" s="8"/>
      <c r="AH1728" s="88"/>
    </row>
    <row r="1729" spans="1:34" x14ac:dyDescent="0.25">
      <c r="A1729" s="62">
        <f>COUNTA(H1729:K1729,L1729:AH1729)</f>
        <v>0</v>
      </c>
      <c r="B1729" s="13"/>
      <c r="C1729" s="13"/>
      <c r="D1729" s="13"/>
      <c r="E1729" s="13">
        <f t="shared" si="232"/>
        <v>0</v>
      </c>
      <c r="F1729" s="13"/>
      <c r="G1729" s="13"/>
      <c r="H1729" s="88"/>
      <c r="I1729" s="88"/>
      <c r="J1729" s="9"/>
      <c r="K1729" s="8"/>
      <c r="L1729" s="19"/>
      <c r="M1729" s="8"/>
      <c r="N1729" s="19"/>
      <c r="O1729" s="19"/>
      <c r="P1729" s="19"/>
      <c r="Q1729" s="8"/>
      <c r="R1729" s="8"/>
      <c r="S1729" s="88"/>
      <c r="T1729" s="8"/>
      <c r="U1729" s="8"/>
      <c r="V1729" s="11"/>
      <c r="W1729" s="19"/>
      <c r="X1729" s="8"/>
      <c r="Y1729" s="90"/>
      <c r="Z1729" s="88"/>
      <c r="AA1729" s="88"/>
      <c r="AB1729" s="88"/>
      <c r="AC1729" s="88"/>
      <c r="AD1729" s="10"/>
      <c r="AE1729" s="8"/>
      <c r="AF1729" s="12"/>
      <c r="AG1729" s="8"/>
      <c r="AH1729" s="88"/>
    </row>
    <row r="1730" spans="1:34" s="26" customFormat="1" ht="11.25" customHeight="1" x14ac:dyDescent="0.25">
      <c r="A1730" s="21">
        <v>0</v>
      </c>
      <c r="B1730" s="22"/>
      <c r="C1730" s="22"/>
      <c r="D1730" s="21"/>
      <c r="E1730" s="23">
        <f>MAX(E1714:E1729)</f>
        <v>0</v>
      </c>
      <c r="F1730" s="21" t="str">
        <f>RIGHT(R1730,4)</f>
        <v xml:space="preserve"> - 0</v>
      </c>
      <c r="G1730" s="21" t="str">
        <f>RIGHT(X1730,4)</f>
        <v xml:space="preserve"> - 0</v>
      </c>
      <c r="H1730" s="88"/>
      <c r="I1730" s="88"/>
      <c r="J1730" s="23" t="s">
        <v>85</v>
      </c>
      <c r="K1730" s="23" t="str">
        <f>IF(E1730=4,"ВО",IF(E1730=3,"СПО",IF(E1730=2,"ВО (с)",IF(E1730=1,"СПО (с)","-"))))</f>
        <v>-</v>
      </c>
      <c r="L1730" s="23">
        <f>COUNTA(L1714:L1729)</f>
        <v>0</v>
      </c>
      <c r="M1730" s="23" t="s">
        <v>80</v>
      </c>
      <c r="N1730" s="23" t="s">
        <v>80</v>
      </c>
      <c r="O1730" s="23">
        <f>COUNTA(O1714:O1729)</f>
        <v>0</v>
      </c>
      <c r="P1730" s="23" t="s">
        <v>80</v>
      </c>
      <c r="Q1730" s="23">
        <f>SUM(Q1714:Q1729)</f>
        <v>0</v>
      </c>
      <c r="R1730" s="23" t="str">
        <f>CONCATENATE("П.Г.П. - ",MAX(R1714:R1729))</f>
        <v>П.Г.П. - 0</v>
      </c>
      <c r="S1730" s="23">
        <f>COUNTA(S1714)</f>
        <v>0</v>
      </c>
      <c r="T1730" s="23">
        <f>T1715</f>
        <v>0</v>
      </c>
      <c r="U1730" s="23" t="s">
        <v>80</v>
      </c>
      <c r="V1730" s="23" t="s">
        <v>80</v>
      </c>
      <c r="W1730" s="23">
        <f>COUNTA(W1714:W1729)</f>
        <v>0</v>
      </c>
      <c r="X1730" s="23" t="str">
        <f>CONCATENATE("П.Г.П. - ",MAX(X1714:X1729))</f>
        <v>П.Г.П. - 0</v>
      </c>
      <c r="Y1730" s="24">
        <f>Y1714</f>
        <v>0</v>
      </c>
      <c r="Z1730" s="23" t="str">
        <f>IF(Z1714="","-",Z1714)</f>
        <v>-</v>
      </c>
      <c r="AA1730" s="23" t="str">
        <f t="shared" ref="AA1730:AC1730" si="233">IF(AA1714="","-",AA1714)</f>
        <v>-</v>
      </c>
      <c r="AB1730" s="23" t="str">
        <f t="shared" si="233"/>
        <v>-</v>
      </c>
      <c r="AC1730" s="23" t="str">
        <f t="shared" si="233"/>
        <v>-</v>
      </c>
      <c r="AD1730" s="23" t="s">
        <v>80</v>
      </c>
      <c r="AE1730" s="23">
        <f>SUM(AE1714:AE1729)</f>
        <v>0</v>
      </c>
      <c r="AF1730" s="25">
        <f>SUM(AF1714:AF1729)</f>
        <v>0</v>
      </c>
      <c r="AG1730" s="23" t="s">
        <v>80</v>
      </c>
      <c r="AH1730" s="23" t="s">
        <v>80</v>
      </c>
    </row>
    <row r="1731" spans="1:34" x14ac:dyDescent="0.25">
      <c r="A1731" s="62">
        <f>COUNTA(H1731:K1731,L1731:AH1731)-7</f>
        <v>-1</v>
      </c>
      <c r="B1731" s="13"/>
      <c r="C1731" s="13"/>
      <c r="D1731" s="13"/>
      <c r="E1731" s="13">
        <f t="shared" ref="E1731:E1746" si="234">IF(K1731="ВО",4,IF(K1731="СПО",3,IF(K1731="ВО (студент)",2,IF(K1731="СПО (студент)",1,0))))</f>
        <v>0</v>
      </c>
      <c r="F1731" s="13"/>
      <c r="G1731" s="13"/>
      <c r="H1731" s="88">
        <v>122</v>
      </c>
      <c r="I1731" s="88"/>
      <c r="J1731" s="7" t="s">
        <v>77</v>
      </c>
      <c r="K1731" s="8"/>
      <c r="L1731" s="19"/>
      <c r="M1731" s="8"/>
      <c r="N1731" s="19"/>
      <c r="O1731" s="19"/>
      <c r="P1731" s="19"/>
      <c r="Q1731" s="8"/>
      <c r="R1731" s="8"/>
      <c r="S1731" s="88"/>
      <c r="T1731" s="17" t="s">
        <v>80</v>
      </c>
      <c r="U1731" s="17" t="s">
        <v>80</v>
      </c>
      <c r="V1731" s="18" t="s">
        <v>80</v>
      </c>
      <c r="W1731" s="19"/>
      <c r="X1731" s="8"/>
      <c r="Y1731" s="90"/>
      <c r="Z1731" s="88"/>
      <c r="AA1731" s="88"/>
      <c r="AB1731" s="88" t="str">
        <f>IF(Y1731&lt;1,"-",ROUND(YEARFRAC(Y1731,#REF!,1),2))</f>
        <v>-</v>
      </c>
      <c r="AC1731" s="88"/>
      <c r="AD1731" s="10"/>
      <c r="AE1731" s="8"/>
      <c r="AF1731" s="12"/>
      <c r="AG1731" s="8"/>
      <c r="AH1731" s="88"/>
    </row>
    <row r="1732" spans="1:34" x14ac:dyDescent="0.25">
      <c r="A1732" s="62">
        <f>COUNTA(H1732:K1732,L1732:AH1732)</f>
        <v>0</v>
      </c>
      <c r="B1732" s="13"/>
      <c r="C1732" s="13"/>
      <c r="D1732" s="13"/>
      <c r="E1732" s="13">
        <f t="shared" si="234"/>
        <v>0</v>
      </c>
      <c r="F1732" s="13"/>
      <c r="G1732" s="13"/>
      <c r="H1732" s="88"/>
      <c r="I1732" s="88"/>
      <c r="J1732" s="9"/>
      <c r="K1732" s="8"/>
      <c r="L1732" s="19"/>
      <c r="M1732" s="8"/>
      <c r="N1732" s="19"/>
      <c r="O1732" s="19"/>
      <c r="P1732" s="19"/>
      <c r="Q1732" s="8"/>
      <c r="R1732" s="8"/>
      <c r="S1732" s="88"/>
      <c r="T1732" s="8"/>
      <c r="U1732" s="8"/>
      <c r="V1732" s="11"/>
      <c r="W1732" s="19"/>
      <c r="X1732" s="8"/>
      <c r="Y1732" s="90"/>
      <c r="Z1732" s="88"/>
      <c r="AA1732" s="88"/>
      <c r="AB1732" s="88"/>
      <c r="AC1732" s="88"/>
      <c r="AD1732" s="10"/>
      <c r="AE1732" s="8"/>
      <c r="AF1732" s="12"/>
      <c r="AG1732" s="8"/>
      <c r="AH1732" s="88"/>
    </row>
    <row r="1733" spans="1:34" x14ac:dyDescent="0.25">
      <c r="A1733" s="62">
        <f>COUNTA(H1733:K1733,L1733:AH1733,J1734)-4</f>
        <v>0</v>
      </c>
      <c r="B1733" s="13"/>
      <c r="C1733" s="13"/>
      <c r="D1733" s="13"/>
      <c r="E1733" s="13">
        <f t="shared" si="234"/>
        <v>0</v>
      </c>
      <c r="F1733" s="13"/>
      <c r="G1733" s="13"/>
      <c r="H1733" s="88"/>
      <c r="I1733" s="88"/>
      <c r="J1733" s="7" t="s">
        <v>78</v>
      </c>
      <c r="K1733" s="8"/>
      <c r="L1733" s="19"/>
      <c r="M1733" s="8"/>
      <c r="N1733" s="19"/>
      <c r="O1733" s="19"/>
      <c r="P1733" s="19"/>
      <c r="Q1733" s="8"/>
      <c r="R1733" s="8"/>
      <c r="S1733" s="88"/>
      <c r="T1733" s="17" t="s">
        <v>80</v>
      </c>
      <c r="U1733" s="17" t="s">
        <v>80</v>
      </c>
      <c r="V1733" s="18" t="s">
        <v>80</v>
      </c>
      <c r="W1733" s="19"/>
      <c r="X1733" s="8"/>
      <c r="Y1733" s="90"/>
      <c r="Z1733" s="88"/>
      <c r="AA1733" s="88"/>
      <c r="AB1733" s="88"/>
      <c r="AC1733" s="88"/>
      <c r="AD1733" s="10"/>
      <c r="AE1733" s="8"/>
      <c r="AF1733" s="12"/>
      <c r="AG1733" s="8"/>
      <c r="AH1733" s="88"/>
    </row>
    <row r="1734" spans="1:34" x14ac:dyDescent="0.25">
      <c r="A1734" s="62">
        <f>COUNTA(H1734:K1734,L1734:AH1734)</f>
        <v>0</v>
      </c>
      <c r="B1734" s="13"/>
      <c r="C1734" s="13"/>
      <c r="D1734" s="13" t="str">
        <f>IF(J1734&gt;0,"совмещение","-")</f>
        <v>-</v>
      </c>
      <c r="E1734" s="13">
        <f t="shared" si="234"/>
        <v>0</v>
      </c>
      <c r="F1734" s="13"/>
      <c r="G1734" s="13"/>
      <c r="H1734" s="88"/>
      <c r="I1734" s="88"/>
      <c r="J1734" s="9"/>
      <c r="K1734" s="8"/>
      <c r="L1734" s="19"/>
      <c r="M1734" s="8"/>
      <c r="N1734" s="19"/>
      <c r="O1734" s="19"/>
      <c r="P1734" s="19"/>
      <c r="Q1734" s="8"/>
      <c r="R1734" s="8"/>
      <c r="S1734" s="88"/>
      <c r="T1734" s="8"/>
      <c r="U1734" s="8"/>
      <c r="V1734" s="11"/>
      <c r="W1734" s="19"/>
      <c r="X1734" s="8"/>
      <c r="Y1734" s="90"/>
      <c r="Z1734" s="88"/>
      <c r="AA1734" s="88"/>
      <c r="AB1734" s="88"/>
      <c r="AC1734" s="88"/>
      <c r="AD1734" s="10"/>
      <c r="AE1734" s="8"/>
      <c r="AF1734" s="12"/>
      <c r="AG1734" s="8"/>
      <c r="AH1734" s="88"/>
    </row>
    <row r="1735" spans="1:34" x14ac:dyDescent="0.25">
      <c r="A1735" s="62">
        <f>COUNTA(H1735:K1735,L1735:AH1735)</f>
        <v>0</v>
      </c>
      <c r="B1735" s="13"/>
      <c r="C1735" s="13"/>
      <c r="D1735" s="13"/>
      <c r="E1735" s="13">
        <f t="shared" si="234"/>
        <v>0</v>
      </c>
      <c r="F1735" s="13"/>
      <c r="G1735" s="13"/>
      <c r="H1735" s="88"/>
      <c r="I1735" s="88"/>
      <c r="J1735" s="9"/>
      <c r="K1735" s="8"/>
      <c r="L1735" s="19"/>
      <c r="M1735" s="8"/>
      <c r="N1735" s="19"/>
      <c r="O1735" s="19"/>
      <c r="P1735" s="19"/>
      <c r="Q1735" s="8"/>
      <c r="R1735" s="8"/>
      <c r="S1735" s="88"/>
      <c r="T1735" s="8"/>
      <c r="U1735" s="8"/>
      <c r="V1735" s="11"/>
      <c r="W1735" s="19"/>
      <c r="X1735" s="8"/>
      <c r="Y1735" s="90"/>
      <c r="Z1735" s="88"/>
      <c r="AA1735" s="88"/>
      <c r="AB1735" s="88"/>
      <c r="AC1735" s="88"/>
      <c r="AD1735" s="10"/>
      <c r="AE1735" s="8"/>
      <c r="AF1735" s="12"/>
      <c r="AG1735" s="8"/>
      <c r="AH1735" s="88"/>
    </row>
    <row r="1736" spans="1:34" x14ac:dyDescent="0.25">
      <c r="A1736" s="62">
        <f>COUNTA(H1736:K1736,L1736:AH1736)</f>
        <v>0</v>
      </c>
      <c r="B1736" s="13"/>
      <c r="C1736" s="13"/>
      <c r="D1736" s="13"/>
      <c r="E1736" s="13">
        <f t="shared" si="234"/>
        <v>0</v>
      </c>
      <c r="F1736" s="13"/>
      <c r="G1736" s="13"/>
      <c r="H1736" s="88"/>
      <c r="I1736" s="88"/>
      <c r="J1736" s="9"/>
      <c r="K1736" s="8"/>
      <c r="L1736" s="19"/>
      <c r="M1736" s="8"/>
      <c r="N1736" s="19"/>
      <c r="O1736" s="19"/>
      <c r="P1736" s="19"/>
      <c r="Q1736" s="8"/>
      <c r="R1736" s="8"/>
      <c r="S1736" s="88"/>
      <c r="T1736" s="8"/>
      <c r="U1736" s="8"/>
      <c r="V1736" s="11"/>
      <c r="W1736" s="19"/>
      <c r="X1736" s="8"/>
      <c r="Y1736" s="90"/>
      <c r="Z1736" s="88"/>
      <c r="AA1736" s="88"/>
      <c r="AB1736" s="88"/>
      <c r="AC1736" s="88"/>
      <c r="AD1736" s="10"/>
      <c r="AE1736" s="8"/>
      <c r="AF1736" s="12"/>
      <c r="AG1736" s="8"/>
      <c r="AH1736" s="88"/>
    </row>
    <row r="1737" spans="1:34" x14ac:dyDescent="0.25">
      <c r="A1737" s="62">
        <f>COUNTA(H1737:K1737,L1737:AH1737)</f>
        <v>0</v>
      </c>
      <c r="B1737" s="13"/>
      <c r="C1737" s="13"/>
      <c r="D1737" s="13"/>
      <c r="E1737" s="13">
        <f t="shared" si="234"/>
        <v>0</v>
      </c>
      <c r="F1737" s="13"/>
      <c r="G1737" s="13"/>
      <c r="H1737" s="88"/>
      <c r="I1737" s="88"/>
      <c r="J1737" s="9"/>
      <c r="K1737" s="8"/>
      <c r="L1737" s="19"/>
      <c r="M1737" s="8"/>
      <c r="N1737" s="19"/>
      <c r="O1737" s="19"/>
      <c r="P1737" s="19"/>
      <c r="Q1737" s="8"/>
      <c r="R1737" s="8"/>
      <c r="S1737" s="88"/>
      <c r="T1737" s="8"/>
      <c r="U1737" s="8"/>
      <c r="V1737" s="11"/>
      <c r="W1737" s="19"/>
      <c r="X1737" s="8"/>
      <c r="Y1737" s="90"/>
      <c r="Z1737" s="88"/>
      <c r="AA1737" s="88"/>
      <c r="AB1737" s="88"/>
      <c r="AC1737" s="88"/>
      <c r="AD1737" s="10"/>
      <c r="AE1737" s="8"/>
      <c r="AF1737" s="12"/>
      <c r="AG1737" s="8"/>
      <c r="AH1737" s="88"/>
    </row>
    <row r="1738" spans="1:34" x14ac:dyDescent="0.25">
      <c r="A1738" s="62">
        <f>COUNTA(H1738:K1738,L1738:AH1738)</f>
        <v>0</v>
      </c>
      <c r="B1738" s="13"/>
      <c r="C1738" s="13"/>
      <c r="D1738" s="13"/>
      <c r="E1738" s="13">
        <f t="shared" si="234"/>
        <v>0</v>
      </c>
      <c r="F1738" s="13"/>
      <c r="G1738" s="13"/>
      <c r="H1738" s="88"/>
      <c r="I1738" s="88"/>
      <c r="J1738" s="9"/>
      <c r="K1738" s="8"/>
      <c r="L1738" s="19"/>
      <c r="M1738" s="8"/>
      <c r="N1738" s="19"/>
      <c r="O1738" s="19"/>
      <c r="P1738" s="19"/>
      <c r="Q1738" s="8"/>
      <c r="R1738" s="8"/>
      <c r="S1738" s="88"/>
      <c r="T1738" s="8"/>
      <c r="U1738" s="8"/>
      <c r="V1738" s="11"/>
      <c r="W1738" s="19"/>
      <c r="X1738" s="8"/>
      <c r="Y1738" s="90"/>
      <c r="Z1738" s="88"/>
      <c r="AA1738" s="88"/>
      <c r="AB1738" s="88"/>
      <c r="AC1738" s="88"/>
      <c r="AD1738" s="10"/>
      <c r="AE1738" s="8"/>
      <c r="AF1738" s="12"/>
      <c r="AG1738" s="8"/>
      <c r="AH1738" s="88"/>
    </row>
    <row r="1739" spans="1:34" x14ac:dyDescent="0.25">
      <c r="A1739" s="62">
        <f>COUNTA(H1739:K1739,L1739:AH1739)</f>
        <v>0</v>
      </c>
      <c r="B1739" s="13"/>
      <c r="C1739" s="13"/>
      <c r="D1739" s="13"/>
      <c r="E1739" s="13">
        <f t="shared" si="234"/>
        <v>0</v>
      </c>
      <c r="F1739" s="13"/>
      <c r="G1739" s="13"/>
      <c r="H1739" s="88"/>
      <c r="I1739" s="88"/>
      <c r="J1739" s="9"/>
      <c r="K1739" s="8"/>
      <c r="L1739" s="19"/>
      <c r="M1739" s="8"/>
      <c r="N1739" s="19"/>
      <c r="O1739" s="19"/>
      <c r="P1739" s="19"/>
      <c r="Q1739" s="8"/>
      <c r="R1739" s="8"/>
      <c r="S1739" s="88"/>
      <c r="T1739" s="8"/>
      <c r="U1739" s="8"/>
      <c r="V1739" s="11"/>
      <c r="W1739" s="19"/>
      <c r="X1739" s="8"/>
      <c r="Y1739" s="90"/>
      <c r="Z1739" s="88"/>
      <c r="AA1739" s="88"/>
      <c r="AB1739" s="88"/>
      <c r="AC1739" s="88"/>
      <c r="AD1739" s="10"/>
      <c r="AE1739" s="8"/>
      <c r="AF1739" s="12"/>
      <c r="AG1739" s="8"/>
      <c r="AH1739" s="88"/>
    </row>
    <row r="1740" spans="1:34" x14ac:dyDescent="0.25">
      <c r="A1740" s="62">
        <f>COUNTA(H1740:K1740,L1740:AH1740,J1741)-4</f>
        <v>0</v>
      </c>
      <c r="B1740" s="13"/>
      <c r="C1740" s="13"/>
      <c r="D1740" s="13"/>
      <c r="E1740" s="13">
        <f t="shared" si="234"/>
        <v>0</v>
      </c>
      <c r="F1740" s="13"/>
      <c r="G1740" s="13"/>
      <c r="H1740" s="88"/>
      <c r="I1740" s="88"/>
      <c r="J1740" s="7" t="s">
        <v>79</v>
      </c>
      <c r="K1740" s="8"/>
      <c r="L1740" s="19"/>
      <c r="M1740" s="8"/>
      <c r="N1740" s="19"/>
      <c r="O1740" s="19"/>
      <c r="P1740" s="19"/>
      <c r="Q1740" s="8"/>
      <c r="R1740" s="8"/>
      <c r="S1740" s="88"/>
      <c r="T1740" s="17" t="s">
        <v>80</v>
      </c>
      <c r="U1740" s="17" t="s">
        <v>80</v>
      </c>
      <c r="V1740" s="18" t="s">
        <v>80</v>
      </c>
      <c r="W1740" s="19"/>
      <c r="X1740" s="8"/>
      <c r="Y1740" s="90"/>
      <c r="Z1740" s="88"/>
      <c r="AA1740" s="88"/>
      <c r="AB1740" s="88"/>
      <c r="AC1740" s="88"/>
      <c r="AD1740" s="10"/>
      <c r="AE1740" s="8"/>
      <c r="AF1740" s="12"/>
      <c r="AG1740" s="8"/>
      <c r="AH1740" s="88"/>
    </row>
    <row r="1741" spans="1:34" x14ac:dyDescent="0.25">
      <c r="A1741" s="62">
        <f>COUNTA(H1741:K1741,L1741:AH1741)</f>
        <v>0</v>
      </c>
      <c r="B1741" s="13"/>
      <c r="C1741" s="13"/>
      <c r="D1741" s="13" t="str">
        <f>IF(J1741&gt;0,"совместительство","-")</f>
        <v>-</v>
      </c>
      <c r="E1741" s="13">
        <f t="shared" si="234"/>
        <v>0</v>
      </c>
      <c r="F1741" s="13"/>
      <c r="G1741" s="13"/>
      <c r="H1741" s="88"/>
      <c r="I1741" s="88"/>
      <c r="J1741" s="9"/>
      <c r="K1741" s="8"/>
      <c r="L1741" s="19"/>
      <c r="M1741" s="8"/>
      <c r="N1741" s="19"/>
      <c r="O1741" s="19"/>
      <c r="P1741" s="19"/>
      <c r="Q1741" s="8"/>
      <c r="R1741" s="8"/>
      <c r="S1741" s="88"/>
      <c r="T1741" s="8"/>
      <c r="U1741" s="8"/>
      <c r="V1741" s="11"/>
      <c r="W1741" s="19"/>
      <c r="X1741" s="8"/>
      <c r="Y1741" s="90"/>
      <c r="Z1741" s="88"/>
      <c r="AA1741" s="88"/>
      <c r="AB1741" s="88"/>
      <c r="AC1741" s="88"/>
      <c r="AD1741" s="10"/>
      <c r="AE1741" s="8"/>
      <c r="AF1741" s="12"/>
      <c r="AG1741" s="8"/>
      <c r="AH1741" s="88"/>
    </row>
    <row r="1742" spans="1:34" x14ac:dyDescent="0.25">
      <c r="A1742" s="62">
        <f>COUNTA(H1742:K1742,L1742:AH1742)</f>
        <v>0</v>
      </c>
      <c r="B1742" s="13"/>
      <c r="C1742" s="13"/>
      <c r="D1742" s="13"/>
      <c r="E1742" s="13">
        <f t="shared" si="234"/>
        <v>0</v>
      </c>
      <c r="F1742" s="13"/>
      <c r="G1742" s="13"/>
      <c r="H1742" s="88"/>
      <c r="I1742" s="88"/>
      <c r="J1742" s="9"/>
      <c r="K1742" s="8"/>
      <c r="L1742" s="19"/>
      <c r="M1742" s="8"/>
      <c r="N1742" s="19"/>
      <c r="O1742" s="19"/>
      <c r="P1742" s="19"/>
      <c r="Q1742" s="8"/>
      <c r="R1742" s="8"/>
      <c r="S1742" s="88"/>
      <c r="T1742" s="8"/>
      <c r="U1742" s="8"/>
      <c r="V1742" s="11"/>
      <c r="W1742" s="19"/>
      <c r="X1742" s="8"/>
      <c r="Y1742" s="90"/>
      <c r="Z1742" s="88"/>
      <c r="AA1742" s="88"/>
      <c r="AB1742" s="88"/>
      <c r="AC1742" s="88"/>
      <c r="AD1742" s="10"/>
      <c r="AE1742" s="8"/>
      <c r="AF1742" s="12"/>
      <c r="AG1742" s="8"/>
      <c r="AH1742" s="88"/>
    </row>
    <row r="1743" spans="1:34" x14ac:dyDescent="0.25">
      <c r="A1743" s="62">
        <f>COUNTA(H1743:K1743,L1743:AH1743)</f>
        <v>0</v>
      </c>
      <c r="B1743" s="13"/>
      <c r="C1743" s="13"/>
      <c r="D1743" s="13"/>
      <c r="E1743" s="13">
        <f t="shared" si="234"/>
        <v>0</v>
      </c>
      <c r="F1743" s="13"/>
      <c r="G1743" s="13"/>
      <c r="H1743" s="88"/>
      <c r="I1743" s="88"/>
      <c r="J1743" s="9"/>
      <c r="K1743" s="8"/>
      <c r="L1743" s="19"/>
      <c r="M1743" s="8"/>
      <c r="N1743" s="19"/>
      <c r="O1743" s="19"/>
      <c r="P1743" s="19"/>
      <c r="Q1743" s="8"/>
      <c r="R1743" s="8"/>
      <c r="S1743" s="88"/>
      <c r="T1743" s="8"/>
      <c r="U1743" s="8"/>
      <c r="V1743" s="11"/>
      <c r="W1743" s="19"/>
      <c r="X1743" s="8"/>
      <c r="Y1743" s="90"/>
      <c r="Z1743" s="88"/>
      <c r="AA1743" s="88"/>
      <c r="AB1743" s="88"/>
      <c r="AC1743" s="88"/>
      <c r="AD1743" s="10"/>
      <c r="AE1743" s="8"/>
      <c r="AF1743" s="12"/>
      <c r="AG1743" s="8"/>
      <c r="AH1743" s="88"/>
    </row>
    <row r="1744" spans="1:34" x14ac:dyDescent="0.25">
      <c r="A1744" s="62">
        <f>COUNTA(H1744:K1744,L1744:AH1744)</f>
        <v>0</v>
      </c>
      <c r="B1744" s="13"/>
      <c r="C1744" s="13"/>
      <c r="D1744" s="13"/>
      <c r="E1744" s="13">
        <f t="shared" si="234"/>
        <v>0</v>
      </c>
      <c r="F1744" s="13"/>
      <c r="G1744" s="13"/>
      <c r="H1744" s="88"/>
      <c r="I1744" s="88"/>
      <c r="J1744" s="9"/>
      <c r="K1744" s="8"/>
      <c r="L1744" s="19"/>
      <c r="M1744" s="8"/>
      <c r="N1744" s="19"/>
      <c r="O1744" s="19"/>
      <c r="P1744" s="19"/>
      <c r="Q1744" s="8"/>
      <c r="R1744" s="8"/>
      <c r="S1744" s="88"/>
      <c r="T1744" s="8"/>
      <c r="U1744" s="8"/>
      <c r="V1744" s="11"/>
      <c r="W1744" s="19"/>
      <c r="X1744" s="8"/>
      <c r="Y1744" s="90"/>
      <c r="Z1744" s="88"/>
      <c r="AA1744" s="88"/>
      <c r="AB1744" s="88"/>
      <c r="AC1744" s="88"/>
      <c r="AD1744" s="10"/>
      <c r="AE1744" s="8"/>
      <c r="AF1744" s="12"/>
      <c r="AG1744" s="8"/>
      <c r="AH1744" s="88"/>
    </row>
    <row r="1745" spans="1:34" x14ac:dyDescent="0.25">
      <c r="A1745" s="62">
        <f>COUNTA(H1745:K1745,L1745:AH1745)</f>
        <v>0</v>
      </c>
      <c r="B1745" s="13"/>
      <c r="C1745" s="13"/>
      <c r="D1745" s="13"/>
      <c r="E1745" s="13">
        <f t="shared" si="234"/>
        <v>0</v>
      </c>
      <c r="F1745" s="13"/>
      <c r="G1745" s="13"/>
      <c r="H1745" s="88"/>
      <c r="I1745" s="88"/>
      <c r="J1745" s="9"/>
      <c r="K1745" s="8"/>
      <c r="L1745" s="19"/>
      <c r="M1745" s="8"/>
      <c r="N1745" s="19"/>
      <c r="O1745" s="19"/>
      <c r="P1745" s="19"/>
      <c r="Q1745" s="8"/>
      <c r="R1745" s="8"/>
      <c r="S1745" s="88"/>
      <c r="T1745" s="8"/>
      <c r="U1745" s="8"/>
      <c r="V1745" s="11"/>
      <c r="W1745" s="19"/>
      <c r="X1745" s="8"/>
      <c r="Y1745" s="90"/>
      <c r="Z1745" s="88"/>
      <c r="AA1745" s="88"/>
      <c r="AB1745" s="88"/>
      <c r="AC1745" s="88"/>
      <c r="AD1745" s="10"/>
      <c r="AE1745" s="8"/>
      <c r="AF1745" s="12"/>
      <c r="AG1745" s="8"/>
      <c r="AH1745" s="88"/>
    </row>
    <row r="1746" spans="1:34" x14ac:dyDescent="0.25">
      <c r="A1746" s="62">
        <f>COUNTA(H1746:K1746,L1746:AH1746)</f>
        <v>0</v>
      </c>
      <c r="B1746" s="13"/>
      <c r="C1746" s="13"/>
      <c r="D1746" s="13"/>
      <c r="E1746" s="13">
        <f t="shared" si="234"/>
        <v>0</v>
      </c>
      <c r="F1746" s="13"/>
      <c r="G1746" s="13"/>
      <c r="H1746" s="88"/>
      <c r="I1746" s="88"/>
      <c r="J1746" s="9"/>
      <c r="K1746" s="8"/>
      <c r="L1746" s="19"/>
      <c r="M1746" s="8"/>
      <c r="N1746" s="19"/>
      <c r="O1746" s="19"/>
      <c r="P1746" s="19"/>
      <c r="Q1746" s="8"/>
      <c r="R1746" s="8"/>
      <c r="S1746" s="88"/>
      <c r="T1746" s="8"/>
      <c r="U1746" s="8"/>
      <c r="V1746" s="11"/>
      <c r="W1746" s="19"/>
      <c r="X1746" s="8"/>
      <c r="Y1746" s="90"/>
      <c r="Z1746" s="88"/>
      <c r="AA1746" s="88"/>
      <c r="AB1746" s="88"/>
      <c r="AC1746" s="88"/>
      <c r="AD1746" s="10"/>
      <c r="AE1746" s="8"/>
      <c r="AF1746" s="12"/>
      <c r="AG1746" s="8"/>
      <c r="AH1746" s="88"/>
    </row>
    <row r="1747" spans="1:34" s="26" customFormat="1" ht="11.25" customHeight="1" x14ac:dyDescent="0.25">
      <c r="A1747" s="21">
        <v>0</v>
      </c>
      <c r="B1747" s="22"/>
      <c r="C1747" s="22"/>
      <c r="D1747" s="21"/>
      <c r="E1747" s="23">
        <f>MAX(E1731:E1746)</f>
        <v>0</v>
      </c>
      <c r="F1747" s="21" t="str">
        <f>RIGHT(R1747,4)</f>
        <v xml:space="preserve"> - 0</v>
      </c>
      <c r="G1747" s="21" t="str">
        <f>RIGHT(X1747,4)</f>
        <v xml:space="preserve"> - 0</v>
      </c>
      <c r="H1747" s="88"/>
      <c r="I1747" s="88"/>
      <c r="J1747" s="23" t="s">
        <v>85</v>
      </c>
      <c r="K1747" s="23" t="str">
        <f>IF(E1747=4,"ВО",IF(E1747=3,"СПО",IF(E1747=2,"ВО (с)",IF(E1747=1,"СПО (с)","-"))))</f>
        <v>-</v>
      </c>
      <c r="L1747" s="23">
        <f>COUNTA(L1731:L1746)</f>
        <v>0</v>
      </c>
      <c r="M1747" s="23" t="s">
        <v>80</v>
      </c>
      <c r="N1747" s="23" t="s">
        <v>80</v>
      </c>
      <c r="O1747" s="23">
        <f>COUNTA(O1731:O1746)</f>
        <v>0</v>
      </c>
      <c r="P1747" s="23" t="s">
        <v>80</v>
      </c>
      <c r="Q1747" s="23">
        <f>SUM(Q1731:Q1746)</f>
        <v>0</v>
      </c>
      <c r="R1747" s="23" t="str">
        <f>CONCATENATE("П.Г.П. - ",MAX(R1731:R1746))</f>
        <v>П.Г.П. - 0</v>
      </c>
      <c r="S1747" s="23">
        <f>COUNTA(S1731)</f>
        <v>0</v>
      </c>
      <c r="T1747" s="23">
        <f>T1732</f>
        <v>0</v>
      </c>
      <c r="U1747" s="23" t="s">
        <v>80</v>
      </c>
      <c r="V1747" s="23" t="s">
        <v>80</v>
      </c>
      <c r="W1747" s="23">
        <f>COUNTA(W1731:W1746)</f>
        <v>0</v>
      </c>
      <c r="X1747" s="23" t="str">
        <f>CONCATENATE("П.Г.П. - ",MAX(X1731:X1746))</f>
        <v>П.Г.П. - 0</v>
      </c>
      <c r="Y1747" s="24">
        <f>Y1731</f>
        <v>0</v>
      </c>
      <c r="Z1747" s="23" t="str">
        <f>IF(Z1731="","-",Z1731)</f>
        <v>-</v>
      </c>
      <c r="AA1747" s="23" t="str">
        <f t="shared" ref="AA1747:AC1747" si="235">IF(AA1731="","-",AA1731)</f>
        <v>-</v>
      </c>
      <c r="AB1747" s="23" t="str">
        <f t="shared" si="235"/>
        <v>-</v>
      </c>
      <c r="AC1747" s="23" t="str">
        <f t="shared" si="235"/>
        <v>-</v>
      </c>
      <c r="AD1747" s="23" t="s">
        <v>80</v>
      </c>
      <c r="AE1747" s="23">
        <f>SUM(AE1731:AE1746)</f>
        <v>0</v>
      </c>
      <c r="AF1747" s="25">
        <f>SUM(AF1731:AF1746)</f>
        <v>0</v>
      </c>
      <c r="AG1747" s="23" t="s">
        <v>80</v>
      </c>
      <c r="AH1747" s="23" t="s">
        <v>80</v>
      </c>
    </row>
    <row r="1748" spans="1:34" x14ac:dyDescent="0.25">
      <c r="A1748" s="62">
        <f>COUNTA(H1748:K1748,L1748:AH1748)-7</f>
        <v>-1</v>
      </c>
      <c r="B1748" s="13"/>
      <c r="C1748" s="13"/>
      <c r="D1748" s="13"/>
      <c r="E1748" s="13">
        <f t="shared" ref="E1748:E1763" si="236">IF(K1748="ВО",4,IF(K1748="СПО",3,IF(K1748="ВО (студент)",2,IF(K1748="СПО (студент)",1,0))))</f>
        <v>0</v>
      </c>
      <c r="F1748" s="13"/>
      <c r="G1748" s="13"/>
      <c r="H1748" s="88">
        <v>123</v>
      </c>
      <c r="I1748" s="88"/>
      <c r="J1748" s="7" t="s">
        <v>77</v>
      </c>
      <c r="K1748" s="8"/>
      <c r="L1748" s="19"/>
      <c r="M1748" s="8"/>
      <c r="N1748" s="19"/>
      <c r="O1748" s="19"/>
      <c r="P1748" s="19"/>
      <c r="Q1748" s="8"/>
      <c r="R1748" s="8"/>
      <c r="S1748" s="88"/>
      <c r="T1748" s="17" t="s">
        <v>80</v>
      </c>
      <c r="U1748" s="17" t="s">
        <v>80</v>
      </c>
      <c r="V1748" s="18" t="s">
        <v>80</v>
      </c>
      <c r="W1748" s="19"/>
      <c r="X1748" s="8"/>
      <c r="Y1748" s="90"/>
      <c r="Z1748" s="88"/>
      <c r="AA1748" s="88"/>
      <c r="AB1748" s="88" t="str">
        <f>IF(Y1748&lt;1,"-",ROUND(YEARFRAC(Y1748,#REF!,1),2))</f>
        <v>-</v>
      </c>
      <c r="AC1748" s="88"/>
      <c r="AD1748" s="10"/>
      <c r="AE1748" s="8"/>
      <c r="AF1748" s="12"/>
      <c r="AG1748" s="8"/>
      <c r="AH1748" s="88"/>
    </row>
    <row r="1749" spans="1:34" x14ac:dyDescent="0.25">
      <c r="A1749" s="62">
        <f>COUNTA(H1749:K1749,L1749:AH1749)</f>
        <v>0</v>
      </c>
      <c r="B1749" s="13"/>
      <c r="C1749" s="13"/>
      <c r="D1749" s="13"/>
      <c r="E1749" s="13">
        <f t="shared" si="236"/>
        <v>0</v>
      </c>
      <c r="F1749" s="13"/>
      <c r="G1749" s="13"/>
      <c r="H1749" s="88"/>
      <c r="I1749" s="88"/>
      <c r="J1749" s="9"/>
      <c r="K1749" s="8"/>
      <c r="L1749" s="19"/>
      <c r="M1749" s="8"/>
      <c r="N1749" s="19"/>
      <c r="O1749" s="19"/>
      <c r="P1749" s="19"/>
      <c r="Q1749" s="8"/>
      <c r="R1749" s="8"/>
      <c r="S1749" s="88"/>
      <c r="T1749" s="8"/>
      <c r="U1749" s="8"/>
      <c r="V1749" s="11"/>
      <c r="W1749" s="19"/>
      <c r="X1749" s="8"/>
      <c r="Y1749" s="90"/>
      <c r="Z1749" s="88"/>
      <c r="AA1749" s="88"/>
      <c r="AB1749" s="88"/>
      <c r="AC1749" s="88"/>
      <c r="AD1749" s="10"/>
      <c r="AE1749" s="8"/>
      <c r="AF1749" s="12"/>
      <c r="AG1749" s="8"/>
      <c r="AH1749" s="88"/>
    </row>
    <row r="1750" spans="1:34" x14ac:dyDescent="0.25">
      <c r="A1750" s="62">
        <f>COUNTA(H1750:K1750,L1750:AH1750,J1751)-4</f>
        <v>0</v>
      </c>
      <c r="B1750" s="13"/>
      <c r="C1750" s="13"/>
      <c r="D1750" s="13"/>
      <c r="E1750" s="13">
        <f t="shared" si="236"/>
        <v>0</v>
      </c>
      <c r="F1750" s="13"/>
      <c r="G1750" s="13"/>
      <c r="H1750" s="88"/>
      <c r="I1750" s="88"/>
      <c r="J1750" s="7" t="s">
        <v>78</v>
      </c>
      <c r="K1750" s="8"/>
      <c r="L1750" s="19"/>
      <c r="M1750" s="8"/>
      <c r="N1750" s="19"/>
      <c r="O1750" s="19"/>
      <c r="P1750" s="19"/>
      <c r="Q1750" s="8"/>
      <c r="R1750" s="8"/>
      <c r="S1750" s="88"/>
      <c r="T1750" s="17" t="s">
        <v>80</v>
      </c>
      <c r="U1750" s="17" t="s">
        <v>80</v>
      </c>
      <c r="V1750" s="18" t="s">
        <v>80</v>
      </c>
      <c r="W1750" s="19"/>
      <c r="X1750" s="8"/>
      <c r="Y1750" s="90"/>
      <c r="Z1750" s="88"/>
      <c r="AA1750" s="88"/>
      <c r="AB1750" s="88"/>
      <c r="AC1750" s="88"/>
      <c r="AD1750" s="10"/>
      <c r="AE1750" s="8"/>
      <c r="AF1750" s="12"/>
      <c r="AG1750" s="8"/>
      <c r="AH1750" s="88"/>
    </row>
    <row r="1751" spans="1:34" x14ac:dyDescent="0.25">
      <c r="A1751" s="62">
        <f>COUNTA(H1751:K1751,L1751:AH1751)</f>
        <v>0</v>
      </c>
      <c r="B1751" s="13"/>
      <c r="C1751" s="13"/>
      <c r="D1751" s="13" t="str">
        <f>IF(J1751&gt;0,"совмещение","-")</f>
        <v>-</v>
      </c>
      <c r="E1751" s="13">
        <f t="shared" si="236"/>
        <v>0</v>
      </c>
      <c r="F1751" s="13"/>
      <c r="G1751" s="13"/>
      <c r="H1751" s="88"/>
      <c r="I1751" s="88"/>
      <c r="J1751" s="9"/>
      <c r="K1751" s="8"/>
      <c r="L1751" s="19"/>
      <c r="M1751" s="8"/>
      <c r="N1751" s="19"/>
      <c r="O1751" s="19"/>
      <c r="P1751" s="19"/>
      <c r="Q1751" s="8"/>
      <c r="R1751" s="8"/>
      <c r="S1751" s="88"/>
      <c r="T1751" s="8"/>
      <c r="U1751" s="8"/>
      <c r="V1751" s="11"/>
      <c r="W1751" s="19"/>
      <c r="X1751" s="8"/>
      <c r="Y1751" s="90"/>
      <c r="Z1751" s="88"/>
      <c r="AA1751" s="88"/>
      <c r="AB1751" s="88"/>
      <c r="AC1751" s="88"/>
      <c r="AD1751" s="10"/>
      <c r="AE1751" s="8"/>
      <c r="AF1751" s="12"/>
      <c r="AG1751" s="8"/>
      <c r="AH1751" s="88"/>
    </row>
    <row r="1752" spans="1:34" x14ac:dyDescent="0.25">
      <c r="A1752" s="62">
        <f>COUNTA(H1752:K1752,L1752:AH1752)</f>
        <v>0</v>
      </c>
      <c r="B1752" s="13"/>
      <c r="C1752" s="13"/>
      <c r="D1752" s="13"/>
      <c r="E1752" s="13">
        <f t="shared" si="236"/>
        <v>0</v>
      </c>
      <c r="F1752" s="13"/>
      <c r="G1752" s="13"/>
      <c r="H1752" s="88"/>
      <c r="I1752" s="88"/>
      <c r="J1752" s="9"/>
      <c r="K1752" s="8"/>
      <c r="L1752" s="19"/>
      <c r="M1752" s="8"/>
      <c r="N1752" s="19"/>
      <c r="O1752" s="19"/>
      <c r="P1752" s="19"/>
      <c r="Q1752" s="8"/>
      <c r="R1752" s="8"/>
      <c r="S1752" s="88"/>
      <c r="T1752" s="8"/>
      <c r="U1752" s="8"/>
      <c r="V1752" s="11"/>
      <c r="W1752" s="19"/>
      <c r="X1752" s="8"/>
      <c r="Y1752" s="90"/>
      <c r="Z1752" s="88"/>
      <c r="AA1752" s="88"/>
      <c r="AB1752" s="88"/>
      <c r="AC1752" s="88"/>
      <c r="AD1752" s="10"/>
      <c r="AE1752" s="8"/>
      <c r="AF1752" s="12"/>
      <c r="AG1752" s="8"/>
      <c r="AH1752" s="88"/>
    </row>
    <row r="1753" spans="1:34" x14ac:dyDescent="0.25">
      <c r="A1753" s="62">
        <f>COUNTA(H1753:K1753,L1753:AH1753)</f>
        <v>0</v>
      </c>
      <c r="B1753" s="13"/>
      <c r="C1753" s="13"/>
      <c r="D1753" s="13"/>
      <c r="E1753" s="13">
        <f t="shared" si="236"/>
        <v>0</v>
      </c>
      <c r="F1753" s="13"/>
      <c r="G1753" s="13"/>
      <c r="H1753" s="88"/>
      <c r="I1753" s="88"/>
      <c r="J1753" s="9"/>
      <c r="K1753" s="8"/>
      <c r="L1753" s="19"/>
      <c r="M1753" s="8"/>
      <c r="N1753" s="19"/>
      <c r="O1753" s="19"/>
      <c r="P1753" s="19"/>
      <c r="Q1753" s="8"/>
      <c r="R1753" s="8"/>
      <c r="S1753" s="88"/>
      <c r="T1753" s="8"/>
      <c r="U1753" s="8"/>
      <c r="V1753" s="11"/>
      <c r="W1753" s="19"/>
      <c r="X1753" s="8"/>
      <c r="Y1753" s="90"/>
      <c r="Z1753" s="88"/>
      <c r="AA1753" s="88"/>
      <c r="AB1753" s="88"/>
      <c r="AC1753" s="88"/>
      <c r="AD1753" s="10"/>
      <c r="AE1753" s="8"/>
      <c r="AF1753" s="12"/>
      <c r="AG1753" s="8"/>
      <c r="AH1753" s="88"/>
    </row>
    <row r="1754" spans="1:34" x14ac:dyDescent="0.25">
      <c r="A1754" s="62">
        <f>COUNTA(H1754:K1754,L1754:AH1754)</f>
        <v>0</v>
      </c>
      <c r="B1754" s="13"/>
      <c r="C1754" s="13"/>
      <c r="D1754" s="13"/>
      <c r="E1754" s="13">
        <f t="shared" si="236"/>
        <v>0</v>
      </c>
      <c r="F1754" s="13"/>
      <c r="G1754" s="13"/>
      <c r="H1754" s="88"/>
      <c r="I1754" s="88"/>
      <c r="J1754" s="9"/>
      <c r="K1754" s="8"/>
      <c r="L1754" s="19"/>
      <c r="M1754" s="8"/>
      <c r="N1754" s="19"/>
      <c r="O1754" s="19"/>
      <c r="P1754" s="19"/>
      <c r="Q1754" s="8"/>
      <c r="R1754" s="8"/>
      <c r="S1754" s="88"/>
      <c r="T1754" s="8"/>
      <c r="U1754" s="8"/>
      <c r="V1754" s="11"/>
      <c r="W1754" s="19"/>
      <c r="X1754" s="8"/>
      <c r="Y1754" s="90"/>
      <c r="Z1754" s="88"/>
      <c r="AA1754" s="88"/>
      <c r="AB1754" s="88"/>
      <c r="AC1754" s="88"/>
      <c r="AD1754" s="10"/>
      <c r="AE1754" s="8"/>
      <c r="AF1754" s="12"/>
      <c r="AG1754" s="8"/>
      <c r="AH1754" s="88"/>
    </row>
    <row r="1755" spans="1:34" x14ac:dyDescent="0.25">
      <c r="A1755" s="62">
        <f>COUNTA(H1755:K1755,L1755:AH1755)</f>
        <v>0</v>
      </c>
      <c r="B1755" s="13"/>
      <c r="C1755" s="13"/>
      <c r="D1755" s="13"/>
      <c r="E1755" s="13">
        <f t="shared" si="236"/>
        <v>0</v>
      </c>
      <c r="F1755" s="13"/>
      <c r="G1755" s="13"/>
      <c r="H1755" s="88"/>
      <c r="I1755" s="88"/>
      <c r="J1755" s="9"/>
      <c r="K1755" s="8"/>
      <c r="L1755" s="19"/>
      <c r="M1755" s="8"/>
      <c r="N1755" s="19"/>
      <c r="O1755" s="19"/>
      <c r="P1755" s="19"/>
      <c r="Q1755" s="8"/>
      <c r="R1755" s="8"/>
      <c r="S1755" s="88"/>
      <c r="T1755" s="8"/>
      <c r="U1755" s="8"/>
      <c r="V1755" s="11"/>
      <c r="W1755" s="19"/>
      <c r="X1755" s="8"/>
      <c r="Y1755" s="90"/>
      <c r="Z1755" s="88"/>
      <c r="AA1755" s="88"/>
      <c r="AB1755" s="88"/>
      <c r="AC1755" s="88"/>
      <c r="AD1755" s="10"/>
      <c r="AE1755" s="8"/>
      <c r="AF1755" s="12"/>
      <c r="AG1755" s="8"/>
      <c r="AH1755" s="88"/>
    </row>
    <row r="1756" spans="1:34" x14ac:dyDescent="0.25">
      <c r="A1756" s="62">
        <f>COUNTA(H1756:K1756,L1756:AH1756)</f>
        <v>0</v>
      </c>
      <c r="B1756" s="13"/>
      <c r="C1756" s="13"/>
      <c r="D1756" s="13"/>
      <c r="E1756" s="13">
        <f t="shared" si="236"/>
        <v>0</v>
      </c>
      <c r="F1756" s="13"/>
      <c r="G1756" s="13"/>
      <c r="H1756" s="88"/>
      <c r="I1756" s="88"/>
      <c r="J1756" s="9"/>
      <c r="K1756" s="8"/>
      <c r="L1756" s="19"/>
      <c r="M1756" s="8"/>
      <c r="N1756" s="19"/>
      <c r="O1756" s="19"/>
      <c r="P1756" s="19"/>
      <c r="Q1756" s="8"/>
      <c r="R1756" s="8"/>
      <c r="S1756" s="88"/>
      <c r="T1756" s="8"/>
      <c r="U1756" s="8"/>
      <c r="V1756" s="11"/>
      <c r="W1756" s="19"/>
      <c r="X1756" s="8"/>
      <c r="Y1756" s="90"/>
      <c r="Z1756" s="88"/>
      <c r="AA1756" s="88"/>
      <c r="AB1756" s="88"/>
      <c r="AC1756" s="88"/>
      <c r="AD1756" s="10"/>
      <c r="AE1756" s="8"/>
      <c r="AF1756" s="12"/>
      <c r="AG1756" s="8"/>
      <c r="AH1756" s="88"/>
    </row>
    <row r="1757" spans="1:34" x14ac:dyDescent="0.25">
      <c r="A1757" s="62">
        <f>COUNTA(H1757:K1757,L1757:AH1757,J1758)-4</f>
        <v>0</v>
      </c>
      <c r="B1757" s="13"/>
      <c r="C1757" s="13"/>
      <c r="D1757" s="13"/>
      <c r="E1757" s="13">
        <f t="shared" si="236"/>
        <v>0</v>
      </c>
      <c r="F1757" s="13"/>
      <c r="G1757" s="13"/>
      <c r="H1757" s="88"/>
      <c r="I1757" s="88"/>
      <c r="J1757" s="7" t="s">
        <v>79</v>
      </c>
      <c r="K1757" s="8"/>
      <c r="L1757" s="19"/>
      <c r="M1757" s="8"/>
      <c r="N1757" s="19"/>
      <c r="O1757" s="19"/>
      <c r="P1757" s="19"/>
      <c r="Q1757" s="8"/>
      <c r="R1757" s="8"/>
      <c r="S1757" s="88"/>
      <c r="T1757" s="17" t="s">
        <v>80</v>
      </c>
      <c r="U1757" s="17" t="s">
        <v>80</v>
      </c>
      <c r="V1757" s="18" t="s">
        <v>80</v>
      </c>
      <c r="W1757" s="19"/>
      <c r="X1757" s="8"/>
      <c r="Y1757" s="90"/>
      <c r="Z1757" s="88"/>
      <c r="AA1757" s="88"/>
      <c r="AB1757" s="88"/>
      <c r="AC1757" s="88"/>
      <c r="AD1757" s="10"/>
      <c r="AE1757" s="8"/>
      <c r="AF1757" s="12"/>
      <c r="AG1757" s="8"/>
      <c r="AH1757" s="88"/>
    </row>
    <row r="1758" spans="1:34" x14ac:dyDescent="0.25">
      <c r="A1758" s="62">
        <f>COUNTA(H1758:K1758,L1758:AH1758)</f>
        <v>0</v>
      </c>
      <c r="B1758" s="13"/>
      <c r="C1758" s="13"/>
      <c r="D1758" s="13" t="str">
        <f>IF(J1758&gt;0,"совместительство","-")</f>
        <v>-</v>
      </c>
      <c r="E1758" s="13">
        <f t="shared" si="236"/>
        <v>0</v>
      </c>
      <c r="F1758" s="13"/>
      <c r="G1758" s="13"/>
      <c r="H1758" s="88"/>
      <c r="I1758" s="88"/>
      <c r="J1758" s="9"/>
      <c r="K1758" s="8"/>
      <c r="L1758" s="19"/>
      <c r="M1758" s="8"/>
      <c r="N1758" s="19"/>
      <c r="O1758" s="19"/>
      <c r="P1758" s="19"/>
      <c r="Q1758" s="8"/>
      <c r="R1758" s="8"/>
      <c r="S1758" s="88"/>
      <c r="T1758" s="8"/>
      <c r="U1758" s="8"/>
      <c r="V1758" s="11"/>
      <c r="W1758" s="19"/>
      <c r="X1758" s="8"/>
      <c r="Y1758" s="90"/>
      <c r="Z1758" s="88"/>
      <c r="AA1758" s="88"/>
      <c r="AB1758" s="88"/>
      <c r="AC1758" s="88"/>
      <c r="AD1758" s="10"/>
      <c r="AE1758" s="8"/>
      <c r="AF1758" s="12"/>
      <c r="AG1758" s="8"/>
      <c r="AH1758" s="88"/>
    </row>
    <row r="1759" spans="1:34" x14ac:dyDescent="0.25">
      <c r="A1759" s="62">
        <f>COUNTA(H1759:K1759,L1759:AH1759)</f>
        <v>0</v>
      </c>
      <c r="B1759" s="13"/>
      <c r="C1759" s="13"/>
      <c r="D1759" s="13"/>
      <c r="E1759" s="13">
        <f t="shared" si="236"/>
        <v>0</v>
      </c>
      <c r="F1759" s="13"/>
      <c r="G1759" s="13"/>
      <c r="H1759" s="88"/>
      <c r="I1759" s="88"/>
      <c r="J1759" s="9"/>
      <c r="K1759" s="8"/>
      <c r="L1759" s="19"/>
      <c r="M1759" s="8"/>
      <c r="N1759" s="19"/>
      <c r="O1759" s="19"/>
      <c r="P1759" s="19"/>
      <c r="Q1759" s="8"/>
      <c r="R1759" s="8"/>
      <c r="S1759" s="88"/>
      <c r="T1759" s="8"/>
      <c r="U1759" s="8"/>
      <c r="V1759" s="11"/>
      <c r="W1759" s="19"/>
      <c r="X1759" s="8"/>
      <c r="Y1759" s="90"/>
      <c r="Z1759" s="88"/>
      <c r="AA1759" s="88"/>
      <c r="AB1759" s="88"/>
      <c r="AC1759" s="88"/>
      <c r="AD1759" s="10"/>
      <c r="AE1759" s="8"/>
      <c r="AF1759" s="12"/>
      <c r="AG1759" s="8"/>
      <c r="AH1759" s="88"/>
    </row>
    <row r="1760" spans="1:34" x14ac:dyDescent="0.25">
      <c r="A1760" s="62">
        <f>COUNTA(H1760:K1760,L1760:AH1760)</f>
        <v>0</v>
      </c>
      <c r="B1760" s="13"/>
      <c r="C1760" s="13"/>
      <c r="D1760" s="13"/>
      <c r="E1760" s="13">
        <f t="shared" si="236"/>
        <v>0</v>
      </c>
      <c r="F1760" s="13"/>
      <c r="G1760" s="13"/>
      <c r="H1760" s="88"/>
      <c r="I1760" s="88"/>
      <c r="J1760" s="9"/>
      <c r="K1760" s="8"/>
      <c r="L1760" s="19"/>
      <c r="M1760" s="8"/>
      <c r="N1760" s="19"/>
      <c r="O1760" s="19"/>
      <c r="P1760" s="19"/>
      <c r="Q1760" s="8"/>
      <c r="R1760" s="8"/>
      <c r="S1760" s="88"/>
      <c r="T1760" s="8"/>
      <c r="U1760" s="8"/>
      <c r="V1760" s="11"/>
      <c r="W1760" s="19"/>
      <c r="X1760" s="8"/>
      <c r="Y1760" s="90"/>
      <c r="Z1760" s="88"/>
      <c r="AA1760" s="88"/>
      <c r="AB1760" s="88"/>
      <c r="AC1760" s="88"/>
      <c r="AD1760" s="10"/>
      <c r="AE1760" s="8"/>
      <c r="AF1760" s="12"/>
      <c r="AG1760" s="8"/>
      <c r="AH1760" s="88"/>
    </row>
    <row r="1761" spans="1:34" x14ac:dyDescent="0.25">
      <c r="A1761" s="62">
        <f>COUNTA(H1761:K1761,L1761:AH1761)</f>
        <v>0</v>
      </c>
      <c r="B1761" s="13"/>
      <c r="C1761" s="13"/>
      <c r="D1761" s="13"/>
      <c r="E1761" s="13">
        <f t="shared" si="236"/>
        <v>0</v>
      </c>
      <c r="F1761" s="13"/>
      <c r="G1761" s="13"/>
      <c r="H1761" s="88"/>
      <c r="I1761" s="88"/>
      <c r="J1761" s="9"/>
      <c r="K1761" s="8"/>
      <c r="L1761" s="19"/>
      <c r="M1761" s="8"/>
      <c r="N1761" s="19"/>
      <c r="O1761" s="19"/>
      <c r="P1761" s="19"/>
      <c r="Q1761" s="8"/>
      <c r="R1761" s="8"/>
      <c r="S1761" s="88"/>
      <c r="T1761" s="8"/>
      <c r="U1761" s="8"/>
      <c r="V1761" s="11"/>
      <c r="W1761" s="19"/>
      <c r="X1761" s="8"/>
      <c r="Y1761" s="90"/>
      <c r="Z1761" s="88"/>
      <c r="AA1761" s="88"/>
      <c r="AB1761" s="88"/>
      <c r="AC1761" s="88"/>
      <c r="AD1761" s="10"/>
      <c r="AE1761" s="8"/>
      <c r="AF1761" s="12"/>
      <c r="AG1761" s="8"/>
      <c r="AH1761" s="88"/>
    </row>
    <row r="1762" spans="1:34" x14ac:dyDescent="0.25">
      <c r="A1762" s="62">
        <f>COUNTA(H1762:K1762,L1762:AH1762)</f>
        <v>0</v>
      </c>
      <c r="B1762" s="13"/>
      <c r="C1762" s="13"/>
      <c r="D1762" s="13"/>
      <c r="E1762" s="13">
        <f t="shared" si="236"/>
        <v>0</v>
      </c>
      <c r="F1762" s="13"/>
      <c r="G1762" s="13"/>
      <c r="H1762" s="88"/>
      <c r="I1762" s="88"/>
      <c r="J1762" s="9"/>
      <c r="K1762" s="8"/>
      <c r="L1762" s="19"/>
      <c r="M1762" s="8"/>
      <c r="N1762" s="19"/>
      <c r="O1762" s="19"/>
      <c r="P1762" s="19"/>
      <c r="Q1762" s="8"/>
      <c r="R1762" s="8"/>
      <c r="S1762" s="88"/>
      <c r="T1762" s="8"/>
      <c r="U1762" s="8"/>
      <c r="V1762" s="11"/>
      <c r="W1762" s="19"/>
      <c r="X1762" s="8"/>
      <c r="Y1762" s="90"/>
      <c r="Z1762" s="88"/>
      <c r="AA1762" s="88"/>
      <c r="AB1762" s="88"/>
      <c r="AC1762" s="88"/>
      <c r="AD1762" s="10"/>
      <c r="AE1762" s="8"/>
      <c r="AF1762" s="12"/>
      <c r="AG1762" s="8"/>
      <c r="AH1762" s="88"/>
    </row>
    <row r="1763" spans="1:34" x14ac:dyDescent="0.25">
      <c r="A1763" s="62">
        <f>COUNTA(H1763:K1763,L1763:AH1763)</f>
        <v>0</v>
      </c>
      <c r="B1763" s="13"/>
      <c r="C1763" s="13"/>
      <c r="D1763" s="13"/>
      <c r="E1763" s="13">
        <f t="shared" si="236"/>
        <v>0</v>
      </c>
      <c r="F1763" s="13"/>
      <c r="G1763" s="13"/>
      <c r="H1763" s="88"/>
      <c r="I1763" s="88"/>
      <c r="J1763" s="9"/>
      <c r="K1763" s="8"/>
      <c r="L1763" s="19"/>
      <c r="M1763" s="8"/>
      <c r="N1763" s="19"/>
      <c r="O1763" s="19"/>
      <c r="P1763" s="19"/>
      <c r="Q1763" s="8"/>
      <c r="R1763" s="8"/>
      <c r="S1763" s="88"/>
      <c r="T1763" s="8"/>
      <c r="U1763" s="8"/>
      <c r="V1763" s="11"/>
      <c r="W1763" s="19"/>
      <c r="X1763" s="8"/>
      <c r="Y1763" s="90"/>
      <c r="Z1763" s="88"/>
      <c r="AA1763" s="88"/>
      <c r="AB1763" s="88"/>
      <c r="AC1763" s="88"/>
      <c r="AD1763" s="10"/>
      <c r="AE1763" s="8"/>
      <c r="AF1763" s="12"/>
      <c r="AG1763" s="8"/>
      <c r="AH1763" s="88"/>
    </row>
    <row r="1764" spans="1:34" s="26" customFormat="1" ht="11.25" customHeight="1" x14ac:dyDescent="0.25">
      <c r="A1764" s="21">
        <v>0</v>
      </c>
      <c r="B1764" s="22"/>
      <c r="C1764" s="22"/>
      <c r="D1764" s="21"/>
      <c r="E1764" s="23">
        <f>MAX(E1748:E1763)</f>
        <v>0</v>
      </c>
      <c r="F1764" s="21" t="str">
        <f>RIGHT(R1764,4)</f>
        <v xml:space="preserve"> - 0</v>
      </c>
      <c r="G1764" s="21" t="str">
        <f>RIGHT(X1764,4)</f>
        <v xml:space="preserve"> - 0</v>
      </c>
      <c r="H1764" s="88"/>
      <c r="I1764" s="88"/>
      <c r="J1764" s="23" t="s">
        <v>85</v>
      </c>
      <c r="K1764" s="23" t="str">
        <f>IF(E1764=4,"ВО",IF(E1764=3,"СПО",IF(E1764=2,"ВО (с)",IF(E1764=1,"СПО (с)","-"))))</f>
        <v>-</v>
      </c>
      <c r="L1764" s="23">
        <f>COUNTA(L1748:L1763)</f>
        <v>0</v>
      </c>
      <c r="M1764" s="23" t="s">
        <v>80</v>
      </c>
      <c r="N1764" s="23" t="s">
        <v>80</v>
      </c>
      <c r="O1764" s="23">
        <f>COUNTA(O1748:O1763)</f>
        <v>0</v>
      </c>
      <c r="P1764" s="23" t="s">
        <v>80</v>
      </c>
      <c r="Q1764" s="23">
        <f>SUM(Q1748:Q1763)</f>
        <v>0</v>
      </c>
      <c r="R1764" s="23" t="str">
        <f>CONCATENATE("П.Г.П. - ",MAX(R1748:R1763))</f>
        <v>П.Г.П. - 0</v>
      </c>
      <c r="S1764" s="23">
        <f>COUNTA(S1748)</f>
        <v>0</v>
      </c>
      <c r="T1764" s="23">
        <f>T1749</f>
        <v>0</v>
      </c>
      <c r="U1764" s="23" t="s">
        <v>80</v>
      </c>
      <c r="V1764" s="23" t="s">
        <v>80</v>
      </c>
      <c r="W1764" s="23">
        <f>COUNTA(W1748:W1763)</f>
        <v>0</v>
      </c>
      <c r="X1764" s="23" t="str">
        <f>CONCATENATE("П.Г.П. - ",MAX(X1748:X1763))</f>
        <v>П.Г.П. - 0</v>
      </c>
      <c r="Y1764" s="24">
        <f>Y1748</f>
        <v>0</v>
      </c>
      <c r="Z1764" s="23" t="str">
        <f>IF(Z1748="","-",Z1748)</f>
        <v>-</v>
      </c>
      <c r="AA1764" s="23" t="str">
        <f t="shared" ref="AA1764:AC1764" si="237">IF(AA1748="","-",AA1748)</f>
        <v>-</v>
      </c>
      <c r="AB1764" s="23" t="str">
        <f t="shared" si="237"/>
        <v>-</v>
      </c>
      <c r="AC1764" s="23" t="str">
        <f t="shared" si="237"/>
        <v>-</v>
      </c>
      <c r="AD1764" s="23" t="s">
        <v>80</v>
      </c>
      <c r="AE1764" s="23">
        <f>SUM(AE1748:AE1763)</f>
        <v>0</v>
      </c>
      <c r="AF1764" s="25">
        <f>SUM(AF1748:AF1763)</f>
        <v>0</v>
      </c>
      <c r="AG1764" s="23" t="s">
        <v>80</v>
      </c>
      <c r="AH1764" s="23" t="s">
        <v>80</v>
      </c>
    </row>
    <row r="1765" spans="1:34" x14ac:dyDescent="0.25">
      <c r="A1765" s="62">
        <f>COUNTA(H1765:K1765,L1765:AH1765)-7</f>
        <v>-1</v>
      </c>
      <c r="B1765" s="13"/>
      <c r="C1765" s="13"/>
      <c r="D1765" s="13"/>
      <c r="E1765" s="13">
        <f t="shared" ref="E1765:E1780" si="238">IF(K1765="ВО",4,IF(K1765="СПО",3,IF(K1765="ВО (студент)",2,IF(K1765="СПО (студент)",1,0))))</f>
        <v>0</v>
      </c>
      <c r="F1765" s="13"/>
      <c r="G1765" s="13"/>
      <c r="H1765" s="88">
        <v>124</v>
      </c>
      <c r="I1765" s="88"/>
      <c r="J1765" s="7" t="s">
        <v>77</v>
      </c>
      <c r="K1765" s="8"/>
      <c r="L1765" s="19"/>
      <c r="M1765" s="8"/>
      <c r="N1765" s="19"/>
      <c r="O1765" s="19"/>
      <c r="P1765" s="19"/>
      <c r="Q1765" s="8"/>
      <c r="R1765" s="8"/>
      <c r="S1765" s="88"/>
      <c r="T1765" s="17" t="s">
        <v>80</v>
      </c>
      <c r="U1765" s="17" t="s">
        <v>80</v>
      </c>
      <c r="V1765" s="18" t="s">
        <v>80</v>
      </c>
      <c r="W1765" s="19"/>
      <c r="X1765" s="8"/>
      <c r="Y1765" s="90"/>
      <c r="Z1765" s="88"/>
      <c r="AA1765" s="88"/>
      <c r="AB1765" s="88" t="str">
        <f>IF(Y1765&lt;1,"-",ROUND(YEARFRAC(Y1765,#REF!,1),2))</f>
        <v>-</v>
      </c>
      <c r="AC1765" s="88"/>
      <c r="AD1765" s="10"/>
      <c r="AE1765" s="8"/>
      <c r="AF1765" s="12"/>
      <c r="AG1765" s="8"/>
      <c r="AH1765" s="88"/>
    </row>
    <row r="1766" spans="1:34" x14ac:dyDescent="0.25">
      <c r="A1766" s="62">
        <f>COUNTA(H1766:K1766,L1766:AH1766)</f>
        <v>0</v>
      </c>
      <c r="B1766" s="13"/>
      <c r="C1766" s="13"/>
      <c r="D1766" s="13"/>
      <c r="E1766" s="13">
        <f t="shared" si="238"/>
        <v>0</v>
      </c>
      <c r="F1766" s="13"/>
      <c r="G1766" s="13"/>
      <c r="H1766" s="88"/>
      <c r="I1766" s="88"/>
      <c r="J1766" s="9"/>
      <c r="K1766" s="8"/>
      <c r="L1766" s="19"/>
      <c r="M1766" s="8"/>
      <c r="N1766" s="19"/>
      <c r="O1766" s="19"/>
      <c r="P1766" s="19"/>
      <c r="Q1766" s="8"/>
      <c r="R1766" s="8"/>
      <c r="S1766" s="88"/>
      <c r="T1766" s="8"/>
      <c r="U1766" s="8"/>
      <c r="V1766" s="11"/>
      <c r="W1766" s="19"/>
      <c r="X1766" s="8"/>
      <c r="Y1766" s="90"/>
      <c r="Z1766" s="88"/>
      <c r="AA1766" s="88"/>
      <c r="AB1766" s="88"/>
      <c r="AC1766" s="88"/>
      <c r="AD1766" s="10"/>
      <c r="AE1766" s="8"/>
      <c r="AF1766" s="12"/>
      <c r="AG1766" s="8"/>
      <c r="AH1766" s="88"/>
    </row>
    <row r="1767" spans="1:34" x14ac:dyDescent="0.25">
      <c r="A1767" s="62">
        <f>COUNTA(H1767:K1767,L1767:AH1767,J1768)-4</f>
        <v>0</v>
      </c>
      <c r="B1767" s="13"/>
      <c r="C1767" s="13"/>
      <c r="D1767" s="13"/>
      <c r="E1767" s="13">
        <f t="shared" si="238"/>
        <v>0</v>
      </c>
      <c r="F1767" s="13"/>
      <c r="G1767" s="13"/>
      <c r="H1767" s="88"/>
      <c r="I1767" s="88"/>
      <c r="J1767" s="7" t="s">
        <v>78</v>
      </c>
      <c r="K1767" s="8"/>
      <c r="L1767" s="19"/>
      <c r="M1767" s="8"/>
      <c r="N1767" s="19"/>
      <c r="O1767" s="19"/>
      <c r="P1767" s="19"/>
      <c r="Q1767" s="8"/>
      <c r="R1767" s="8"/>
      <c r="S1767" s="88"/>
      <c r="T1767" s="17" t="s">
        <v>80</v>
      </c>
      <c r="U1767" s="17" t="s">
        <v>80</v>
      </c>
      <c r="V1767" s="18" t="s">
        <v>80</v>
      </c>
      <c r="W1767" s="19"/>
      <c r="X1767" s="8"/>
      <c r="Y1767" s="90"/>
      <c r="Z1767" s="88"/>
      <c r="AA1767" s="88"/>
      <c r="AB1767" s="88"/>
      <c r="AC1767" s="88"/>
      <c r="AD1767" s="10"/>
      <c r="AE1767" s="8"/>
      <c r="AF1767" s="12"/>
      <c r="AG1767" s="8"/>
      <c r="AH1767" s="88"/>
    </row>
    <row r="1768" spans="1:34" x14ac:dyDescent="0.25">
      <c r="A1768" s="62">
        <f>COUNTA(H1768:K1768,L1768:AH1768)</f>
        <v>0</v>
      </c>
      <c r="B1768" s="13"/>
      <c r="C1768" s="13"/>
      <c r="D1768" s="13" t="str">
        <f>IF(J1768&gt;0,"совмещение","-")</f>
        <v>-</v>
      </c>
      <c r="E1768" s="13">
        <f t="shared" si="238"/>
        <v>0</v>
      </c>
      <c r="F1768" s="13"/>
      <c r="G1768" s="13"/>
      <c r="H1768" s="88"/>
      <c r="I1768" s="88"/>
      <c r="J1768" s="9"/>
      <c r="K1768" s="8"/>
      <c r="L1768" s="19"/>
      <c r="M1768" s="8"/>
      <c r="N1768" s="19"/>
      <c r="O1768" s="19"/>
      <c r="P1768" s="19"/>
      <c r="Q1768" s="8"/>
      <c r="R1768" s="8"/>
      <c r="S1768" s="88"/>
      <c r="T1768" s="8"/>
      <c r="U1768" s="8"/>
      <c r="V1768" s="11"/>
      <c r="W1768" s="19"/>
      <c r="X1768" s="8"/>
      <c r="Y1768" s="90"/>
      <c r="Z1768" s="88"/>
      <c r="AA1768" s="88"/>
      <c r="AB1768" s="88"/>
      <c r="AC1768" s="88"/>
      <c r="AD1768" s="10"/>
      <c r="AE1768" s="8"/>
      <c r="AF1768" s="12"/>
      <c r="AG1768" s="8"/>
      <c r="AH1768" s="88"/>
    </row>
    <row r="1769" spans="1:34" x14ac:dyDescent="0.25">
      <c r="A1769" s="62">
        <f>COUNTA(H1769:K1769,L1769:AH1769)</f>
        <v>0</v>
      </c>
      <c r="B1769" s="13"/>
      <c r="C1769" s="13"/>
      <c r="D1769" s="13"/>
      <c r="E1769" s="13">
        <f t="shared" si="238"/>
        <v>0</v>
      </c>
      <c r="F1769" s="13"/>
      <c r="G1769" s="13"/>
      <c r="H1769" s="88"/>
      <c r="I1769" s="88"/>
      <c r="J1769" s="9"/>
      <c r="K1769" s="8"/>
      <c r="L1769" s="19"/>
      <c r="M1769" s="8"/>
      <c r="N1769" s="19"/>
      <c r="O1769" s="19"/>
      <c r="P1769" s="19"/>
      <c r="Q1769" s="8"/>
      <c r="R1769" s="8"/>
      <c r="S1769" s="88"/>
      <c r="T1769" s="8"/>
      <c r="U1769" s="8"/>
      <c r="V1769" s="11"/>
      <c r="W1769" s="19"/>
      <c r="X1769" s="8"/>
      <c r="Y1769" s="90"/>
      <c r="Z1769" s="88"/>
      <c r="AA1769" s="88"/>
      <c r="AB1769" s="88"/>
      <c r="AC1769" s="88"/>
      <c r="AD1769" s="10"/>
      <c r="AE1769" s="8"/>
      <c r="AF1769" s="12"/>
      <c r="AG1769" s="8"/>
      <c r="AH1769" s="88"/>
    </row>
    <row r="1770" spans="1:34" x14ac:dyDescent="0.25">
      <c r="A1770" s="62">
        <f>COUNTA(H1770:K1770,L1770:AH1770)</f>
        <v>0</v>
      </c>
      <c r="B1770" s="13"/>
      <c r="C1770" s="13"/>
      <c r="D1770" s="13"/>
      <c r="E1770" s="13">
        <f t="shared" si="238"/>
        <v>0</v>
      </c>
      <c r="F1770" s="13"/>
      <c r="G1770" s="13"/>
      <c r="H1770" s="88"/>
      <c r="I1770" s="88"/>
      <c r="J1770" s="9"/>
      <c r="K1770" s="8"/>
      <c r="L1770" s="19"/>
      <c r="M1770" s="8"/>
      <c r="N1770" s="19"/>
      <c r="O1770" s="19"/>
      <c r="P1770" s="19"/>
      <c r="Q1770" s="8"/>
      <c r="R1770" s="8"/>
      <c r="S1770" s="88"/>
      <c r="T1770" s="8"/>
      <c r="U1770" s="8"/>
      <c r="V1770" s="11"/>
      <c r="W1770" s="19"/>
      <c r="X1770" s="8"/>
      <c r="Y1770" s="90"/>
      <c r="Z1770" s="88"/>
      <c r="AA1770" s="88"/>
      <c r="AB1770" s="88"/>
      <c r="AC1770" s="88"/>
      <c r="AD1770" s="10"/>
      <c r="AE1770" s="8"/>
      <c r="AF1770" s="12"/>
      <c r="AG1770" s="8"/>
      <c r="AH1770" s="88"/>
    </row>
    <row r="1771" spans="1:34" x14ac:dyDescent="0.25">
      <c r="A1771" s="62">
        <f>COUNTA(H1771:K1771,L1771:AH1771)</f>
        <v>0</v>
      </c>
      <c r="B1771" s="13"/>
      <c r="C1771" s="13"/>
      <c r="D1771" s="13"/>
      <c r="E1771" s="13">
        <f t="shared" si="238"/>
        <v>0</v>
      </c>
      <c r="F1771" s="13"/>
      <c r="G1771" s="13"/>
      <c r="H1771" s="88"/>
      <c r="I1771" s="88"/>
      <c r="J1771" s="9"/>
      <c r="K1771" s="8"/>
      <c r="L1771" s="19"/>
      <c r="M1771" s="8"/>
      <c r="N1771" s="19"/>
      <c r="O1771" s="19"/>
      <c r="P1771" s="19"/>
      <c r="Q1771" s="8"/>
      <c r="R1771" s="8"/>
      <c r="S1771" s="88"/>
      <c r="T1771" s="8"/>
      <c r="U1771" s="8"/>
      <c r="V1771" s="11"/>
      <c r="W1771" s="19"/>
      <c r="X1771" s="8"/>
      <c r="Y1771" s="90"/>
      <c r="Z1771" s="88"/>
      <c r="AA1771" s="88"/>
      <c r="AB1771" s="88"/>
      <c r="AC1771" s="88"/>
      <c r="AD1771" s="10"/>
      <c r="AE1771" s="8"/>
      <c r="AF1771" s="12"/>
      <c r="AG1771" s="8"/>
      <c r="AH1771" s="88"/>
    </row>
    <row r="1772" spans="1:34" x14ac:dyDescent="0.25">
      <c r="A1772" s="62">
        <f>COUNTA(H1772:K1772,L1772:AH1772)</f>
        <v>0</v>
      </c>
      <c r="B1772" s="13"/>
      <c r="C1772" s="13"/>
      <c r="D1772" s="13"/>
      <c r="E1772" s="13">
        <f t="shared" si="238"/>
        <v>0</v>
      </c>
      <c r="F1772" s="13"/>
      <c r="G1772" s="13"/>
      <c r="H1772" s="88"/>
      <c r="I1772" s="88"/>
      <c r="J1772" s="9"/>
      <c r="K1772" s="8"/>
      <c r="L1772" s="19"/>
      <c r="M1772" s="8"/>
      <c r="N1772" s="19"/>
      <c r="O1772" s="19"/>
      <c r="P1772" s="19"/>
      <c r="Q1772" s="8"/>
      <c r="R1772" s="8"/>
      <c r="S1772" s="88"/>
      <c r="T1772" s="8"/>
      <c r="U1772" s="8"/>
      <c r="V1772" s="11"/>
      <c r="W1772" s="19"/>
      <c r="X1772" s="8"/>
      <c r="Y1772" s="90"/>
      <c r="Z1772" s="88"/>
      <c r="AA1772" s="88"/>
      <c r="AB1772" s="88"/>
      <c r="AC1772" s="88"/>
      <c r="AD1772" s="10"/>
      <c r="AE1772" s="8"/>
      <c r="AF1772" s="12"/>
      <c r="AG1772" s="8"/>
      <c r="AH1772" s="88"/>
    </row>
    <row r="1773" spans="1:34" x14ac:dyDescent="0.25">
      <c r="A1773" s="62">
        <f>COUNTA(H1773:K1773,L1773:AH1773)</f>
        <v>0</v>
      </c>
      <c r="B1773" s="13"/>
      <c r="C1773" s="13"/>
      <c r="D1773" s="13"/>
      <c r="E1773" s="13">
        <f t="shared" si="238"/>
        <v>0</v>
      </c>
      <c r="F1773" s="13"/>
      <c r="G1773" s="13"/>
      <c r="H1773" s="88"/>
      <c r="I1773" s="88"/>
      <c r="J1773" s="9"/>
      <c r="K1773" s="8"/>
      <c r="L1773" s="19"/>
      <c r="M1773" s="8"/>
      <c r="N1773" s="19"/>
      <c r="O1773" s="19"/>
      <c r="P1773" s="19"/>
      <c r="Q1773" s="8"/>
      <c r="R1773" s="8"/>
      <c r="S1773" s="88"/>
      <c r="T1773" s="8"/>
      <c r="U1773" s="8"/>
      <c r="V1773" s="11"/>
      <c r="W1773" s="19"/>
      <c r="X1773" s="8"/>
      <c r="Y1773" s="90"/>
      <c r="Z1773" s="88"/>
      <c r="AA1773" s="88"/>
      <c r="AB1773" s="88"/>
      <c r="AC1773" s="88"/>
      <c r="AD1773" s="10"/>
      <c r="AE1773" s="8"/>
      <c r="AF1773" s="12"/>
      <c r="AG1773" s="8"/>
      <c r="AH1773" s="88"/>
    </row>
    <row r="1774" spans="1:34" x14ac:dyDescent="0.25">
      <c r="A1774" s="62">
        <f>COUNTA(H1774:K1774,L1774:AH1774,J1775)-4</f>
        <v>0</v>
      </c>
      <c r="B1774" s="13"/>
      <c r="C1774" s="13"/>
      <c r="D1774" s="13"/>
      <c r="E1774" s="13">
        <f t="shared" si="238"/>
        <v>0</v>
      </c>
      <c r="F1774" s="13"/>
      <c r="G1774" s="13"/>
      <c r="H1774" s="88"/>
      <c r="I1774" s="88"/>
      <c r="J1774" s="7" t="s">
        <v>79</v>
      </c>
      <c r="K1774" s="8"/>
      <c r="L1774" s="19"/>
      <c r="M1774" s="8"/>
      <c r="N1774" s="19"/>
      <c r="O1774" s="19"/>
      <c r="P1774" s="19"/>
      <c r="Q1774" s="8"/>
      <c r="R1774" s="8"/>
      <c r="S1774" s="88"/>
      <c r="T1774" s="17" t="s">
        <v>80</v>
      </c>
      <c r="U1774" s="17" t="s">
        <v>80</v>
      </c>
      <c r="V1774" s="18" t="s">
        <v>80</v>
      </c>
      <c r="W1774" s="19"/>
      <c r="X1774" s="8"/>
      <c r="Y1774" s="90"/>
      <c r="Z1774" s="88"/>
      <c r="AA1774" s="88"/>
      <c r="AB1774" s="88"/>
      <c r="AC1774" s="88"/>
      <c r="AD1774" s="10"/>
      <c r="AE1774" s="8"/>
      <c r="AF1774" s="12"/>
      <c r="AG1774" s="8"/>
      <c r="AH1774" s="88"/>
    </row>
    <row r="1775" spans="1:34" x14ac:dyDescent="0.25">
      <c r="A1775" s="62">
        <f>COUNTA(H1775:K1775,L1775:AH1775)</f>
        <v>0</v>
      </c>
      <c r="B1775" s="13"/>
      <c r="C1775" s="13"/>
      <c r="D1775" s="13" t="str">
        <f>IF(J1775&gt;0,"совместительство","-")</f>
        <v>-</v>
      </c>
      <c r="E1775" s="13">
        <f t="shared" si="238"/>
        <v>0</v>
      </c>
      <c r="F1775" s="13"/>
      <c r="G1775" s="13"/>
      <c r="H1775" s="88"/>
      <c r="I1775" s="88"/>
      <c r="J1775" s="9"/>
      <c r="K1775" s="8"/>
      <c r="L1775" s="19"/>
      <c r="M1775" s="8"/>
      <c r="N1775" s="19"/>
      <c r="O1775" s="19"/>
      <c r="P1775" s="19"/>
      <c r="Q1775" s="8"/>
      <c r="R1775" s="8"/>
      <c r="S1775" s="88"/>
      <c r="T1775" s="8"/>
      <c r="U1775" s="8"/>
      <c r="V1775" s="11"/>
      <c r="W1775" s="19"/>
      <c r="X1775" s="8"/>
      <c r="Y1775" s="90"/>
      <c r="Z1775" s="88"/>
      <c r="AA1775" s="88"/>
      <c r="AB1775" s="88"/>
      <c r="AC1775" s="88"/>
      <c r="AD1775" s="10"/>
      <c r="AE1775" s="8"/>
      <c r="AF1775" s="12"/>
      <c r="AG1775" s="8"/>
      <c r="AH1775" s="88"/>
    </row>
    <row r="1776" spans="1:34" x14ac:dyDescent="0.25">
      <c r="A1776" s="62">
        <f>COUNTA(H1776:K1776,L1776:AH1776)</f>
        <v>0</v>
      </c>
      <c r="B1776" s="13"/>
      <c r="C1776" s="13"/>
      <c r="D1776" s="13"/>
      <c r="E1776" s="13">
        <f t="shared" si="238"/>
        <v>0</v>
      </c>
      <c r="F1776" s="13"/>
      <c r="G1776" s="13"/>
      <c r="H1776" s="88"/>
      <c r="I1776" s="88"/>
      <c r="J1776" s="9"/>
      <c r="K1776" s="8"/>
      <c r="L1776" s="19"/>
      <c r="M1776" s="8"/>
      <c r="N1776" s="19"/>
      <c r="O1776" s="19"/>
      <c r="P1776" s="19"/>
      <c r="Q1776" s="8"/>
      <c r="R1776" s="8"/>
      <c r="S1776" s="88"/>
      <c r="T1776" s="8"/>
      <c r="U1776" s="8"/>
      <c r="V1776" s="11"/>
      <c r="W1776" s="19"/>
      <c r="X1776" s="8"/>
      <c r="Y1776" s="90"/>
      <c r="Z1776" s="88"/>
      <c r="AA1776" s="88"/>
      <c r="AB1776" s="88"/>
      <c r="AC1776" s="88"/>
      <c r="AD1776" s="10"/>
      <c r="AE1776" s="8"/>
      <c r="AF1776" s="12"/>
      <c r="AG1776" s="8"/>
      <c r="AH1776" s="88"/>
    </row>
    <row r="1777" spans="1:34" x14ac:dyDescent="0.25">
      <c r="A1777" s="62">
        <f>COUNTA(H1777:K1777,L1777:AH1777)</f>
        <v>0</v>
      </c>
      <c r="B1777" s="13"/>
      <c r="C1777" s="13"/>
      <c r="D1777" s="13"/>
      <c r="E1777" s="13">
        <f t="shared" si="238"/>
        <v>0</v>
      </c>
      <c r="F1777" s="13"/>
      <c r="G1777" s="13"/>
      <c r="H1777" s="88"/>
      <c r="I1777" s="88"/>
      <c r="J1777" s="9"/>
      <c r="K1777" s="8"/>
      <c r="L1777" s="19"/>
      <c r="M1777" s="8"/>
      <c r="N1777" s="19"/>
      <c r="O1777" s="19"/>
      <c r="P1777" s="19"/>
      <c r="Q1777" s="8"/>
      <c r="R1777" s="8"/>
      <c r="S1777" s="88"/>
      <c r="T1777" s="8"/>
      <c r="U1777" s="8"/>
      <c r="V1777" s="11"/>
      <c r="W1777" s="19"/>
      <c r="X1777" s="8"/>
      <c r="Y1777" s="90"/>
      <c r="Z1777" s="88"/>
      <c r="AA1777" s="88"/>
      <c r="AB1777" s="88"/>
      <c r="AC1777" s="88"/>
      <c r="AD1777" s="10"/>
      <c r="AE1777" s="8"/>
      <c r="AF1777" s="12"/>
      <c r="AG1777" s="8"/>
      <c r="AH1777" s="88"/>
    </row>
    <row r="1778" spans="1:34" x14ac:dyDescent="0.25">
      <c r="A1778" s="62">
        <f>COUNTA(H1778:K1778,L1778:AH1778)</f>
        <v>0</v>
      </c>
      <c r="B1778" s="13"/>
      <c r="C1778" s="13"/>
      <c r="D1778" s="13"/>
      <c r="E1778" s="13">
        <f t="shared" si="238"/>
        <v>0</v>
      </c>
      <c r="F1778" s="13"/>
      <c r="G1778" s="13"/>
      <c r="H1778" s="88"/>
      <c r="I1778" s="88"/>
      <c r="J1778" s="9"/>
      <c r="K1778" s="8"/>
      <c r="L1778" s="19"/>
      <c r="M1778" s="8"/>
      <c r="N1778" s="19"/>
      <c r="O1778" s="19"/>
      <c r="P1778" s="19"/>
      <c r="Q1778" s="8"/>
      <c r="R1778" s="8"/>
      <c r="S1778" s="88"/>
      <c r="T1778" s="8"/>
      <c r="U1778" s="8"/>
      <c r="V1778" s="11"/>
      <c r="W1778" s="19"/>
      <c r="X1778" s="8"/>
      <c r="Y1778" s="90"/>
      <c r="Z1778" s="88"/>
      <c r="AA1778" s="88"/>
      <c r="AB1778" s="88"/>
      <c r="AC1778" s="88"/>
      <c r="AD1778" s="10"/>
      <c r="AE1778" s="8"/>
      <c r="AF1778" s="12"/>
      <c r="AG1778" s="8"/>
      <c r="AH1778" s="88"/>
    </row>
    <row r="1779" spans="1:34" x14ac:dyDescent="0.25">
      <c r="A1779" s="62">
        <f>COUNTA(H1779:K1779,L1779:AH1779)</f>
        <v>0</v>
      </c>
      <c r="B1779" s="13"/>
      <c r="C1779" s="13"/>
      <c r="D1779" s="13"/>
      <c r="E1779" s="13">
        <f t="shared" si="238"/>
        <v>0</v>
      </c>
      <c r="F1779" s="13"/>
      <c r="G1779" s="13"/>
      <c r="H1779" s="88"/>
      <c r="I1779" s="88"/>
      <c r="J1779" s="9"/>
      <c r="K1779" s="8"/>
      <c r="L1779" s="19"/>
      <c r="M1779" s="8"/>
      <c r="N1779" s="19"/>
      <c r="O1779" s="19"/>
      <c r="P1779" s="19"/>
      <c r="Q1779" s="8"/>
      <c r="R1779" s="8"/>
      <c r="S1779" s="88"/>
      <c r="T1779" s="8"/>
      <c r="U1779" s="8"/>
      <c r="V1779" s="11"/>
      <c r="W1779" s="19"/>
      <c r="X1779" s="8"/>
      <c r="Y1779" s="90"/>
      <c r="Z1779" s="88"/>
      <c r="AA1779" s="88"/>
      <c r="AB1779" s="88"/>
      <c r="AC1779" s="88"/>
      <c r="AD1779" s="10"/>
      <c r="AE1779" s="8"/>
      <c r="AF1779" s="12"/>
      <c r="AG1779" s="8"/>
      <c r="AH1779" s="88"/>
    </row>
    <row r="1780" spans="1:34" x14ac:dyDescent="0.25">
      <c r="A1780" s="62">
        <f>COUNTA(H1780:K1780,L1780:AH1780)</f>
        <v>0</v>
      </c>
      <c r="B1780" s="13"/>
      <c r="C1780" s="13"/>
      <c r="D1780" s="13"/>
      <c r="E1780" s="13">
        <f t="shared" si="238"/>
        <v>0</v>
      </c>
      <c r="F1780" s="13"/>
      <c r="G1780" s="13"/>
      <c r="H1780" s="88"/>
      <c r="I1780" s="88"/>
      <c r="J1780" s="9"/>
      <c r="K1780" s="8"/>
      <c r="L1780" s="19"/>
      <c r="M1780" s="8"/>
      <c r="N1780" s="19"/>
      <c r="O1780" s="19"/>
      <c r="P1780" s="19"/>
      <c r="Q1780" s="8"/>
      <c r="R1780" s="8"/>
      <c r="S1780" s="88"/>
      <c r="T1780" s="8"/>
      <c r="U1780" s="8"/>
      <c r="V1780" s="11"/>
      <c r="W1780" s="19"/>
      <c r="X1780" s="8"/>
      <c r="Y1780" s="90"/>
      <c r="Z1780" s="88"/>
      <c r="AA1780" s="88"/>
      <c r="AB1780" s="88"/>
      <c r="AC1780" s="88"/>
      <c r="AD1780" s="10"/>
      <c r="AE1780" s="8"/>
      <c r="AF1780" s="12"/>
      <c r="AG1780" s="8"/>
      <c r="AH1780" s="88"/>
    </row>
    <row r="1781" spans="1:34" s="26" customFormat="1" ht="11.25" customHeight="1" x14ac:dyDescent="0.25">
      <c r="A1781" s="21">
        <v>0</v>
      </c>
      <c r="B1781" s="22"/>
      <c r="C1781" s="22"/>
      <c r="D1781" s="21"/>
      <c r="E1781" s="23">
        <f>MAX(E1765:E1780)</f>
        <v>0</v>
      </c>
      <c r="F1781" s="21" t="str">
        <f>RIGHT(R1781,4)</f>
        <v xml:space="preserve"> - 0</v>
      </c>
      <c r="G1781" s="21" t="str">
        <f>RIGHT(X1781,4)</f>
        <v xml:space="preserve"> - 0</v>
      </c>
      <c r="H1781" s="88"/>
      <c r="I1781" s="88"/>
      <c r="J1781" s="23" t="s">
        <v>85</v>
      </c>
      <c r="K1781" s="23" t="str">
        <f>IF(E1781=4,"ВО",IF(E1781=3,"СПО",IF(E1781=2,"ВО (с)",IF(E1781=1,"СПО (с)","-"))))</f>
        <v>-</v>
      </c>
      <c r="L1781" s="23">
        <f>COUNTA(L1765:L1780)</f>
        <v>0</v>
      </c>
      <c r="M1781" s="23" t="s">
        <v>80</v>
      </c>
      <c r="N1781" s="23" t="s">
        <v>80</v>
      </c>
      <c r="O1781" s="23">
        <f>COUNTA(O1765:O1780)</f>
        <v>0</v>
      </c>
      <c r="P1781" s="23" t="s">
        <v>80</v>
      </c>
      <c r="Q1781" s="23">
        <f>SUM(Q1765:Q1780)</f>
        <v>0</v>
      </c>
      <c r="R1781" s="23" t="str">
        <f>CONCATENATE("П.Г.П. - ",MAX(R1765:R1780))</f>
        <v>П.Г.П. - 0</v>
      </c>
      <c r="S1781" s="23">
        <f>COUNTA(S1765)</f>
        <v>0</v>
      </c>
      <c r="T1781" s="23">
        <f>T1766</f>
        <v>0</v>
      </c>
      <c r="U1781" s="23" t="s">
        <v>80</v>
      </c>
      <c r="V1781" s="23" t="s">
        <v>80</v>
      </c>
      <c r="W1781" s="23">
        <f>COUNTA(W1765:W1780)</f>
        <v>0</v>
      </c>
      <c r="X1781" s="23" t="str">
        <f>CONCATENATE("П.Г.П. - ",MAX(X1765:X1780))</f>
        <v>П.Г.П. - 0</v>
      </c>
      <c r="Y1781" s="24">
        <f>Y1765</f>
        <v>0</v>
      </c>
      <c r="Z1781" s="23" t="str">
        <f>IF(Z1765="","-",Z1765)</f>
        <v>-</v>
      </c>
      <c r="AA1781" s="23" t="str">
        <f t="shared" ref="AA1781:AC1781" si="239">IF(AA1765="","-",AA1765)</f>
        <v>-</v>
      </c>
      <c r="AB1781" s="23" t="str">
        <f t="shared" si="239"/>
        <v>-</v>
      </c>
      <c r="AC1781" s="23" t="str">
        <f t="shared" si="239"/>
        <v>-</v>
      </c>
      <c r="AD1781" s="23" t="s">
        <v>80</v>
      </c>
      <c r="AE1781" s="23">
        <f>SUM(AE1765:AE1780)</f>
        <v>0</v>
      </c>
      <c r="AF1781" s="25">
        <f>SUM(AF1765:AF1780)</f>
        <v>0</v>
      </c>
      <c r="AG1781" s="23" t="s">
        <v>80</v>
      </c>
      <c r="AH1781" s="23" t="s">
        <v>80</v>
      </c>
    </row>
    <row r="1782" spans="1:34" x14ac:dyDescent="0.25">
      <c r="A1782" s="62">
        <f>COUNTA(H1782:K1782,L1782:AH1782)-7</f>
        <v>-1</v>
      </c>
      <c r="B1782" s="13"/>
      <c r="C1782" s="13"/>
      <c r="D1782" s="13"/>
      <c r="E1782" s="13">
        <f t="shared" ref="E1782:E1797" si="240">IF(K1782="ВО",4,IF(K1782="СПО",3,IF(K1782="ВО (студент)",2,IF(K1782="СПО (студент)",1,0))))</f>
        <v>0</v>
      </c>
      <c r="F1782" s="13"/>
      <c r="G1782" s="13"/>
      <c r="H1782" s="88">
        <v>125</v>
      </c>
      <c r="I1782" s="88"/>
      <c r="J1782" s="7" t="s">
        <v>77</v>
      </c>
      <c r="K1782" s="8"/>
      <c r="L1782" s="19"/>
      <c r="M1782" s="8"/>
      <c r="N1782" s="19"/>
      <c r="O1782" s="19"/>
      <c r="P1782" s="19"/>
      <c r="Q1782" s="8"/>
      <c r="R1782" s="8"/>
      <c r="S1782" s="88"/>
      <c r="T1782" s="17" t="s">
        <v>80</v>
      </c>
      <c r="U1782" s="17" t="s">
        <v>80</v>
      </c>
      <c r="V1782" s="18" t="s">
        <v>80</v>
      </c>
      <c r="W1782" s="19"/>
      <c r="X1782" s="8"/>
      <c r="Y1782" s="90"/>
      <c r="Z1782" s="88"/>
      <c r="AA1782" s="88"/>
      <c r="AB1782" s="88" t="str">
        <f>IF(Y1782&lt;1,"-",ROUND(YEARFRAC(Y1782,#REF!,1),2))</f>
        <v>-</v>
      </c>
      <c r="AC1782" s="88"/>
      <c r="AD1782" s="10"/>
      <c r="AE1782" s="8"/>
      <c r="AF1782" s="12"/>
      <c r="AG1782" s="8"/>
      <c r="AH1782" s="88"/>
    </row>
    <row r="1783" spans="1:34" x14ac:dyDescent="0.25">
      <c r="A1783" s="62">
        <f>COUNTA(H1783:K1783,L1783:AH1783)</f>
        <v>0</v>
      </c>
      <c r="B1783" s="13"/>
      <c r="C1783" s="13"/>
      <c r="D1783" s="13"/>
      <c r="E1783" s="13">
        <f t="shared" si="240"/>
        <v>0</v>
      </c>
      <c r="F1783" s="13"/>
      <c r="G1783" s="13"/>
      <c r="H1783" s="88"/>
      <c r="I1783" s="88"/>
      <c r="J1783" s="9"/>
      <c r="K1783" s="8"/>
      <c r="L1783" s="19"/>
      <c r="M1783" s="8"/>
      <c r="N1783" s="19"/>
      <c r="O1783" s="19"/>
      <c r="P1783" s="19"/>
      <c r="Q1783" s="8"/>
      <c r="R1783" s="8"/>
      <c r="S1783" s="88"/>
      <c r="T1783" s="8"/>
      <c r="U1783" s="8"/>
      <c r="V1783" s="11"/>
      <c r="W1783" s="19"/>
      <c r="X1783" s="8"/>
      <c r="Y1783" s="90"/>
      <c r="Z1783" s="88"/>
      <c r="AA1783" s="88"/>
      <c r="AB1783" s="88"/>
      <c r="AC1783" s="88"/>
      <c r="AD1783" s="10"/>
      <c r="AE1783" s="8"/>
      <c r="AF1783" s="12"/>
      <c r="AG1783" s="8"/>
      <c r="AH1783" s="88"/>
    </row>
    <row r="1784" spans="1:34" x14ac:dyDescent="0.25">
      <c r="A1784" s="62">
        <f>COUNTA(H1784:K1784,L1784:AH1784,J1785)-4</f>
        <v>0</v>
      </c>
      <c r="B1784" s="13"/>
      <c r="C1784" s="13"/>
      <c r="D1784" s="13"/>
      <c r="E1784" s="13">
        <f t="shared" si="240"/>
        <v>0</v>
      </c>
      <c r="F1784" s="13"/>
      <c r="G1784" s="13"/>
      <c r="H1784" s="88"/>
      <c r="I1784" s="88"/>
      <c r="J1784" s="7" t="s">
        <v>78</v>
      </c>
      <c r="K1784" s="8"/>
      <c r="L1784" s="19"/>
      <c r="M1784" s="8"/>
      <c r="N1784" s="19"/>
      <c r="O1784" s="19"/>
      <c r="P1784" s="19"/>
      <c r="Q1784" s="8"/>
      <c r="R1784" s="8"/>
      <c r="S1784" s="88"/>
      <c r="T1784" s="17" t="s">
        <v>80</v>
      </c>
      <c r="U1784" s="17" t="s">
        <v>80</v>
      </c>
      <c r="V1784" s="18" t="s">
        <v>80</v>
      </c>
      <c r="W1784" s="19"/>
      <c r="X1784" s="8"/>
      <c r="Y1784" s="90"/>
      <c r="Z1784" s="88"/>
      <c r="AA1784" s="88"/>
      <c r="AB1784" s="88"/>
      <c r="AC1784" s="88"/>
      <c r="AD1784" s="10"/>
      <c r="AE1784" s="8"/>
      <c r="AF1784" s="12"/>
      <c r="AG1784" s="8"/>
      <c r="AH1784" s="88"/>
    </row>
    <row r="1785" spans="1:34" x14ac:dyDescent="0.25">
      <c r="A1785" s="62">
        <f>COUNTA(H1785:K1785,L1785:AH1785)</f>
        <v>0</v>
      </c>
      <c r="B1785" s="13"/>
      <c r="C1785" s="13"/>
      <c r="D1785" s="13" t="str">
        <f>IF(J1785&gt;0,"совмещение","-")</f>
        <v>-</v>
      </c>
      <c r="E1785" s="13">
        <f t="shared" si="240"/>
        <v>0</v>
      </c>
      <c r="F1785" s="13"/>
      <c r="G1785" s="13"/>
      <c r="H1785" s="88"/>
      <c r="I1785" s="88"/>
      <c r="J1785" s="9"/>
      <c r="K1785" s="8"/>
      <c r="L1785" s="19"/>
      <c r="M1785" s="8"/>
      <c r="N1785" s="19"/>
      <c r="O1785" s="19"/>
      <c r="P1785" s="19"/>
      <c r="Q1785" s="8"/>
      <c r="R1785" s="8"/>
      <c r="S1785" s="88"/>
      <c r="T1785" s="8"/>
      <c r="U1785" s="8"/>
      <c r="V1785" s="11"/>
      <c r="W1785" s="19"/>
      <c r="X1785" s="8"/>
      <c r="Y1785" s="90"/>
      <c r="Z1785" s="88"/>
      <c r="AA1785" s="88"/>
      <c r="AB1785" s="88"/>
      <c r="AC1785" s="88"/>
      <c r="AD1785" s="10"/>
      <c r="AE1785" s="8"/>
      <c r="AF1785" s="12"/>
      <c r="AG1785" s="8"/>
      <c r="AH1785" s="88"/>
    </row>
    <row r="1786" spans="1:34" x14ac:dyDescent="0.25">
      <c r="A1786" s="62">
        <f>COUNTA(H1786:K1786,L1786:AH1786)</f>
        <v>0</v>
      </c>
      <c r="B1786" s="13"/>
      <c r="C1786" s="13"/>
      <c r="D1786" s="13"/>
      <c r="E1786" s="13">
        <f t="shared" si="240"/>
        <v>0</v>
      </c>
      <c r="F1786" s="13"/>
      <c r="G1786" s="13"/>
      <c r="H1786" s="88"/>
      <c r="I1786" s="88"/>
      <c r="J1786" s="9"/>
      <c r="K1786" s="8"/>
      <c r="L1786" s="19"/>
      <c r="M1786" s="8"/>
      <c r="N1786" s="19"/>
      <c r="O1786" s="19"/>
      <c r="P1786" s="19"/>
      <c r="Q1786" s="8"/>
      <c r="R1786" s="8"/>
      <c r="S1786" s="88"/>
      <c r="T1786" s="8"/>
      <c r="U1786" s="8"/>
      <c r="V1786" s="11"/>
      <c r="W1786" s="19"/>
      <c r="X1786" s="8"/>
      <c r="Y1786" s="90"/>
      <c r="Z1786" s="88"/>
      <c r="AA1786" s="88"/>
      <c r="AB1786" s="88"/>
      <c r="AC1786" s="88"/>
      <c r="AD1786" s="10"/>
      <c r="AE1786" s="8"/>
      <c r="AF1786" s="12"/>
      <c r="AG1786" s="8"/>
      <c r="AH1786" s="88"/>
    </row>
    <row r="1787" spans="1:34" x14ac:dyDescent="0.25">
      <c r="A1787" s="62">
        <f>COUNTA(H1787:K1787,L1787:AH1787)</f>
        <v>0</v>
      </c>
      <c r="B1787" s="13"/>
      <c r="C1787" s="13"/>
      <c r="D1787" s="13"/>
      <c r="E1787" s="13">
        <f t="shared" si="240"/>
        <v>0</v>
      </c>
      <c r="F1787" s="13"/>
      <c r="G1787" s="13"/>
      <c r="H1787" s="88"/>
      <c r="I1787" s="88"/>
      <c r="J1787" s="9"/>
      <c r="K1787" s="8"/>
      <c r="L1787" s="19"/>
      <c r="M1787" s="8"/>
      <c r="N1787" s="19"/>
      <c r="O1787" s="19"/>
      <c r="P1787" s="19"/>
      <c r="Q1787" s="8"/>
      <c r="R1787" s="8"/>
      <c r="S1787" s="88"/>
      <c r="T1787" s="8"/>
      <c r="U1787" s="8"/>
      <c r="V1787" s="11"/>
      <c r="W1787" s="19"/>
      <c r="X1787" s="8"/>
      <c r="Y1787" s="90"/>
      <c r="Z1787" s="88"/>
      <c r="AA1787" s="88"/>
      <c r="AB1787" s="88"/>
      <c r="AC1787" s="88"/>
      <c r="AD1787" s="10"/>
      <c r="AE1787" s="8"/>
      <c r="AF1787" s="12"/>
      <c r="AG1787" s="8"/>
      <c r="AH1787" s="88"/>
    </row>
    <row r="1788" spans="1:34" x14ac:dyDescent="0.25">
      <c r="A1788" s="62">
        <f>COUNTA(H1788:K1788,L1788:AH1788)</f>
        <v>0</v>
      </c>
      <c r="B1788" s="13"/>
      <c r="C1788" s="13"/>
      <c r="D1788" s="13"/>
      <c r="E1788" s="13">
        <f t="shared" si="240"/>
        <v>0</v>
      </c>
      <c r="F1788" s="13"/>
      <c r="G1788" s="13"/>
      <c r="H1788" s="88"/>
      <c r="I1788" s="88"/>
      <c r="J1788" s="9"/>
      <c r="K1788" s="8"/>
      <c r="L1788" s="19"/>
      <c r="M1788" s="8"/>
      <c r="N1788" s="19"/>
      <c r="O1788" s="19"/>
      <c r="P1788" s="19"/>
      <c r="Q1788" s="8"/>
      <c r="R1788" s="8"/>
      <c r="S1788" s="88"/>
      <c r="T1788" s="8"/>
      <c r="U1788" s="8"/>
      <c r="V1788" s="11"/>
      <c r="W1788" s="19"/>
      <c r="X1788" s="8"/>
      <c r="Y1788" s="90"/>
      <c r="Z1788" s="88"/>
      <c r="AA1788" s="88"/>
      <c r="AB1788" s="88"/>
      <c r="AC1788" s="88"/>
      <c r="AD1788" s="10"/>
      <c r="AE1788" s="8"/>
      <c r="AF1788" s="12"/>
      <c r="AG1788" s="8"/>
      <c r="AH1788" s="88"/>
    </row>
    <row r="1789" spans="1:34" x14ac:dyDescent="0.25">
      <c r="A1789" s="62">
        <f>COUNTA(H1789:K1789,L1789:AH1789)</f>
        <v>0</v>
      </c>
      <c r="B1789" s="13"/>
      <c r="C1789" s="13"/>
      <c r="D1789" s="13"/>
      <c r="E1789" s="13">
        <f t="shared" si="240"/>
        <v>0</v>
      </c>
      <c r="F1789" s="13"/>
      <c r="G1789" s="13"/>
      <c r="H1789" s="88"/>
      <c r="I1789" s="88"/>
      <c r="J1789" s="9"/>
      <c r="K1789" s="8"/>
      <c r="L1789" s="19"/>
      <c r="M1789" s="8"/>
      <c r="N1789" s="19"/>
      <c r="O1789" s="19"/>
      <c r="P1789" s="19"/>
      <c r="Q1789" s="8"/>
      <c r="R1789" s="8"/>
      <c r="S1789" s="88"/>
      <c r="T1789" s="8"/>
      <c r="U1789" s="8"/>
      <c r="V1789" s="11"/>
      <c r="W1789" s="19"/>
      <c r="X1789" s="8"/>
      <c r="Y1789" s="90"/>
      <c r="Z1789" s="88"/>
      <c r="AA1789" s="88"/>
      <c r="AB1789" s="88"/>
      <c r="AC1789" s="88"/>
      <c r="AD1789" s="10"/>
      <c r="AE1789" s="8"/>
      <c r="AF1789" s="12"/>
      <c r="AG1789" s="8"/>
      <c r="AH1789" s="88"/>
    </row>
    <row r="1790" spans="1:34" x14ac:dyDescent="0.25">
      <c r="A1790" s="62">
        <f>COUNTA(H1790:K1790,L1790:AH1790)</f>
        <v>0</v>
      </c>
      <c r="B1790" s="13"/>
      <c r="C1790" s="13"/>
      <c r="D1790" s="13"/>
      <c r="E1790" s="13">
        <f t="shared" si="240"/>
        <v>0</v>
      </c>
      <c r="F1790" s="13"/>
      <c r="G1790" s="13"/>
      <c r="H1790" s="88"/>
      <c r="I1790" s="88"/>
      <c r="J1790" s="9"/>
      <c r="K1790" s="8"/>
      <c r="L1790" s="19"/>
      <c r="M1790" s="8"/>
      <c r="N1790" s="19"/>
      <c r="O1790" s="19"/>
      <c r="P1790" s="19"/>
      <c r="Q1790" s="8"/>
      <c r="R1790" s="8"/>
      <c r="S1790" s="88"/>
      <c r="T1790" s="8"/>
      <c r="U1790" s="8"/>
      <c r="V1790" s="11"/>
      <c r="W1790" s="19"/>
      <c r="X1790" s="8"/>
      <c r="Y1790" s="90"/>
      <c r="Z1790" s="88"/>
      <c r="AA1790" s="88"/>
      <c r="AB1790" s="88"/>
      <c r="AC1790" s="88"/>
      <c r="AD1790" s="10"/>
      <c r="AE1790" s="8"/>
      <c r="AF1790" s="12"/>
      <c r="AG1790" s="8"/>
      <c r="AH1790" s="88"/>
    </row>
    <row r="1791" spans="1:34" x14ac:dyDescent="0.25">
      <c r="A1791" s="62">
        <f>COUNTA(H1791:K1791,L1791:AH1791,J1792)-4</f>
        <v>0</v>
      </c>
      <c r="B1791" s="13"/>
      <c r="C1791" s="13"/>
      <c r="D1791" s="13"/>
      <c r="E1791" s="13">
        <f t="shared" si="240"/>
        <v>0</v>
      </c>
      <c r="F1791" s="13"/>
      <c r="G1791" s="13"/>
      <c r="H1791" s="88"/>
      <c r="I1791" s="88"/>
      <c r="J1791" s="7" t="s">
        <v>79</v>
      </c>
      <c r="K1791" s="8"/>
      <c r="L1791" s="19"/>
      <c r="M1791" s="8"/>
      <c r="N1791" s="19"/>
      <c r="O1791" s="19"/>
      <c r="P1791" s="19"/>
      <c r="Q1791" s="8"/>
      <c r="R1791" s="8"/>
      <c r="S1791" s="88"/>
      <c r="T1791" s="17" t="s">
        <v>80</v>
      </c>
      <c r="U1791" s="17" t="s">
        <v>80</v>
      </c>
      <c r="V1791" s="18" t="s">
        <v>80</v>
      </c>
      <c r="W1791" s="19"/>
      <c r="X1791" s="8"/>
      <c r="Y1791" s="90"/>
      <c r="Z1791" s="88"/>
      <c r="AA1791" s="88"/>
      <c r="AB1791" s="88"/>
      <c r="AC1791" s="88"/>
      <c r="AD1791" s="10"/>
      <c r="AE1791" s="8"/>
      <c r="AF1791" s="12"/>
      <c r="AG1791" s="8"/>
      <c r="AH1791" s="88"/>
    </row>
    <row r="1792" spans="1:34" x14ac:dyDescent="0.25">
      <c r="A1792" s="62">
        <f>COUNTA(H1792:K1792,L1792:AH1792)</f>
        <v>0</v>
      </c>
      <c r="B1792" s="13"/>
      <c r="C1792" s="13"/>
      <c r="D1792" s="13" t="str">
        <f>IF(J1792&gt;0,"совместительство","-")</f>
        <v>-</v>
      </c>
      <c r="E1792" s="13">
        <f t="shared" si="240"/>
        <v>0</v>
      </c>
      <c r="F1792" s="13"/>
      <c r="G1792" s="13"/>
      <c r="H1792" s="88"/>
      <c r="I1792" s="88"/>
      <c r="J1792" s="9"/>
      <c r="K1792" s="8"/>
      <c r="L1792" s="19"/>
      <c r="M1792" s="8"/>
      <c r="N1792" s="19"/>
      <c r="O1792" s="19"/>
      <c r="P1792" s="19"/>
      <c r="Q1792" s="8"/>
      <c r="R1792" s="8"/>
      <c r="S1792" s="88"/>
      <c r="T1792" s="8"/>
      <c r="U1792" s="8"/>
      <c r="V1792" s="11"/>
      <c r="W1792" s="19"/>
      <c r="X1792" s="8"/>
      <c r="Y1792" s="90"/>
      <c r="Z1792" s="88"/>
      <c r="AA1792" s="88"/>
      <c r="AB1792" s="88"/>
      <c r="AC1792" s="88"/>
      <c r="AD1792" s="10"/>
      <c r="AE1792" s="8"/>
      <c r="AF1792" s="12"/>
      <c r="AG1792" s="8"/>
      <c r="AH1792" s="88"/>
    </row>
    <row r="1793" spans="1:34" x14ac:dyDescent="0.25">
      <c r="A1793" s="62">
        <f>COUNTA(H1793:K1793,L1793:AH1793)</f>
        <v>0</v>
      </c>
      <c r="B1793" s="13"/>
      <c r="C1793" s="13"/>
      <c r="D1793" s="13"/>
      <c r="E1793" s="13">
        <f t="shared" si="240"/>
        <v>0</v>
      </c>
      <c r="F1793" s="13"/>
      <c r="G1793" s="13"/>
      <c r="H1793" s="88"/>
      <c r="I1793" s="88"/>
      <c r="J1793" s="9"/>
      <c r="K1793" s="8"/>
      <c r="L1793" s="19"/>
      <c r="M1793" s="8"/>
      <c r="N1793" s="19"/>
      <c r="O1793" s="19"/>
      <c r="P1793" s="19"/>
      <c r="Q1793" s="8"/>
      <c r="R1793" s="8"/>
      <c r="S1793" s="88"/>
      <c r="T1793" s="8"/>
      <c r="U1793" s="8"/>
      <c r="V1793" s="11"/>
      <c r="W1793" s="19"/>
      <c r="X1793" s="8"/>
      <c r="Y1793" s="90"/>
      <c r="Z1793" s="88"/>
      <c r="AA1793" s="88"/>
      <c r="AB1793" s="88"/>
      <c r="AC1793" s="88"/>
      <c r="AD1793" s="10"/>
      <c r="AE1793" s="8"/>
      <c r="AF1793" s="12"/>
      <c r="AG1793" s="8"/>
      <c r="AH1793" s="88"/>
    </row>
    <row r="1794" spans="1:34" x14ac:dyDescent="0.25">
      <c r="A1794" s="62">
        <f>COUNTA(H1794:K1794,L1794:AH1794)</f>
        <v>0</v>
      </c>
      <c r="B1794" s="13"/>
      <c r="C1794" s="13"/>
      <c r="D1794" s="13"/>
      <c r="E1794" s="13">
        <f t="shared" si="240"/>
        <v>0</v>
      </c>
      <c r="F1794" s="13"/>
      <c r="G1794" s="13"/>
      <c r="H1794" s="88"/>
      <c r="I1794" s="88"/>
      <c r="J1794" s="9"/>
      <c r="K1794" s="8"/>
      <c r="L1794" s="19"/>
      <c r="M1794" s="8"/>
      <c r="N1794" s="19"/>
      <c r="O1794" s="19"/>
      <c r="P1794" s="19"/>
      <c r="Q1794" s="8"/>
      <c r="R1794" s="8"/>
      <c r="S1794" s="88"/>
      <c r="T1794" s="8"/>
      <c r="U1794" s="8"/>
      <c r="V1794" s="11"/>
      <c r="W1794" s="19"/>
      <c r="X1794" s="8"/>
      <c r="Y1794" s="90"/>
      <c r="Z1794" s="88"/>
      <c r="AA1794" s="88"/>
      <c r="AB1794" s="88"/>
      <c r="AC1794" s="88"/>
      <c r="AD1794" s="10"/>
      <c r="AE1794" s="8"/>
      <c r="AF1794" s="12"/>
      <c r="AG1794" s="8"/>
      <c r="AH1794" s="88"/>
    </row>
    <row r="1795" spans="1:34" x14ac:dyDescent="0.25">
      <c r="A1795" s="62">
        <f>COUNTA(H1795:K1795,L1795:AH1795)</f>
        <v>0</v>
      </c>
      <c r="B1795" s="13"/>
      <c r="C1795" s="13"/>
      <c r="D1795" s="13"/>
      <c r="E1795" s="13">
        <f t="shared" si="240"/>
        <v>0</v>
      </c>
      <c r="F1795" s="13"/>
      <c r="G1795" s="13"/>
      <c r="H1795" s="88"/>
      <c r="I1795" s="88"/>
      <c r="J1795" s="9"/>
      <c r="K1795" s="8"/>
      <c r="L1795" s="19"/>
      <c r="M1795" s="8"/>
      <c r="N1795" s="19"/>
      <c r="O1795" s="19"/>
      <c r="P1795" s="19"/>
      <c r="Q1795" s="8"/>
      <c r="R1795" s="8"/>
      <c r="S1795" s="88"/>
      <c r="T1795" s="8"/>
      <c r="U1795" s="8"/>
      <c r="V1795" s="11"/>
      <c r="W1795" s="19"/>
      <c r="X1795" s="8"/>
      <c r="Y1795" s="90"/>
      <c r="Z1795" s="88"/>
      <c r="AA1795" s="88"/>
      <c r="AB1795" s="88"/>
      <c r="AC1795" s="88"/>
      <c r="AD1795" s="10"/>
      <c r="AE1795" s="8"/>
      <c r="AF1795" s="12"/>
      <c r="AG1795" s="8"/>
      <c r="AH1795" s="88"/>
    </row>
    <row r="1796" spans="1:34" x14ac:dyDescent="0.25">
      <c r="A1796" s="62">
        <f>COUNTA(H1796:K1796,L1796:AH1796)</f>
        <v>0</v>
      </c>
      <c r="B1796" s="13"/>
      <c r="C1796" s="13"/>
      <c r="D1796" s="13"/>
      <c r="E1796" s="13">
        <f t="shared" si="240"/>
        <v>0</v>
      </c>
      <c r="F1796" s="13"/>
      <c r="G1796" s="13"/>
      <c r="H1796" s="88"/>
      <c r="I1796" s="88"/>
      <c r="J1796" s="9"/>
      <c r="K1796" s="8"/>
      <c r="L1796" s="19"/>
      <c r="M1796" s="8"/>
      <c r="N1796" s="19"/>
      <c r="O1796" s="19"/>
      <c r="P1796" s="19"/>
      <c r="Q1796" s="8"/>
      <c r="R1796" s="8"/>
      <c r="S1796" s="88"/>
      <c r="T1796" s="8"/>
      <c r="U1796" s="8"/>
      <c r="V1796" s="11"/>
      <c r="W1796" s="19"/>
      <c r="X1796" s="8"/>
      <c r="Y1796" s="90"/>
      <c r="Z1796" s="88"/>
      <c r="AA1796" s="88"/>
      <c r="AB1796" s="88"/>
      <c r="AC1796" s="88"/>
      <c r="AD1796" s="10"/>
      <c r="AE1796" s="8"/>
      <c r="AF1796" s="12"/>
      <c r="AG1796" s="8"/>
      <c r="AH1796" s="88"/>
    </row>
    <row r="1797" spans="1:34" x14ac:dyDescent="0.25">
      <c r="A1797" s="62">
        <f>COUNTA(H1797:K1797,L1797:AH1797)</f>
        <v>0</v>
      </c>
      <c r="B1797" s="13"/>
      <c r="C1797" s="13"/>
      <c r="D1797" s="13"/>
      <c r="E1797" s="13">
        <f t="shared" si="240"/>
        <v>0</v>
      </c>
      <c r="F1797" s="13"/>
      <c r="G1797" s="13"/>
      <c r="H1797" s="88"/>
      <c r="I1797" s="88"/>
      <c r="J1797" s="9"/>
      <c r="K1797" s="8"/>
      <c r="L1797" s="19"/>
      <c r="M1797" s="8"/>
      <c r="N1797" s="19"/>
      <c r="O1797" s="19"/>
      <c r="P1797" s="19"/>
      <c r="Q1797" s="8"/>
      <c r="R1797" s="8"/>
      <c r="S1797" s="88"/>
      <c r="T1797" s="8"/>
      <c r="U1797" s="8"/>
      <c r="V1797" s="11"/>
      <c r="W1797" s="19"/>
      <c r="X1797" s="8"/>
      <c r="Y1797" s="90"/>
      <c r="Z1797" s="88"/>
      <c r="AA1797" s="88"/>
      <c r="AB1797" s="88"/>
      <c r="AC1797" s="88"/>
      <c r="AD1797" s="10"/>
      <c r="AE1797" s="8"/>
      <c r="AF1797" s="12"/>
      <c r="AG1797" s="8"/>
      <c r="AH1797" s="88"/>
    </row>
    <row r="1798" spans="1:34" s="26" customFormat="1" ht="11.25" customHeight="1" x14ac:dyDescent="0.25">
      <c r="A1798" s="21">
        <v>0</v>
      </c>
      <c r="B1798" s="22"/>
      <c r="C1798" s="22"/>
      <c r="D1798" s="21"/>
      <c r="E1798" s="23">
        <f>MAX(E1782:E1797)</f>
        <v>0</v>
      </c>
      <c r="F1798" s="21" t="str">
        <f>RIGHT(R1798,4)</f>
        <v xml:space="preserve"> - 0</v>
      </c>
      <c r="G1798" s="21" t="str">
        <f>RIGHT(X1798,4)</f>
        <v xml:space="preserve"> - 0</v>
      </c>
      <c r="H1798" s="88"/>
      <c r="I1798" s="88"/>
      <c r="J1798" s="23" t="s">
        <v>85</v>
      </c>
      <c r="K1798" s="23" t="str">
        <f>IF(E1798=4,"ВО",IF(E1798=3,"СПО",IF(E1798=2,"ВО (с)",IF(E1798=1,"СПО (с)","-"))))</f>
        <v>-</v>
      </c>
      <c r="L1798" s="23">
        <f>COUNTA(L1782:L1797)</f>
        <v>0</v>
      </c>
      <c r="M1798" s="23" t="s">
        <v>80</v>
      </c>
      <c r="N1798" s="23" t="s">
        <v>80</v>
      </c>
      <c r="O1798" s="23">
        <f>COUNTA(O1782:O1797)</f>
        <v>0</v>
      </c>
      <c r="P1798" s="23" t="s">
        <v>80</v>
      </c>
      <c r="Q1798" s="23">
        <f>SUM(Q1782:Q1797)</f>
        <v>0</v>
      </c>
      <c r="R1798" s="23" t="str">
        <f>CONCATENATE("П.Г.П. - ",MAX(R1782:R1797))</f>
        <v>П.Г.П. - 0</v>
      </c>
      <c r="S1798" s="23">
        <f>COUNTA(S1782)</f>
        <v>0</v>
      </c>
      <c r="T1798" s="23">
        <f>T1783</f>
        <v>0</v>
      </c>
      <c r="U1798" s="23" t="s">
        <v>80</v>
      </c>
      <c r="V1798" s="23" t="s">
        <v>80</v>
      </c>
      <c r="W1798" s="23">
        <f>COUNTA(W1782:W1797)</f>
        <v>0</v>
      </c>
      <c r="X1798" s="23" t="str">
        <f>CONCATENATE("П.Г.П. - ",MAX(X1782:X1797))</f>
        <v>П.Г.П. - 0</v>
      </c>
      <c r="Y1798" s="24">
        <f>Y1782</f>
        <v>0</v>
      </c>
      <c r="Z1798" s="23" t="str">
        <f>IF(Z1782="","-",Z1782)</f>
        <v>-</v>
      </c>
      <c r="AA1798" s="23" t="str">
        <f t="shared" ref="AA1798:AC1798" si="241">IF(AA1782="","-",AA1782)</f>
        <v>-</v>
      </c>
      <c r="AB1798" s="23" t="str">
        <f t="shared" si="241"/>
        <v>-</v>
      </c>
      <c r="AC1798" s="23" t="str">
        <f t="shared" si="241"/>
        <v>-</v>
      </c>
      <c r="AD1798" s="23" t="s">
        <v>80</v>
      </c>
      <c r="AE1798" s="23">
        <f>SUM(AE1782:AE1797)</f>
        <v>0</v>
      </c>
      <c r="AF1798" s="25">
        <f>SUM(AF1782:AF1797)</f>
        <v>0</v>
      </c>
      <c r="AG1798" s="23" t="s">
        <v>80</v>
      </c>
      <c r="AH1798" s="23" t="s">
        <v>80</v>
      </c>
    </row>
    <row r="1799" spans="1:34" x14ac:dyDescent="0.25">
      <c r="A1799" s="62">
        <f>COUNTA(H1799:K1799,L1799:AH1799)-7</f>
        <v>-1</v>
      </c>
      <c r="B1799" s="13"/>
      <c r="C1799" s="13"/>
      <c r="D1799" s="13"/>
      <c r="E1799" s="13">
        <f t="shared" ref="E1799:E1814" si="242">IF(K1799="ВО",4,IF(K1799="СПО",3,IF(K1799="ВО (студент)",2,IF(K1799="СПО (студент)",1,0))))</f>
        <v>0</v>
      </c>
      <c r="F1799" s="13"/>
      <c r="G1799" s="13"/>
      <c r="H1799" s="88">
        <v>126</v>
      </c>
      <c r="I1799" s="88"/>
      <c r="J1799" s="7" t="s">
        <v>77</v>
      </c>
      <c r="K1799" s="8"/>
      <c r="L1799" s="19"/>
      <c r="M1799" s="8"/>
      <c r="N1799" s="19"/>
      <c r="O1799" s="19"/>
      <c r="P1799" s="19"/>
      <c r="Q1799" s="8"/>
      <c r="R1799" s="8"/>
      <c r="S1799" s="88"/>
      <c r="T1799" s="17" t="s">
        <v>80</v>
      </c>
      <c r="U1799" s="17" t="s">
        <v>80</v>
      </c>
      <c r="V1799" s="18" t="s">
        <v>80</v>
      </c>
      <c r="W1799" s="19"/>
      <c r="X1799" s="8"/>
      <c r="Y1799" s="90"/>
      <c r="Z1799" s="88"/>
      <c r="AA1799" s="88"/>
      <c r="AB1799" s="88" t="str">
        <f>IF(Y1799&lt;1,"-",ROUND(YEARFRAC(Y1799,#REF!,1),2))</f>
        <v>-</v>
      </c>
      <c r="AC1799" s="88"/>
      <c r="AD1799" s="10"/>
      <c r="AE1799" s="8"/>
      <c r="AF1799" s="12"/>
      <c r="AG1799" s="8"/>
      <c r="AH1799" s="88"/>
    </row>
    <row r="1800" spans="1:34" x14ac:dyDescent="0.25">
      <c r="A1800" s="62">
        <f>COUNTA(H1800:K1800,L1800:AH1800)</f>
        <v>0</v>
      </c>
      <c r="B1800" s="13"/>
      <c r="C1800" s="13"/>
      <c r="D1800" s="13"/>
      <c r="E1800" s="13">
        <f t="shared" si="242"/>
        <v>0</v>
      </c>
      <c r="F1800" s="13"/>
      <c r="G1800" s="13"/>
      <c r="H1800" s="88"/>
      <c r="I1800" s="88"/>
      <c r="J1800" s="9"/>
      <c r="K1800" s="8"/>
      <c r="L1800" s="19"/>
      <c r="M1800" s="8"/>
      <c r="N1800" s="19"/>
      <c r="O1800" s="19"/>
      <c r="P1800" s="19"/>
      <c r="Q1800" s="8"/>
      <c r="R1800" s="8"/>
      <c r="S1800" s="88"/>
      <c r="T1800" s="8"/>
      <c r="U1800" s="8"/>
      <c r="V1800" s="11"/>
      <c r="W1800" s="19"/>
      <c r="X1800" s="8"/>
      <c r="Y1800" s="90"/>
      <c r="Z1800" s="88"/>
      <c r="AA1800" s="88"/>
      <c r="AB1800" s="88"/>
      <c r="AC1800" s="88"/>
      <c r="AD1800" s="10"/>
      <c r="AE1800" s="8"/>
      <c r="AF1800" s="12"/>
      <c r="AG1800" s="8"/>
      <c r="AH1800" s="88"/>
    </row>
    <row r="1801" spans="1:34" x14ac:dyDescent="0.25">
      <c r="A1801" s="62">
        <f>COUNTA(H1801:K1801,L1801:AH1801,J1802)-4</f>
        <v>0</v>
      </c>
      <c r="B1801" s="13"/>
      <c r="C1801" s="13"/>
      <c r="D1801" s="13"/>
      <c r="E1801" s="13">
        <f t="shared" si="242"/>
        <v>0</v>
      </c>
      <c r="F1801" s="13"/>
      <c r="G1801" s="13"/>
      <c r="H1801" s="88"/>
      <c r="I1801" s="88"/>
      <c r="J1801" s="7" t="s">
        <v>78</v>
      </c>
      <c r="K1801" s="8"/>
      <c r="L1801" s="19"/>
      <c r="M1801" s="8"/>
      <c r="N1801" s="19"/>
      <c r="O1801" s="19"/>
      <c r="P1801" s="19"/>
      <c r="Q1801" s="8"/>
      <c r="R1801" s="8"/>
      <c r="S1801" s="88"/>
      <c r="T1801" s="17" t="s">
        <v>80</v>
      </c>
      <c r="U1801" s="17" t="s">
        <v>80</v>
      </c>
      <c r="V1801" s="18" t="s">
        <v>80</v>
      </c>
      <c r="W1801" s="19"/>
      <c r="X1801" s="8"/>
      <c r="Y1801" s="90"/>
      <c r="Z1801" s="88"/>
      <c r="AA1801" s="88"/>
      <c r="AB1801" s="88"/>
      <c r="AC1801" s="88"/>
      <c r="AD1801" s="10"/>
      <c r="AE1801" s="8"/>
      <c r="AF1801" s="12"/>
      <c r="AG1801" s="8"/>
      <c r="AH1801" s="88"/>
    </row>
    <row r="1802" spans="1:34" x14ac:dyDescent="0.25">
      <c r="A1802" s="62">
        <f>COUNTA(H1802:K1802,L1802:AH1802)</f>
        <v>0</v>
      </c>
      <c r="B1802" s="13"/>
      <c r="C1802" s="13"/>
      <c r="D1802" s="13" t="str">
        <f>IF(J1802&gt;0,"совмещение","-")</f>
        <v>-</v>
      </c>
      <c r="E1802" s="13">
        <f t="shared" si="242"/>
        <v>0</v>
      </c>
      <c r="F1802" s="13"/>
      <c r="G1802" s="13"/>
      <c r="H1802" s="88"/>
      <c r="I1802" s="88"/>
      <c r="J1802" s="9"/>
      <c r="K1802" s="8"/>
      <c r="L1802" s="19"/>
      <c r="M1802" s="8"/>
      <c r="N1802" s="19"/>
      <c r="O1802" s="19"/>
      <c r="P1802" s="19"/>
      <c r="Q1802" s="8"/>
      <c r="R1802" s="8"/>
      <c r="S1802" s="88"/>
      <c r="T1802" s="8"/>
      <c r="U1802" s="8"/>
      <c r="V1802" s="11"/>
      <c r="W1802" s="19"/>
      <c r="X1802" s="8"/>
      <c r="Y1802" s="90"/>
      <c r="Z1802" s="88"/>
      <c r="AA1802" s="88"/>
      <c r="AB1802" s="88"/>
      <c r="AC1802" s="88"/>
      <c r="AD1802" s="10"/>
      <c r="AE1802" s="8"/>
      <c r="AF1802" s="12"/>
      <c r="AG1802" s="8"/>
      <c r="AH1802" s="88"/>
    </row>
    <row r="1803" spans="1:34" x14ac:dyDescent="0.25">
      <c r="A1803" s="62">
        <f>COUNTA(H1803:K1803,L1803:AH1803)</f>
        <v>0</v>
      </c>
      <c r="B1803" s="13"/>
      <c r="C1803" s="13"/>
      <c r="D1803" s="13"/>
      <c r="E1803" s="13">
        <f t="shared" si="242"/>
        <v>0</v>
      </c>
      <c r="F1803" s="13"/>
      <c r="G1803" s="13"/>
      <c r="H1803" s="88"/>
      <c r="I1803" s="88"/>
      <c r="J1803" s="9"/>
      <c r="K1803" s="8"/>
      <c r="L1803" s="19"/>
      <c r="M1803" s="8"/>
      <c r="N1803" s="19"/>
      <c r="O1803" s="19"/>
      <c r="P1803" s="19"/>
      <c r="Q1803" s="8"/>
      <c r="R1803" s="8"/>
      <c r="S1803" s="88"/>
      <c r="T1803" s="8"/>
      <c r="U1803" s="8"/>
      <c r="V1803" s="11"/>
      <c r="W1803" s="19"/>
      <c r="X1803" s="8"/>
      <c r="Y1803" s="90"/>
      <c r="Z1803" s="88"/>
      <c r="AA1803" s="88"/>
      <c r="AB1803" s="88"/>
      <c r="AC1803" s="88"/>
      <c r="AD1803" s="10"/>
      <c r="AE1803" s="8"/>
      <c r="AF1803" s="12"/>
      <c r="AG1803" s="8"/>
      <c r="AH1803" s="88"/>
    </row>
    <row r="1804" spans="1:34" x14ac:dyDescent="0.25">
      <c r="A1804" s="62">
        <f>COUNTA(H1804:K1804,L1804:AH1804)</f>
        <v>0</v>
      </c>
      <c r="B1804" s="13"/>
      <c r="C1804" s="13"/>
      <c r="D1804" s="13"/>
      <c r="E1804" s="13">
        <f t="shared" si="242"/>
        <v>0</v>
      </c>
      <c r="F1804" s="13"/>
      <c r="G1804" s="13"/>
      <c r="H1804" s="88"/>
      <c r="I1804" s="88"/>
      <c r="J1804" s="9"/>
      <c r="K1804" s="8"/>
      <c r="L1804" s="19"/>
      <c r="M1804" s="8"/>
      <c r="N1804" s="19"/>
      <c r="O1804" s="19"/>
      <c r="P1804" s="19"/>
      <c r="Q1804" s="8"/>
      <c r="R1804" s="8"/>
      <c r="S1804" s="88"/>
      <c r="T1804" s="8"/>
      <c r="U1804" s="8"/>
      <c r="V1804" s="11"/>
      <c r="W1804" s="19"/>
      <c r="X1804" s="8"/>
      <c r="Y1804" s="90"/>
      <c r="Z1804" s="88"/>
      <c r="AA1804" s="88"/>
      <c r="AB1804" s="88"/>
      <c r="AC1804" s="88"/>
      <c r="AD1804" s="10"/>
      <c r="AE1804" s="8"/>
      <c r="AF1804" s="12"/>
      <c r="AG1804" s="8"/>
      <c r="AH1804" s="88"/>
    </row>
    <row r="1805" spans="1:34" x14ac:dyDescent="0.25">
      <c r="A1805" s="62">
        <f>COUNTA(H1805:K1805,L1805:AH1805)</f>
        <v>0</v>
      </c>
      <c r="B1805" s="13"/>
      <c r="C1805" s="13"/>
      <c r="D1805" s="13"/>
      <c r="E1805" s="13">
        <f t="shared" si="242"/>
        <v>0</v>
      </c>
      <c r="F1805" s="13"/>
      <c r="G1805" s="13"/>
      <c r="H1805" s="88"/>
      <c r="I1805" s="88"/>
      <c r="J1805" s="9"/>
      <c r="K1805" s="8"/>
      <c r="L1805" s="19"/>
      <c r="M1805" s="8"/>
      <c r="N1805" s="19"/>
      <c r="O1805" s="19"/>
      <c r="P1805" s="19"/>
      <c r="Q1805" s="8"/>
      <c r="R1805" s="8"/>
      <c r="S1805" s="88"/>
      <c r="T1805" s="8"/>
      <c r="U1805" s="8"/>
      <c r="V1805" s="11"/>
      <c r="W1805" s="19"/>
      <c r="X1805" s="8"/>
      <c r="Y1805" s="90"/>
      <c r="Z1805" s="88"/>
      <c r="AA1805" s="88"/>
      <c r="AB1805" s="88"/>
      <c r="AC1805" s="88"/>
      <c r="AD1805" s="10"/>
      <c r="AE1805" s="8"/>
      <c r="AF1805" s="12"/>
      <c r="AG1805" s="8"/>
      <c r="AH1805" s="88"/>
    </row>
    <row r="1806" spans="1:34" x14ac:dyDescent="0.25">
      <c r="A1806" s="62">
        <f>COUNTA(H1806:K1806,L1806:AH1806)</f>
        <v>0</v>
      </c>
      <c r="B1806" s="13"/>
      <c r="C1806" s="13"/>
      <c r="D1806" s="13"/>
      <c r="E1806" s="13">
        <f t="shared" si="242"/>
        <v>0</v>
      </c>
      <c r="F1806" s="13"/>
      <c r="G1806" s="13"/>
      <c r="H1806" s="88"/>
      <c r="I1806" s="88"/>
      <c r="J1806" s="9"/>
      <c r="K1806" s="8"/>
      <c r="L1806" s="19"/>
      <c r="M1806" s="8"/>
      <c r="N1806" s="19"/>
      <c r="O1806" s="19"/>
      <c r="P1806" s="19"/>
      <c r="Q1806" s="8"/>
      <c r="R1806" s="8"/>
      <c r="S1806" s="88"/>
      <c r="T1806" s="8"/>
      <c r="U1806" s="8"/>
      <c r="V1806" s="11"/>
      <c r="W1806" s="19"/>
      <c r="X1806" s="8"/>
      <c r="Y1806" s="90"/>
      <c r="Z1806" s="88"/>
      <c r="AA1806" s="88"/>
      <c r="AB1806" s="88"/>
      <c r="AC1806" s="88"/>
      <c r="AD1806" s="10"/>
      <c r="AE1806" s="8"/>
      <c r="AF1806" s="12"/>
      <c r="AG1806" s="8"/>
      <c r="AH1806" s="88"/>
    </row>
    <row r="1807" spans="1:34" x14ac:dyDescent="0.25">
      <c r="A1807" s="62">
        <f>COUNTA(H1807:K1807,L1807:AH1807)</f>
        <v>0</v>
      </c>
      <c r="B1807" s="13"/>
      <c r="C1807" s="13"/>
      <c r="D1807" s="13"/>
      <c r="E1807" s="13">
        <f t="shared" si="242"/>
        <v>0</v>
      </c>
      <c r="F1807" s="13"/>
      <c r="G1807" s="13"/>
      <c r="H1807" s="88"/>
      <c r="I1807" s="88"/>
      <c r="J1807" s="9"/>
      <c r="K1807" s="8"/>
      <c r="L1807" s="19"/>
      <c r="M1807" s="8"/>
      <c r="N1807" s="19"/>
      <c r="O1807" s="19"/>
      <c r="P1807" s="19"/>
      <c r="Q1807" s="8"/>
      <c r="R1807" s="8"/>
      <c r="S1807" s="88"/>
      <c r="T1807" s="8"/>
      <c r="U1807" s="8"/>
      <c r="V1807" s="11"/>
      <c r="W1807" s="19"/>
      <c r="X1807" s="8"/>
      <c r="Y1807" s="90"/>
      <c r="Z1807" s="88"/>
      <c r="AA1807" s="88"/>
      <c r="AB1807" s="88"/>
      <c r="AC1807" s="88"/>
      <c r="AD1807" s="10"/>
      <c r="AE1807" s="8"/>
      <c r="AF1807" s="12"/>
      <c r="AG1807" s="8"/>
      <c r="AH1807" s="88"/>
    </row>
    <row r="1808" spans="1:34" x14ac:dyDescent="0.25">
      <c r="A1808" s="62">
        <f>COUNTA(H1808:K1808,L1808:AH1808,J1809)-4</f>
        <v>0</v>
      </c>
      <c r="B1808" s="13"/>
      <c r="C1808" s="13"/>
      <c r="D1808" s="13"/>
      <c r="E1808" s="13">
        <f t="shared" si="242"/>
        <v>0</v>
      </c>
      <c r="F1808" s="13"/>
      <c r="G1808" s="13"/>
      <c r="H1808" s="88"/>
      <c r="I1808" s="88"/>
      <c r="J1808" s="7" t="s">
        <v>79</v>
      </c>
      <c r="K1808" s="8"/>
      <c r="L1808" s="19"/>
      <c r="M1808" s="8"/>
      <c r="N1808" s="19"/>
      <c r="O1808" s="19"/>
      <c r="P1808" s="19"/>
      <c r="Q1808" s="8"/>
      <c r="R1808" s="8"/>
      <c r="S1808" s="88"/>
      <c r="T1808" s="17" t="s">
        <v>80</v>
      </c>
      <c r="U1808" s="17" t="s">
        <v>80</v>
      </c>
      <c r="V1808" s="18" t="s">
        <v>80</v>
      </c>
      <c r="W1808" s="19"/>
      <c r="X1808" s="8"/>
      <c r="Y1808" s="90"/>
      <c r="Z1808" s="88"/>
      <c r="AA1808" s="88"/>
      <c r="AB1808" s="88"/>
      <c r="AC1808" s="88"/>
      <c r="AD1808" s="10"/>
      <c r="AE1808" s="8"/>
      <c r="AF1808" s="12"/>
      <c r="AG1808" s="8"/>
      <c r="AH1808" s="88"/>
    </row>
    <row r="1809" spans="1:34" x14ac:dyDescent="0.25">
      <c r="A1809" s="62">
        <f>COUNTA(H1809:K1809,L1809:AH1809)</f>
        <v>0</v>
      </c>
      <c r="B1809" s="13"/>
      <c r="C1809" s="13"/>
      <c r="D1809" s="13" t="str">
        <f>IF(J1809&gt;0,"совместительство","-")</f>
        <v>-</v>
      </c>
      <c r="E1809" s="13">
        <f t="shared" si="242"/>
        <v>0</v>
      </c>
      <c r="F1809" s="13"/>
      <c r="G1809" s="13"/>
      <c r="H1809" s="88"/>
      <c r="I1809" s="88"/>
      <c r="J1809" s="9"/>
      <c r="K1809" s="8"/>
      <c r="L1809" s="19"/>
      <c r="M1809" s="8"/>
      <c r="N1809" s="19"/>
      <c r="O1809" s="19"/>
      <c r="P1809" s="19"/>
      <c r="Q1809" s="8"/>
      <c r="R1809" s="8"/>
      <c r="S1809" s="88"/>
      <c r="T1809" s="8"/>
      <c r="U1809" s="8"/>
      <c r="V1809" s="11"/>
      <c r="W1809" s="19"/>
      <c r="X1809" s="8"/>
      <c r="Y1809" s="90"/>
      <c r="Z1809" s="88"/>
      <c r="AA1809" s="88"/>
      <c r="AB1809" s="88"/>
      <c r="AC1809" s="88"/>
      <c r="AD1809" s="10"/>
      <c r="AE1809" s="8"/>
      <c r="AF1809" s="12"/>
      <c r="AG1809" s="8"/>
      <c r="AH1809" s="88"/>
    </row>
    <row r="1810" spans="1:34" x14ac:dyDescent="0.25">
      <c r="A1810" s="62">
        <f>COUNTA(H1810:K1810,L1810:AH1810)</f>
        <v>0</v>
      </c>
      <c r="B1810" s="13"/>
      <c r="C1810" s="13"/>
      <c r="D1810" s="13"/>
      <c r="E1810" s="13">
        <f t="shared" si="242"/>
        <v>0</v>
      </c>
      <c r="F1810" s="13"/>
      <c r="G1810" s="13"/>
      <c r="H1810" s="88"/>
      <c r="I1810" s="88"/>
      <c r="J1810" s="9"/>
      <c r="K1810" s="8"/>
      <c r="L1810" s="19"/>
      <c r="M1810" s="8"/>
      <c r="N1810" s="19"/>
      <c r="O1810" s="19"/>
      <c r="P1810" s="19"/>
      <c r="Q1810" s="8"/>
      <c r="R1810" s="8"/>
      <c r="S1810" s="88"/>
      <c r="T1810" s="8"/>
      <c r="U1810" s="8"/>
      <c r="V1810" s="11"/>
      <c r="W1810" s="19"/>
      <c r="X1810" s="8"/>
      <c r="Y1810" s="90"/>
      <c r="Z1810" s="88"/>
      <c r="AA1810" s="88"/>
      <c r="AB1810" s="88"/>
      <c r="AC1810" s="88"/>
      <c r="AD1810" s="10"/>
      <c r="AE1810" s="8"/>
      <c r="AF1810" s="12"/>
      <c r="AG1810" s="8"/>
      <c r="AH1810" s="88"/>
    </row>
    <row r="1811" spans="1:34" x14ac:dyDescent="0.25">
      <c r="A1811" s="62">
        <f>COUNTA(H1811:K1811,L1811:AH1811)</f>
        <v>0</v>
      </c>
      <c r="B1811" s="13"/>
      <c r="C1811" s="13"/>
      <c r="D1811" s="13"/>
      <c r="E1811" s="13">
        <f t="shared" si="242"/>
        <v>0</v>
      </c>
      <c r="F1811" s="13"/>
      <c r="G1811" s="13"/>
      <c r="H1811" s="88"/>
      <c r="I1811" s="88"/>
      <c r="J1811" s="9"/>
      <c r="K1811" s="8"/>
      <c r="L1811" s="19"/>
      <c r="M1811" s="8"/>
      <c r="N1811" s="19"/>
      <c r="O1811" s="19"/>
      <c r="P1811" s="19"/>
      <c r="Q1811" s="8"/>
      <c r="R1811" s="8"/>
      <c r="S1811" s="88"/>
      <c r="T1811" s="8"/>
      <c r="U1811" s="8"/>
      <c r="V1811" s="11"/>
      <c r="W1811" s="19"/>
      <c r="X1811" s="8"/>
      <c r="Y1811" s="90"/>
      <c r="Z1811" s="88"/>
      <c r="AA1811" s="88"/>
      <c r="AB1811" s="88"/>
      <c r="AC1811" s="88"/>
      <c r="AD1811" s="10"/>
      <c r="AE1811" s="8"/>
      <c r="AF1811" s="12"/>
      <c r="AG1811" s="8"/>
      <c r="AH1811" s="88"/>
    </row>
    <row r="1812" spans="1:34" x14ac:dyDescent="0.25">
      <c r="A1812" s="62">
        <f>COUNTA(H1812:K1812,L1812:AH1812)</f>
        <v>0</v>
      </c>
      <c r="B1812" s="13"/>
      <c r="C1812" s="13"/>
      <c r="D1812" s="13"/>
      <c r="E1812" s="13">
        <f t="shared" si="242"/>
        <v>0</v>
      </c>
      <c r="F1812" s="13"/>
      <c r="G1812" s="13"/>
      <c r="H1812" s="88"/>
      <c r="I1812" s="88"/>
      <c r="J1812" s="9"/>
      <c r="K1812" s="8"/>
      <c r="L1812" s="19"/>
      <c r="M1812" s="8"/>
      <c r="N1812" s="19"/>
      <c r="O1812" s="19"/>
      <c r="P1812" s="19"/>
      <c r="Q1812" s="8"/>
      <c r="R1812" s="8"/>
      <c r="S1812" s="88"/>
      <c r="T1812" s="8"/>
      <c r="U1812" s="8"/>
      <c r="V1812" s="11"/>
      <c r="W1812" s="19"/>
      <c r="X1812" s="8"/>
      <c r="Y1812" s="90"/>
      <c r="Z1812" s="88"/>
      <c r="AA1812" s="88"/>
      <c r="AB1812" s="88"/>
      <c r="AC1812" s="88"/>
      <c r="AD1812" s="10"/>
      <c r="AE1812" s="8"/>
      <c r="AF1812" s="12"/>
      <c r="AG1812" s="8"/>
      <c r="AH1812" s="88"/>
    </row>
    <row r="1813" spans="1:34" x14ac:dyDescent="0.25">
      <c r="A1813" s="62">
        <f>COUNTA(H1813:K1813,L1813:AH1813)</f>
        <v>0</v>
      </c>
      <c r="B1813" s="13"/>
      <c r="C1813" s="13"/>
      <c r="D1813" s="13"/>
      <c r="E1813" s="13">
        <f t="shared" si="242"/>
        <v>0</v>
      </c>
      <c r="F1813" s="13"/>
      <c r="G1813" s="13"/>
      <c r="H1813" s="88"/>
      <c r="I1813" s="88"/>
      <c r="J1813" s="9"/>
      <c r="K1813" s="8"/>
      <c r="L1813" s="19"/>
      <c r="M1813" s="8"/>
      <c r="N1813" s="19"/>
      <c r="O1813" s="19"/>
      <c r="P1813" s="19"/>
      <c r="Q1813" s="8"/>
      <c r="R1813" s="8"/>
      <c r="S1813" s="88"/>
      <c r="T1813" s="8"/>
      <c r="U1813" s="8"/>
      <c r="V1813" s="11"/>
      <c r="W1813" s="19"/>
      <c r="X1813" s="8"/>
      <c r="Y1813" s="90"/>
      <c r="Z1813" s="88"/>
      <c r="AA1813" s="88"/>
      <c r="AB1813" s="88"/>
      <c r="AC1813" s="88"/>
      <c r="AD1813" s="10"/>
      <c r="AE1813" s="8"/>
      <c r="AF1813" s="12"/>
      <c r="AG1813" s="8"/>
      <c r="AH1813" s="88"/>
    </row>
    <row r="1814" spans="1:34" x14ac:dyDescent="0.25">
      <c r="A1814" s="62">
        <f>COUNTA(H1814:K1814,L1814:AH1814)</f>
        <v>0</v>
      </c>
      <c r="B1814" s="13"/>
      <c r="C1814" s="13"/>
      <c r="D1814" s="13"/>
      <c r="E1814" s="13">
        <f t="shared" si="242"/>
        <v>0</v>
      </c>
      <c r="F1814" s="13"/>
      <c r="G1814" s="13"/>
      <c r="H1814" s="88"/>
      <c r="I1814" s="88"/>
      <c r="J1814" s="9"/>
      <c r="K1814" s="8"/>
      <c r="L1814" s="19"/>
      <c r="M1814" s="8"/>
      <c r="N1814" s="19"/>
      <c r="O1814" s="19"/>
      <c r="P1814" s="19"/>
      <c r="Q1814" s="8"/>
      <c r="R1814" s="8"/>
      <c r="S1814" s="88"/>
      <c r="T1814" s="8"/>
      <c r="U1814" s="8"/>
      <c r="V1814" s="11"/>
      <c r="W1814" s="19"/>
      <c r="X1814" s="8"/>
      <c r="Y1814" s="90"/>
      <c r="Z1814" s="88"/>
      <c r="AA1814" s="88"/>
      <c r="AB1814" s="88"/>
      <c r="AC1814" s="88"/>
      <c r="AD1814" s="10"/>
      <c r="AE1814" s="8"/>
      <c r="AF1814" s="12"/>
      <c r="AG1814" s="8"/>
      <c r="AH1814" s="88"/>
    </row>
    <row r="1815" spans="1:34" s="26" customFormat="1" ht="11.25" customHeight="1" x14ac:dyDescent="0.25">
      <c r="A1815" s="21">
        <v>0</v>
      </c>
      <c r="B1815" s="22"/>
      <c r="C1815" s="22"/>
      <c r="D1815" s="21"/>
      <c r="E1815" s="23">
        <f>MAX(E1799:E1814)</f>
        <v>0</v>
      </c>
      <c r="F1815" s="21" t="str">
        <f>RIGHT(R1815,4)</f>
        <v xml:space="preserve"> - 0</v>
      </c>
      <c r="G1815" s="21" t="str">
        <f>RIGHT(X1815,4)</f>
        <v xml:space="preserve"> - 0</v>
      </c>
      <c r="H1815" s="88"/>
      <c r="I1815" s="88"/>
      <c r="J1815" s="23" t="s">
        <v>85</v>
      </c>
      <c r="K1815" s="23" t="str">
        <f>IF(E1815=4,"ВО",IF(E1815=3,"СПО",IF(E1815=2,"ВО (с)",IF(E1815=1,"СПО (с)","-"))))</f>
        <v>-</v>
      </c>
      <c r="L1815" s="23">
        <f>COUNTA(L1799:L1814)</f>
        <v>0</v>
      </c>
      <c r="M1815" s="23" t="s">
        <v>80</v>
      </c>
      <c r="N1815" s="23" t="s">
        <v>80</v>
      </c>
      <c r="O1815" s="23">
        <f>COUNTA(O1799:O1814)</f>
        <v>0</v>
      </c>
      <c r="P1815" s="23" t="s">
        <v>80</v>
      </c>
      <c r="Q1815" s="23">
        <f>SUM(Q1799:Q1814)</f>
        <v>0</v>
      </c>
      <c r="R1815" s="23" t="str">
        <f>CONCATENATE("П.Г.П. - ",MAX(R1799:R1814))</f>
        <v>П.Г.П. - 0</v>
      </c>
      <c r="S1815" s="23">
        <f>COUNTA(S1799)</f>
        <v>0</v>
      </c>
      <c r="T1815" s="23">
        <f>T1800</f>
        <v>0</v>
      </c>
      <c r="U1815" s="23" t="s">
        <v>80</v>
      </c>
      <c r="V1815" s="23" t="s">
        <v>80</v>
      </c>
      <c r="W1815" s="23">
        <f>COUNTA(W1799:W1814)</f>
        <v>0</v>
      </c>
      <c r="X1815" s="23" t="str">
        <f>CONCATENATE("П.Г.П. - ",MAX(X1799:X1814))</f>
        <v>П.Г.П. - 0</v>
      </c>
      <c r="Y1815" s="24">
        <f>Y1799</f>
        <v>0</v>
      </c>
      <c r="Z1815" s="23" t="str">
        <f>IF(Z1799="","-",Z1799)</f>
        <v>-</v>
      </c>
      <c r="AA1815" s="23" t="str">
        <f t="shared" ref="AA1815:AC1815" si="243">IF(AA1799="","-",AA1799)</f>
        <v>-</v>
      </c>
      <c r="AB1815" s="23" t="str">
        <f t="shared" si="243"/>
        <v>-</v>
      </c>
      <c r="AC1815" s="23" t="str">
        <f t="shared" si="243"/>
        <v>-</v>
      </c>
      <c r="AD1815" s="23" t="s">
        <v>80</v>
      </c>
      <c r="AE1815" s="23">
        <f>SUM(AE1799:AE1814)</f>
        <v>0</v>
      </c>
      <c r="AF1815" s="25">
        <f>SUM(AF1799:AF1814)</f>
        <v>0</v>
      </c>
      <c r="AG1815" s="23" t="s">
        <v>80</v>
      </c>
      <c r="AH1815" s="23" t="s">
        <v>80</v>
      </c>
    </row>
    <row r="1816" spans="1:34" x14ac:dyDescent="0.25">
      <c r="A1816" s="62">
        <f>COUNTA(H1816:K1816,L1816:AH1816)-7</f>
        <v>-1</v>
      </c>
      <c r="B1816" s="13"/>
      <c r="C1816" s="13"/>
      <c r="D1816" s="13"/>
      <c r="E1816" s="13">
        <f t="shared" ref="E1816:E1831" si="244">IF(K1816="ВО",4,IF(K1816="СПО",3,IF(K1816="ВО (студент)",2,IF(K1816="СПО (студент)",1,0))))</f>
        <v>0</v>
      </c>
      <c r="F1816" s="13"/>
      <c r="G1816" s="13"/>
      <c r="H1816" s="88">
        <v>127</v>
      </c>
      <c r="I1816" s="88"/>
      <c r="J1816" s="7" t="s">
        <v>77</v>
      </c>
      <c r="K1816" s="8"/>
      <c r="L1816" s="19"/>
      <c r="M1816" s="8"/>
      <c r="N1816" s="19"/>
      <c r="O1816" s="19"/>
      <c r="P1816" s="19"/>
      <c r="Q1816" s="8"/>
      <c r="R1816" s="8"/>
      <c r="S1816" s="88"/>
      <c r="T1816" s="17" t="s">
        <v>80</v>
      </c>
      <c r="U1816" s="17" t="s">
        <v>80</v>
      </c>
      <c r="V1816" s="18" t="s">
        <v>80</v>
      </c>
      <c r="W1816" s="19"/>
      <c r="X1816" s="8"/>
      <c r="Y1816" s="90"/>
      <c r="Z1816" s="88"/>
      <c r="AA1816" s="88"/>
      <c r="AB1816" s="88" t="str">
        <f>IF(Y1816&lt;1,"-",ROUND(YEARFRAC(Y1816,#REF!,1),2))</f>
        <v>-</v>
      </c>
      <c r="AC1816" s="88"/>
      <c r="AD1816" s="10"/>
      <c r="AE1816" s="8"/>
      <c r="AF1816" s="12"/>
      <c r="AG1816" s="8"/>
      <c r="AH1816" s="88"/>
    </row>
    <row r="1817" spans="1:34" x14ac:dyDescent="0.25">
      <c r="A1817" s="62">
        <f>COUNTA(H1817:K1817,L1817:AH1817)</f>
        <v>0</v>
      </c>
      <c r="B1817" s="13"/>
      <c r="C1817" s="13"/>
      <c r="D1817" s="13"/>
      <c r="E1817" s="13">
        <f t="shared" si="244"/>
        <v>0</v>
      </c>
      <c r="F1817" s="13"/>
      <c r="G1817" s="13"/>
      <c r="H1817" s="88"/>
      <c r="I1817" s="88"/>
      <c r="J1817" s="9"/>
      <c r="K1817" s="8"/>
      <c r="L1817" s="19"/>
      <c r="M1817" s="8"/>
      <c r="N1817" s="19"/>
      <c r="O1817" s="19"/>
      <c r="P1817" s="19"/>
      <c r="Q1817" s="8"/>
      <c r="R1817" s="8"/>
      <c r="S1817" s="88"/>
      <c r="T1817" s="8"/>
      <c r="U1817" s="8"/>
      <c r="V1817" s="11"/>
      <c r="W1817" s="19"/>
      <c r="X1817" s="8"/>
      <c r="Y1817" s="90"/>
      <c r="Z1817" s="88"/>
      <c r="AA1817" s="88"/>
      <c r="AB1817" s="88"/>
      <c r="AC1817" s="88"/>
      <c r="AD1817" s="10"/>
      <c r="AE1817" s="8"/>
      <c r="AF1817" s="12"/>
      <c r="AG1817" s="8"/>
      <c r="AH1817" s="88"/>
    </row>
    <row r="1818" spans="1:34" x14ac:dyDescent="0.25">
      <c r="A1818" s="62">
        <f>COUNTA(H1818:K1818,L1818:AH1818,J1819)-4</f>
        <v>0</v>
      </c>
      <c r="B1818" s="13"/>
      <c r="C1818" s="13"/>
      <c r="D1818" s="13"/>
      <c r="E1818" s="13">
        <f t="shared" si="244"/>
        <v>0</v>
      </c>
      <c r="F1818" s="13"/>
      <c r="G1818" s="13"/>
      <c r="H1818" s="88"/>
      <c r="I1818" s="88"/>
      <c r="J1818" s="7" t="s">
        <v>78</v>
      </c>
      <c r="K1818" s="8"/>
      <c r="L1818" s="19"/>
      <c r="M1818" s="8"/>
      <c r="N1818" s="19"/>
      <c r="O1818" s="19"/>
      <c r="P1818" s="19"/>
      <c r="Q1818" s="8"/>
      <c r="R1818" s="8"/>
      <c r="S1818" s="88"/>
      <c r="T1818" s="17" t="s">
        <v>80</v>
      </c>
      <c r="U1818" s="17" t="s">
        <v>80</v>
      </c>
      <c r="V1818" s="18" t="s">
        <v>80</v>
      </c>
      <c r="W1818" s="19"/>
      <c r="X1818" s="8"/>
      <c r="Y1818" s="90"/>
      <c r="Z1818" s="88"/>
      <c r="AA1818" s="88"/>
      <c r="AB1818" s="88"/>
      <c r="AC1818" s="88"/>
      <c r="AD1818" s="10"/>
      <c r="AE1818" s="8"/>
      <c r="AF1818" s="12"/>
      <c r="AG1818" s="8"/>
      <c r="AH1818" s="88"/>
    </row>
    <row r="1819" spans="1:34" x14ac:dyDescent="0.25">
      <c r="A1819" s="62">
        <f>COUNTA(H1819:K1819,L1819:AH1819)</f>
        <v>0</v>
      </c>
      <c r="B1819" s="13"/>
      <c r="C1819" s="13"/>
      <c r="D1819" s="13" t="str">
        <f>IF(J1819&gt;0,"совмещение","-")</f>
        <v>-</v>
      </c>
      <c r="E1819" s="13">
        <f t="shared" si="244"/>
        <v>0</v>
      </c>
      <c r="F1819" s="13"/>
      <c r="G1819" s="13"/>
      <c r="H1819" s="88"/>
      <c r="I1819" s="88"/>
      <c r="J1819" s="9"/>
      <c r="K1819" s="8"/>
      <c r="L1819" s="19"/>
      <c r="M1819" s="8"/>
      <c r="N1819" s="19"/>
      <c r="O1819" s="19"/>
      <c r="P1819" s="19"/>
      <c r="Q1819" s="8"/>
      <c r="R1819" s="8"/>
      <c r="S1819" s="88"/>
      <c r="T1819" s="8"/>
      <c r="U1819" s="8"/>
      <c r="V1819" s="11"/>
      <c r="W1819" s="19"/>
      <c r="X1819" s="8"/>
      <c r="Y1819" s="90"/>
      <c r="Z1819" s="88"/>
      <c r="AA1819" s="88"/>
      <c r="AB1819" s="88"/>
      <c r="AC1819" s="88"/>
      <c r="AD1819" s="10"/>
      <c r="AE1819" s="8"/>
      <c r="AF1819" s="12"/>
      <c r="AG1819" s="8"/>
      <c r="AH1819" s="88"/>
    </row>
    <row r="1820" spans="1:34" x14ac:dyDescent="0.25">
      <c r="A1820" s="62">
        <f>COUNTA(H1820:K1820,L1820:AH1820)</f>
        <v>0</v>
      </c>
      <c r="B1820" s="13"/>
      <c r="C1820" s="13"/>
      <c r="D1820" s="13"/>
      <c r="E1820" s="13">
        <f t="shared" si="244"/>
        <v>0</v>
      </c>
      <c r="F1820" s="13"/>
      <c r="G1820" s="13"/>
      <c r="H1820" s="88"/>
      <c r="I1820" s="88"/>
      <c r="J1820" s="9"/>
      <c r="K1820" s="8"/>
      <c r="L1820" s="19"/>
      <c r="M1820" s="8"/>
      <c r="N1820" s="19"/>
      <c r="O1820" s="19"/>
      <c r="P1820" s="19"/>
      <c r="Q1820" s="8"/>
      <c r="R1820" s="8"/>
      <c r="S1820" s="88"/>
      <c r="T1820" s="8"/>
      <c r="U1820" s="8"/>
      <c r="V1820" s="11"/>
      <c r="W1820" s="19"/>
      <c r="X1820" s="8"/>
      <c r="Y1820" s="90"/>
      <c r="Z1820" s="88"/>
      <c r="AA1820" s="88"/>
      <c r="AB1820" s="88"/>
      <c r="AC1820" s="88"/>
      <c r="AD1820" s="10"/>
      <c r="AE1820" s="8"/>
      <c r="AF1820" s="12"/>
      <c r="AG1820" s="8"/>
      <c r="AH1820" s="88"/>
    </row>
    <row r="1821" spans="1:34" x14ac:dyDescent="0.25">
      <c r="A1821" s="62">
        <f>COUNTA(H1821:K1821,L1821:AH1821)</f>
        <v>0</v>
      </c>
      <c r="B1821" s="13"/>
      <c r="C1821" s="13"/>
      <c r="D1821" s="13"/>
      <c r="E1821" s="13">
        <f t="shared" si="244"/>
        <v>0</v>
      </c>
      <c r="F1821" s="13"/>
      <c r="G1821" s="13"/>
      <c r="H1821" s="88"/>
      <c r="I1821" s="88"/>
      <c r="J1821" s="9"/>
      <c r="K1821" s="8"/>
      <c r="L1821" s="19"/>
      <c r="M1821" s="8"/>
      <c r="N1821" s="19"/>
      <c r="O1821" s="19"/>
      <c r="P1821" s="19"/>
      <c r="Q1821" s="8"/>
      <c r="R1821" s="8"/>
      <c r="S1821" s="88"/>
      <c r="T1821" s="8"/>
      <c r="U1821" s="8"/>
      <c r="V1821" s="11"/>
      <c r="W1821" s="19"/>
      <c r="X1821" s="8"/>
      <c r="Y1821" s="90"/>
      <c r="Z1821" s="88"/>
      <c r="AA1821" s="88"/>
      <c r="AB1821" s="88"/>
      <c r="AC1821" s="88"/>
      <c r="AD1821" s="10"/>
      <c r="AE1821" s="8"/>
      <c r="AF1821" s="12"/>
      <c r="AG1821" s="8"/>
      <c r="AH1821" s="88"/>
    </row>
    <row r="1822" spans="1:34" x14ac:dyDescent="0.25">
      <c r="A1822" s="62">
        <f>COUNTA(H1822:K1822,L1822:AH1822)</f>
        <v>0</v>
      </c>
      <c r="B1822" s="13"/>
      <c r="C1822" s="13"/>
      <c r="D1822" s="13"/>
      <c r="E1822" s="13">
        <f t="shared" si="244"/>
        <v>0</v>
      </c>
      <c r="F1822" s="13"/>
      <c r="G1822" s="13"/>
      <c r="H1822" s="88"/>
      <c r="I1822" s="88"/>
      <c r="J1822" s="9"/>
      <c r="K1822" s="8"/>
      <c r="L1822" s="19"/>
      <c r="M1822" s="8"/>
      <c r="N1822" s="19"/>
      <c r="O1822" s="19"/>
      <c r="P1822" s="19"/>
      <c r="Q1822" s="8"/>
      <c r="R1822" s="8"/>
      <c r="S1822" s="88"/>
      <c r="T1822" s="8"/>
      <c r="U1822" s="8"/>
      <c r="V1822" s="11"/>
      <c r="W1822" s="19"/>
      <c r="X1822" s="8"/>
      <c r="Y1822" s="90"/>
      <c r="Z1822" s="88"/>
      <c r="AA1822" s="88"/>
      <c r="AB1822" s="88"/>
      <c r="AC1822" s="88"/>
      <c r="AD1822" s="10"/>
      <c r="AE1822" s="8"/>
      <c r="AF1822" s="12"/>
      <c r="AG1822" s="8"/>
      <c r="AH1822" s="88"/>
    </row>
    <row r="1823" spans="1:34" x14ac:dyDescent="0.25">
      <c r="A1823" s="62">
        <f>COUNTA(H1823:K1823,L1823:AH1823)</f>
        <v>0</v>
      </c>
      <c r="B1823" s="13"/>
      <c r="C1823" s="13"/>
      <c r="D1823" s="13"/>
      <c r="E1823" s="13">
        <f t="shared" si="244"/>
        <v>0</v>
      </c>
      <c r="F1823" s="13"/>
      <c r="G1823" s="13"/>
      <c r="H1823" s="88"/>
      <c r="I1823" s="88"/>
      <c r="J1823" s="9"/>
      <c r="K1823" s="8"/>
      <c r="L1823" s="19"/>
      <c r="M1823" s="8"/>
      <c r="N1823" s="19"/>
      <c r="O1823" s="19"/>
      <c r="P1823" s="19"/>
      <c r="Q1823" s="8"/>
      <c r="R1823" s="8"/>
      <c r="S1823" s="88"/>
      <c r="T1823" s="8"/>
      <c r="U1823" s="8"/>
      <c r="V1823" s="11"/>
      <c r="W1823" s="19"/>
      <c r="X1823" s="8"/>
      <c r="Y1823" s="90"/>
      <c r="Z1823" s="88"/>
      <c r="AA1823" s="88"/>
      <c r="AB1823" s="88"/>
      <c r="AC1823" s="88"/>
      <c r="AD1823" s="10"/>
      <c r="AE1823" s="8"/>
      <c r="AF1823" s="12"/>
      <c r="AG1823" s="8"/>
      <c r="AH1823" s="88"/>
    </row>
    <row r="1824" spans="1:34" x14ac:dyDescent="0.25">
      <c r="A1824" s="62">
        <f>COUNTA(H1824:K1824,L1824:AH1824)</f>
        <v>0</v>
      </c>
      <c r="B1824" s="13"/>
      <c r="C1824" s="13"/>
      <c r="D1824" s="13"/>
      <c r="E1824" s="13">
        <f t="shared" si="244"/>
        <v>0</v>
      </c>
      <c r="F1824" s="13"/>
      <c r="G1824" s="13"/>
      <c r="H1824" s="88"/>
      <c r="I1824" s="88"/>
      <c r="J1824" s="9"/>
      <c r="K1824" s="8"/>
      <c r="L1824" s="19"/>
      <c r="M1824" s="8"/>
      <c r="N1824" s="19"/>
      <c r="O1824" s="19"/>
      <c r="P1824" s="19"/>
      <c r="Q1824" s="8"/>
      <c r="R1824" s="8"/>
      <c r="S1824" s="88"/>
      <c r="T1824" s="8"/>
      <c r="U1824" s="8"/>
      <c r="V1824" s="11"/>
      <c r="W1824" s="19"/>
      <c r="X1824" s="8"/>
      <c r="Y1824" s="90"/>
      <c r="Z1824" s="88"/>
      <c r="AA1824" s="88"/>
      <c r="AB1824" s="88"/>
      <c r="AC1824" s="88"/>
      <c r="AD1824" s="10"/>
      <c r="AE1824" s="8"/>
      <c r="AF1824" s="12"/>
      <c r="AG1824" s="8"/>
      <c r="AH1824" s="88"/>
    </row>
    <row r="1825" spans="1:34" x14ac:dyDescent="0.25">
      <c r="A1825" s="62">
        <f>COUNTA(H1825:K1825,L1825:AH1825,J1826)-4</f>
        <v>0</v>
      </c>
      <c r="B1825" s="13"/>
      <c r="C1825" s="13"/>
      <c r="D1825" s="13"/>
      <c r="E1825" s="13">
        <f t="shared" si="244"/>
        <v>0</v>
      </c>
      <c r="F1825" s="13"/>
      <c r="G1825" s="13"/>
      <c r="H1825" s="88"/>
      <c r="I1825" s="88"/>
      <c r="J1825" s="7" t="s">
        <v>79</v>
      </c>
      <c r="K1825" s="8"/>
      <c r="L1825" s="19"/>
      <c r="M1825" s="8"/>
      <c r="N1825" s="19"/>
      <c r="O1825" s="19"/>
      <c r="P1825" s="19"/>
      <c r="Q1825" s="8"/>
      <c r="R1825" s="8"/>
      <c r="S1825" s="88"/>
      <c r="T1825" s="17" t="s">
        <v>80</v>
      </c>
      <c r="U1825" s="17" t="s">
        <v>80</v>
      </c>
      <c r="V1825" s="18" t="s">
        <v>80</v>
      </c>
      <c r="W1825" s="19"/>
      <c r="X1825" s="8"/>
      <c r="Y1825" s="90"/>
      <c r="Z1825" s="88"/>
      <c r="AA1825" s="88"/>
      <c r="AB1825" s="88"/>
      <c r="AC1825" s="88"/>
      <c r="AD1825" s="10"/>
      <c r="AE1825" s="8"/>
      <c r="AF1825" s="12"/>
      <c r="AG1825" s="8"/>
      <c r="AH1825" s="88"/>
    </row>
    <row r="1826" spans="1:34" x14ac:dyDescent="0.25">
      <c r="A1826" s="62">
        <f>COUNTA(H1826:K1826,L1826:AH1826)</f>
        <v>0</v>
      </c>
      <c r="B1826" s="13"/>
      <c r="C1826" s="13"/>
      <c r="D1826" s="13" t="str">
        <f>IF(J1826&gt;0,"совместительство","-")</f>
        <v>-</v>
      </c>
      <c r="E1826" s="13">
        <f t="shared" si="244"/>
        <v>0</v>
      </c>
      <c r="F1826" s="13"/>
      <c r="G1826" s="13"/>
      <c r="H1826" s="88"/>
      <c r="I1826" s="88"/>
      <c r="J1826" s="9"/>
      <c r="K1826" s="8"/>
      <c r="L1826" s="19"/>
      <c r="M1826" s="8"/>
      <c r="N1826" s="19"/>
      <c r="O1826" s="19"/>
      <c r="P1826" s="19"/>
      <c r="Q1826" s="8"/>
      <c r="R1826" s="8"/>
      <c r="S1826" s="88"/>
      <c r="T1826" s="8"/>
      <c r="U1826" s="8"/>
      <c r="V1826" s="11"/>
      <c r="W1826" s="19"/>
      <c r="X1826" s="8"/>
      <c r="Y1826" s="90"/>
      <c r="Z1826" s="88"/>
      <c r="AA1826" s="88"/>
      <c r="AB1826" s="88"/>
      <c r="AC1826" s="88"/>
      <c r="AD1826" s="10"/>
      <c r="AE1826" s="8"/>
      <c r="AF1826" s="12"/>
      <c r="AG1826" s="8"/>
      <c r="AH1826" s="88"/>
    </row>
    <row r="1827" spans="1:34" x14ac:dyDescent="0.25">
      <c r="A1827" s="62">
        <f>COUNTA(H1827:K1827,L1827:AH1827)</f>
        <v>0</v>
      </c>
      <c r="B1827" s="13"/>
      <c r="C1827" s="13"/>
      <c r="D1827" s="13"/>
      <c r="E1827" s="13">
        <f t="shared" si="244"/>
        <v>0</v>
      </c>
      <c r="F1827" s="13"/>
      <c r="G1827" s="13"/>
      <c r="H1827" s="88"/>
      <c r="I1827" s="88"/>
      <c r="J1827" s="9"/>
      <c r="K1827" s="8"/>
      <c r="L1827" s="19"/>
      <c r="M1827" s="8"/>
      <c r="N1827" s="19"/>
      <c r="O1827" s="19"/>
      <c r="P1827" s="19"/>
      <c r="Q1827" s="8"/>
      <c r="R1827" s="8"/>
      <c r="S1827" s="88"/>
      <c r="T1827" s="8"/>
      <c r="U1827" s="8"/>
      <c r="V1827" s="11"/>
      <c r="W1827" s="19"/>
      <c r="X1827" s="8"/>
      <c r="Y1827" s="90"/>
      <c r="Z1827" s="88"/>
      <c r="AA1827" s="88"/>
      <c r="AB1827" s="88"/>
      <c r="AC1827" s="88"/>
      <c r="AD1827" s="10"/>
      <c r="AE1827" s="8"/>
      <c r="AF1827" s="12"/>
      <c r="AG1827" s="8"/>
      <c r="AH1827" s="88"/>
    </row>
    <row r="1828" spans="1:34" x14ac:dyDescent="0.25">
      <c r="A1828" s="62">
        <f>COUNTA(H1828:K1828,L1828:AH1828)</f>
        <v>0</v>
      </c>
      <c r="B1828" s="13"/>
      <c r="C1828" s="13"/>
      <c r="D1828" s="13"/>
      <c r="E1828" s="13">
        <f t="shared" si="244"/>
        <v>0</v>
      </c>
      <c r="F1828" s="13"/>
      <c r="G1828" s="13"/>
      <c r="H1828" s="88"/>
      <c r="I1828" s="88"/>
      <c r="J1828" s="9"/>
      <c r="K1828" s="8"/>
      <c r="L1828" s="19"/>
      <c r="M1828" s="8"/>
      <c r="N1828" s="19"/>
      <c r="O1828" s="19"/>
      <c r="P1828" s="19"/>
      <c r="Q1828" s="8"/>
      <c r="R1828" s="8"/>
      <c r="S1828" s="88"/>
      <c r="T1828" s="8"/>
      <c r="U1828" s="8"/>
      <c r="V1828" s="11"/>
      <c r="W1828" s="19"/>
      <c r="X1828" s="8"/>
      <c r="Y1828" s="90"/>
      <c r="Z1828" s="88"/>
      <c r="AA1828" s="88"/>
      <c r="AB1828" s="88"/>
      <c r="AC1828" s="88"/>
      <c r="AD1828" s="10"/>
      <c r="AE1828" s="8"/>
      <c r="AF1828" s="12"/>
      <c r="AG1828" s="8"/>
      <c r="AH1828" s="88"/>
    </row>
    <row r="1829" spans="1:34" x14ac:dyDescent="0.25">
      <c r="A1829" s="62">
        <f>COUNTA(H1829:K1829,L1829:AH1829)</f>
        <v>0</v>
      </c>
      <c r="B1829" s="13"/>
      <c r="C1829" s="13"/>
      <c r="D1829" s="13"/>
      <c r="E1829" s="13">
        <f t="shared" si="244"/>
        <v>0</v>
      </c>
      <c r="F1829" s="13"/>
      <c r="G1829" s="13"/>
      <c r="H1829" s="88"/>
      <c r="I1829" s="88"/>
      <c r="J1829" s="9"/>
      <c r="K1829" s="8"/>
      <c r="L1829" s="19"/>
      <c r="M1829" s="8"/>
      <c r="N1829" s="19"/>
      <c r="O1829" s="19"/>
      <c r="P1829" s="19"/>
      <c r="Q1829" s="8"/>
      <c r="R1829" s="8"/>
      <c r="S1829" s="88"/>
      <c r="T1829" s="8"/>
      <c r="U1829" s="8"/>
      <c r="V1829" s="11"/>
      <c r="W1829" s="19"/>
      <c r="X1829" s="8"/>
      <c r="Y1829" s="90"/>
      <c r="Z1829" s="88"/>
      <c r="AA1829" s="88"/>
      <c r="AB1829" s="88"/>
      <c r="AC1829" s="88"/>
      <c r="AD1829" s="10"/>
      <c r="AE1829" s="8"/>
      <c r="AF1829" s="12"/>
      <c r="AG1829" s="8"/>
      <c r="AH1829" s="88"/>
    </row>
    <row r="1830" spans="1:34" x14ac:dyDescent="0.25">
      <c r="A1830" s="62">
        <f>COUNTA(H1830:K1830,L1830:AH1830)</f>
        <v>0</v>
      </c>
      <c r="B1830" s="13"/>
      <c r="C1830" s="13"/>
      <c r="D1830" s="13"/>
      <c r="E1830" s="13">
        <f t="shared" si="244"/>
        <v>0</v>
      </c>
      <c r="F1830" s="13"/>
      <c r="G1830" s="13"/>
      <c r="H1830" s="88"/>
      <c r="I1830" s="88"/>
      <c r="J1830" s="9"/>
      <c r="K1830" s="8"/>
      <c r="L1830" s="19"/>
      <c r="M1830" s="8"/>
      <c r="N1830" s="19"/>
      <c r="O1830" s="19"/>
      <c r="P1830" s="19"/>
      <c r="Q1830" s="8"/>
      <c r="R1830" s="8"/>
      <c r="S1830" s="88"/>
      <c r="T1830" s="8"/>
      <c r="U1830" s="8"/>
      <c r="V1830" s="11"/>
      <c r="W1830" s="19"/>
      <c r="X1830" s="8"/>
      <c r="Y1830" s="90"/>
      <c r="Z1830" s="88"/>
      <c r="AA1830" s="88"/>
      <c r="AB1830" s="88"/>
      <c r="AC1830" s="88"/>
      <c r="AD1830" s="10"/>
      <c r="AE1830" s="8"/>
      <c r="AF1830" s="12"/>
      <c r="AG1830" s="8"/>
      <c r="AH1830" s="88"/>
    </row>
    <row r="1831" spans="1:34" x14ac:dyDescent="0.25">
      <c r="A1831" s="62">
        <f>COUNTA(H1831:K1831,L1831:AH1831)</f>
        <v>0</v>
      </c>
      <c r="B1831" s="13"/>
      <c r="C1831" s="13"/>
      <c r="D1831" s="13"/>
      <c r="E1831" s="13">
        <f t="shared" si="244"/>
        <v>0</v>
      </c>
      <c r="F1831" s="13"/>
      <c r="G1831" s="13"/>
      <c r="H1831" s="88"/>
      <c r="I1831" s="88"/>
      <c r="J1831" s="9"/>
      <c r="K1831" s="8"/>
      <c r="L1831" s="19"/>
      <c r="M1831" s="8"/>
      <c r="N1831" s="19"/>
      <c r="O1831" s="19"/>
      <c r="P1831" s="19"/>
      <c r="Q1831" s="8"/>
      <c r="R1831" s="8"/>
      <c r="S1831" s="88"/>
      <c r="T1831" s="8"/>
      <c r="U1831" s="8"/>
      <c r="V1831" s="11"/>
      <c r="W1831" s="19"/>
      <c r="X1831" s="8"/>
      <c r="Y1831" s="90"/>
      <c r="Z1831" s="88"/>
      <c r="AA1831" s="88"/>
      <c r="AB1831" s="88"/>
      <c r="AC1831" s="88"/>
      <c r="AD1831" s="10"/>
      <c r="AE1831" s="8"/>
      <c r="AF1831" s="12"/>
      <c r="AG1831" s="8"/>
      <c r="AH1831" s="88"/>
    </row>
    <row r="1832" spans="1:34" s="26" customFormat="1" ht="11.25" customHeight="1" x14ac:dyDescent="0.25">
      <c r="A1832" s="21">
        <v>0</v>
      </c>
      <c r="B1832" s="22"/>
      <c r="C1832" s="22"/>
      <c r="D1832" s="21"/>
      <c r="E1832" s="23">
        <f>MAX(E1816:E1831)</f>
        <v>0</v>
      </c>
      <c r="F1832" s="21" t="str">
        <f>RIGHT(R1832,4)</f>
        <v xml:space="preserve"> - 0</v>
      </c>
      <c r="G1832" s="21" t="str">
        <f>RIGHT(X1832,4)</f>
        <v xml:space="preserve"> - 0</v>
      </c>
      <c r="H1832" s="88"/>
      <c r="I1832" s="88"/>
      <c r="J1832" s="23" t="s">
        <v>85</v>
      </c>
      <c r="K1832" s="23" t="str">
        <f>IF(E1832=4,"ВО",IF(E1832=3,"СПО",IF(E1832=2,"ВО (с)",IF(E1832=1,"СПО (с)","-"))))</f>
        <v>-</v>
      </c>
      <c r="L1832" s="23">
        <f>COUNTA(L1816:L1831)</f>
        <v>0</v>
      </c>
      <c r="M1832" s="23" t="s">
        <v>80</v>
      </c>
      <c r="N1832" s="23" t="s">
        <v>80</v>
      </c>
      <c r="O1832" s="23">
        <f>COUNTA(O1816:O1831)</f>
        <v>0</v>
      </c>
      <c r="P1832" s="23" t="s">
        <v>80</v>
      </c>
      <c r="Q1832" s="23">
        <f>SUM(Q1816:Q1831)</f>
        <v>0</v>
      </c>
      <c r="R1832" s="23" t="str">
        <f>CONCATENATE("П.Г.П. - ",MAX(R1816:R1831))</f>
        <v>П.Г.П. - 0</v>
      </c>
      <c r="S1832" s="23">
        <f>COUNTA(S1816)</f>
        <v>0</v>
      </c>
      <c r="T1832" s="23">
        <f>T1817</f>
        <v>0</v>
      </c>
      <c r="U1832" s="23" t="s">
        <v>80</v>
      </c>
      <c r="V1832" s="23" t="s">
        <v>80</v>
      </c>
      <c r="W1832" s="23">
        <f>COUNTA(W1816:W1831)</f>
        <v>0</v>
      </c>
      <c r="X1832" s="23" t="str">
        <f>CONCATENATE("П.Г.П. - ",MAX(X1816:X1831))</f>
        <v>П.Г.П. - 0</v>
      </c>
      <c r="Y1832" s="24">
        <f>Y1816</f>
        <v>0</v>
      </c>
      <c r="Z1832" s="23" t="str">
        <f>IF(Z1816="","-",Z1816)</f>
        <v>-</v>
      </c>
      <c r="AA1832" s="23" t="str">
        <f t="shared" ref="AA1832:AC1832" si="245">IF(AA1816="","-",AA1816)</f>
        <v>-</v>
      </c>
      <c r="AB1832" s="23" t="str">
        <f t="shared" si="245"/>
        <v>-</v>
      </c>
      <c r="AC1832" s="23" t="str">
        <f t="shared" si="245"/>
        <v>-</v>
      </c>
      <c r="AD1832" s="23" t="s">
        <v>80</v>
      </c>
      <c r="AE1832" s="23">
        <f>SUM(AE1816:AE1831)</f>
        <v>0</v>
      </c>
      <c r="AF1832" s="25">
        <f>SUM(AF1816:AF1831)</f>
        <v>0</v>
      </c>
      <c r="AG1832" s="23" t="s">
        <v>80</v>
      </c>
      <c r="AH1832" s="23" t="s">
        <v>80</v>
      </c>
    </row>
    <row r="1833" spans="1:34" x14ac:dyDescent="0.25">
      <c r="A1833" s="62">
        <f>COUNTA(H1833:K1833,L1833:AH1833)-7</f>
        <v>-1</v>
      </c>
      <c r="B1833" s="13"/>
      <c r="C1833" s="13"/>
      <c r="D1833" s="13"/>
      <c r="E1833" s="13">
        <f t="shared" ref="E1833:E1848" si="246">IF(K1833="ВО",4,IF(K1833="СПО",3,IF(K1833="ВО (студент)",2,IF(K1833="СПО (студент)",1,0))))</f>
        <v>0</v>
      </c>
      <c r="F1833" s="13"/>
      <c r="G1833" s="13"/>
      <c r="H1833" s="88">
        <v>128</v>
      </c>
      <c r="I1833" s="88"/>
      <c r="J1833" s="7" t="s">
        <v>77</v>
      </c>
      <c r="K1833" s="8"/>
      <c r="L1833" s="19"/>
      <c r="M1833" s="8"/>
      <c r="N1833" s="19"/>
      <c r="O1833" s="19"/>
      <c r="P1833" s="19"/>
      <c r="Q1833" s="8"/>
      <c r="R1833" s="8"/>
      <c r="S1833" s="88"/>
      <c r="T1833" s="17" t="s">
        <v>80</v>
      </c>
      <c r="U1833" s="17" t="s">
        <v>80</v>
      </c>
      <c r="V1833" s="18" t="s">
        <v>80</v>
      </c>
      <c r="W1833" s="19"/>
      <c r="X1833" s="8"/>
      <c r="Y1833" s="90"/>
      <c r="Z1833" s="88"/>
      <c r="AA1833" s="88"/>
      <c r="AB1833" s="88" t="str">
        <f>IF(Y1833&lt;1,"-",ROUND(YEARFRAC(Y1833,#REF!,1),2))</f>
        <v>-</v>
      </c>
      <c r="AC1833" s="88"/>
      <c r="AD1833" s="10"/>
      <c r="AE1833" s="8"/>
      <c r="AF1833" s="12"/>
      <c r="AG1833" s="8"/>
      <c r="AH1833" s="88"/>
    </row>
    <row r="1834" spans="1:34" x14ac:dyDescent="0.25">
      <c r="A1834" s="62">
        <f>COUNTA(H1834:K1834,L1834:AH1834)</f>
        <v>0</v>
      </c>
      <c r="B1834" s="13"/>
      <c r="C1834" s="13"/>
      <c r="D1834" s="13"/>
      <c r="E1834" s="13">
        <f t="shared" si="246"/>
        <v>0</v>
      </c>
      <c r="F1834" s="13"/>
      <c r="G1834" s="13"/>
      <c r="H1834" s="88"/>
      <c r="I1834" s="88"/>
      <c r="J1834" s="9"/>
      <c r="K1834" s="8"/>
      <c r="L1834" s="19"/>
      <c r="M1834" s="8"/>
      <c r="N1834" s="19"/>
      <c r="O1834" s="19"/>
      <c r="P1834" s="19"/>
      <c r="Q1834" s="8"/>
      <c r="R1834" s="8"/>
      <c r="S1834" s="88"/>
      <c r="T1834" s="8"/>
      <c r="U1834" s="8"/>
      <c r="V1834" s="11"/>
      <c r="W1834" s="19"/>
      <c r="X1834" s="8"/>
      <c r="Y1834" s="90"/>
      <c r="Z1834" s="88"/>
      <c r="AA1834" s="88"/>
      <c r="AB1834" s="88"/>
      <c r="AC1834" s="88"/>
      <c r="AD1834" s="10"/>
      <c r="AE1834" s="8"/>
      <c r="AF1834" s="12"/>
      <c r="AG1834" s="8"/>
      <c r="AH1834" s="88"/>
    </row>
    <row r="1835" spans="1:34" x14ac:dyDescent="0.25">
      <c r="A1835" s="62">
        <f>COUNTA(H1835:K1835,L1835:AH1835,J1836)-4</f>
        <v>0</v>
      </c>
      <c r="B1835" s="13"/>
      <c r="C1835" s="13"/>
      <c r="D1835" s="13"/>
      <c r="E1835" s="13">
        <f t="shared" si="246"/>
        <v>0</v>
      </c>
      <c r="F1835" s="13"/>
      <c r="G1835" s="13"/>
      <c r="H1835" s="88"/>
      <c r="I1835" s="88"/>
      <c r="J1835" s="7" t="s">
        <v>78</v>
      </c>
      <c r="K1835" s="8"/>
      <c r="L1835" s="19"/>
      <c r="M1835" s="8"/>
      <c r="N1835" s="19"/>
      <c r="O1835" s="19"/>
      <c r="P1835" s="19"/>
      <c r="Q1835" s="8"/>
      <c r="R1835" s="8"/>
      <c r="S1835" s="88"/>
      <c r="T1835" s="17" t="s">
        <v>80</v>
      </c>
      <c r="U1835" s="17" t="s">
        <v>80</v>
      </c>
      <c r="V1835" s="18" t="s">
        <v>80</v>
      </c>
      <c r="W1835" s="19"/>
      <c r="X1835" s="8"/>
      <c r="Y1835" s="90"/>
      <c r="Z1835" s="88"/>
      <c r="AA1835" s="88"/>
      <c r="AB1835" s="88"/>
      <c r="AC1835" s="88"/>
      <c r="AD1835" s="10"/>
      <c r="AE1835" s="8"/>
      <c r="AF1835" s="12"/>
      <c r="AG1835" s="8"/>
      <c r="AH1835" s="88"/>
    </row>
    <row r="1836" spans="1:34" x14ac:dyDescent="0.25">
      <c r="A1836" s="62">
        <f>COUNTA(H1836:K1836,L1836:AH1836)</f>
        <v>0</v>
      </c>
      <c r="B1836" s="13"/>
      <c r="C1836" s="13"/>
      <c r="D1836" s="13" t="str">
        <f>IF(J1836&gt;0,"совмещение","-")</f>
        <v>-</v>
      </c>
      <c r="E1836" s="13">
        <f t="shared" si="246"/>
        <v>0</v>
      </c>
      <c r="F1836" s="13"/>
      <c r="G1836" s="13"/>
      <c r="H1836" s="88"/>
      <c r="I1836" s="88"/>
      <c r="J1836" s="9"/>
      <c r="K1836" s="8"/>
      <c r="L1836" s="19"/>
      <c r="M1836" s="8"/>
      <c r="N1836" s="19"/>
      <c r="O1836" s="19"/>
      <c r="P1836" s="19"/>
      <c r="Q1836" s="8"/>
      <c r="R1836" s="8"/>
      <c r="S1836" s="88"/>
      <c r="T1836" s="8"/>
      <c r="U1836" s="8"/>
      <c r="V1836" s="11"/>
      <c r="W1836" s="19"/>
      <c r="X1836" s="8"/>
      <c r="Y1836" s="90"/>
      <c r="Z1836" s="88"/>
      <c r="AA1836" s="88"/>
      <c r="AB1836" s="88"/>
      <c r="AC1836" s="88"/>
      <c r="AD1836" s="10"/>
      <c r="AE1836" s="8"/>
      <c r="AF1836" s="12"/>
      <c r="AG1836" s="8"/>
      <c r="AH1836" s="88"/>
    </row>
    <row r="1837" spans="1:34" x14ac:dyDescent="0.25">
      <c r="A1837" s="62">
        <f>COUNTA(H1837:K1837,L1837:AH1837)</f>
        <v>0</v>
      </c>
      <c r="B1837" s="13"/>
      <c r="C1837" s="13"/>
      <c r="D1837" s="13"/>
      <c r="E1837" s="13">
        <f t="shared" si="246"/>
        <v>0</v>
      </c>
      <c r="F1837" s="13"/>
      <c r="G1837" s="13"/>
      <c r="H1837" s="88"/>
      <c r="I1837" s="88"/>
      <c r="J1837" s="9"/>
      <c r="K1837" s="8"/>
      <c r="L1837" s="19"/>
      <c r="M1837" s="8"/>
      <c r="N1837" s="19"/>
      <c r="O1837" s="19"/>
      <c r="P1837" s="19"/>
      <c r="Q1837" s="8"/>
      <c r="R1837" s="8"/>
      <c r="S1837" s="88"/>
      <c r="T1837" s="8"/>
      <c r="U1837" s="8"/>
      <c r="V1837" s="11"/>
      <c r="W1837" s="19"/>
      <c r="X1837" s="8"/>
      <c r="Y1837" s="90"/>
      <c r="Z1837" s="88"/>
      <c r="AA1837" s="88"/>
      <c r="AB1837" s="88"/>
      <c r="AC1837" s="88"/>
      <c r="AD1837" s="10"/>
      <c r="AE1837" s="8"/>
      <c r="AF1837" s="12"/>
      <c r="AG1837" s="8"/>
      <c r="AH1837" s="88"/>
    </row>
    <row r="1838" spans="1:34" x14ac:dyDescent="0.25">
      <c r="A1838" s="62">
        <f>COUNTA(H1838:K1838,L1838:AH1838)</f>
        <v>0</v>
      </c>
      <c r="B1838" s="13"/>
      <c r="C1838" s="13"/>
      <c r="D1838" s="13"/>
      <c r="E1838" s="13">
        <f t="shared" si="246"/>
        <v>0</v>
      </c>
      <c r="F1838" s="13"/>
      <c r="G1838" s="13"/>
      <c r="H1838" s="88"/>
      <c r="I1838" s="88"/>
      <c r="J1838" s="9"/>
      <c r="K1838" s="8"/>
      <c r="L1838" s="19"/>
      <c r="M1838" s="8"/>
      <c r="N1838" s="19"/>
      <c r="O1838" s="19"/>
      <c r="P1838" s="19"/>
      <c r="Q1838" s="8"/>
      <c r="R1838" s="8"/>
      <c r="S1838" s="88"/>
      <c r="T1838" s="8"/>
      <c r="U1838" s="8"/>
      <c r="V1838" s="11"/>
      <c r="W1838" s="19"/>
      <c r="X1838" s="8"/>
      <c r="Y1838" s="90"/>
      <c r="Z1838" s="88"/>
      <c r="AA1838" s="88"/>
      <c r="AB1838" s="88"/>
      <c r="AC1838" s="88"/>
      <c r="AD1838" s="10"/>
      <c r="AE1838" s="8"/>
      <c r="AF1838" s="12"/>
      <c r="AG1838" s="8"/>
      <c r="AH1838" s="88"/>
    </row>
    <row r="1839" spans="1:34" x14ac:dyDescent="0.25">
      <c r="A1839" s="62">
        <f>COUNTA(H1839:K1839,L1839:AH1839)</f>
        <v>0</v>
      </c>
      <c r="B1839" s="13"/>
      <c r="C1839" s="13"/>
      <c r="D1839" s="13"/>
      <c r="E1839" s="13">
        <f t="shared" si="246"/>
        <v>0</v>
      </c>
      <c r="F1839" s="13"/>
      <c r="G1839" s="13"/>
      <c r="H1839" s="88"/>
      <c r="I1839" s="88"/>
      <c r="J1839" s="9"/>
      <c r="K1839" s="8"/>
      <c r="L1839" s="19"/>
      <c r="M1839" s="8"/>
      <c r="N1839" s="19"/>
      <c r="O1839" s="19"/>
      <c r="P1839" s="19"/>
      <c r="Q1839" s="8"/>
      <c r="R1839" s="8"/>
      <c r="S1839" s="88"/>
      <c r="T1839" s="8"/>
      <c r="U1839" s="8"/>
      <c r="V1839" s="11"/>
      <c r="W1839" s="19"/>
      <c r="X1839" s="8"/>
      <c r="Y1839" s="90"/>
      <c r="Z1839" s="88"/>
      <c r="AA1839" s="88"/>
      <c r="AB1839" s="88"/>
      <c r="AC1839" s="88"/>
      <c r="AD1839" s="10"/>
      <c r="AE1839" s="8"/>
      <c r="AF1839" s="12"/>
      <c r="AG1839" s="8"/>
      <c r="AH1839" s="88"/>
    </row>
    <row r="1840" spans="1:34" x14ac:dyDescent="0.25">
      <c r="A1840" s="62">
        <f>COUNTA(H1840:K1840,L1840:AH1840)</f>
        <v>0</v>
      </c>
      <c r="B1840" s="13"/>
      <c r="C1840" s="13"/>
      <c r="D1840" s="13"/>
      <c r="E1840" s="13">
        <f t="shared" si="246"/>
        <v>0</v>
      </c>
      <c r="F1840" s="13"/>
      <c r="G1840" s="13"/>
      <c r="H1840" s="88"/>
      <c r="I1840" s="88"/>
      <c r="J1840" s="9"/>
      <c r="K1840" s="8"/>
      <c r="L1840" s="19"/>
      <c r="M1840" s="8"/>
      <c r="N1840" s="19"/>
      <c r="O1840" s="19"/>
      <c r="P1840" s="19"/>
      <c r="Q1840" s="8"/>
      <c r="R1840" s="8"/>
      <c r="S1840" s="88"/>
      <c r="T1840" s="8"/>
      <c r="U1840" s="8"/>
      <c r="V1840" s="11"/>
      <c r="W1840" s="19"/>
      <c r="X1840" s="8"/>
      <c r="Y1840" s="90"/>
      <c r="Z1840" s="88"/>
      <c r="AA1840" s="88"/>
      <c r="AB1840" s="88"/>
      <c r="AC1840" s="88"/>
      <c r="AD1840" s="10"/>
      <c r="AE1840" s="8"/>
      <c r="AF1840" s="12"/>
      <c r="AG1840" s="8"/>
      <c r="AH1840" s="88"/>
    </row>
    <row r="1841" spans="1:34" x14ac:dyDescent="0.25">
      <c r="A1841" s="62">
        <f>COUNTA(H1841:K1841,L1841:AH1841)</f>
        <v>0</v>
      </c>
      <c r="B1841" s="13"/>
      <c r="C1841" s="13"/>
      <c r="D1841" s="13"/>
      <c r="E1841" s="13">
        <f t="shared" si="246"/>
        <v>0</v>
      </c>
      <c r="F1841" s="13"/>
      <c r="G1841" s="13"/>
      <c r="H1841" s="88"/>
      <c r="I1841" s="88"/>
      <c r="J1841" s="9"/>
      <c r="K1841" s="8"/>
      <c r="L1841" s="19"/>
      <c r="M1841" s="8"/>
      <c r="N1841" s="19"/>
      <c r="O1841" s="19"/>
      <c r="P1841" s="19"/>
      <c r="Q1841" s="8"/>
      <c r="R1841" s="8"/>
      <c r="S1841" s="88"/>
      <c r="T1841" s="8"/>
      <c r="U1841" s="8"/>
      <c r="V1841" s="11"/>
      <c r="W1841" s="19"/>
      <c r="X1841" s="8"/>
      <c r="Y1841" s="90"/>
      <c r="Z1841" s="88"/>
      <c r="AA1841" s="88"/>
      <c r="AB1841" s="88"/>
      <c r="AC1841" s="88"/>
      <c r="AD1841" s="10"/>
      <c r="AE1841" s="8"/>
      <c r="AF1841" s="12"/>
      <c r="AG1841" s="8"/>
      <c r="AH1841" s="88"/>
    </row>
    <row r="1842" spans="1:34" x14ac:dyDescent="0.25">
      <c r="A1842" s="62">
        <f>COUNTA(H1842:K1842,L1842:AH1842,J1843)-4</f>
        <v>0</v>
      </c>
      <c r="B1842" s="13"/>
      <c r="C1842" s="13"/>
      <c r="D1842" s="13"/>
      <c r="E1842" s="13">
        <f t="shared" si="246"/>
        <v>0</v>
      </c>
      <c r="F1842" s="13"/>
      <c r="G1842" s="13"/>
      <c r="H1842" s="88"/>
      <c r="I1842" s="88"/>
      <c r="J1842" s="7" t="s">
        <v>79</v>
      </c>
      <c r="K1842" s="8"/>
      <c r="L1842" s="19"/>
      <c r="M1842" s="8"/>
      <c r="N1842" s="19"/>
      <c r="O1842" s="19"/>
      <c r="P1842" s="19"/>
      <c r="Q1842" s="8"/>
      <c r="R1842" s="8"/>
      <c r="S1842" s="88"/>
      <c r="T1842" s="17" t="s">
        <v>80</v>
      </c>
      <c r="U1842" s="17" t="s">
        <v>80</v>
      </c>
      <c r="V1842" s="18" t="s">
        <v>80</v>
      </c>
      <c r="W1842" s="19"/>
      <c r="X1842" s="8"/>
      <c r="Y1842" s="90"/>
      <c r="Z1842" s="88"/>
      <c r="AA1842" s="88"/>
      <c r="AB1842" s="88"/>
      <c r="AC1842" s="88"/>
      <c r="AD1842" s="10"/>
      <c r="AE1842" s="8"/>
      <c r="AF1842" s="12"/>
      <c r="AG1842" s="8"/>
      <c r="AH1842" s="88"/>
    </row>
    <row r="1843" spans="1:34" x14ac:dyDescent="0.25">
      <c r="A1843" s="62">
        <f>COUNTA(H1843:K1843,L1843:AH1843)</f>
        <v>0</v>
      </c>
      <c r="B1843" s="13"/>
      <c r="C1843" s="13"/>
      <c r="D1843" s="13" t="str">
        <f>IF(J1843&gt;0,"совместительство","-")</f>
        <v>-</v>
      </c>
      <c r="E1843" s="13">
        <f t="shared" si="246"/>
        <v>0</v>
      </c>
      <c r="F1843" s="13"/>
      <c r="G1843" s="13"/>
      <c r="H1843" s="88"/>
      <c r="I1843" s="88"/>
      <c r="J1843" s="9"/>
      <c r="K1843" s="8"/>
      <c r="L1843" s="19"/>
      <c r="M1843" s="8"/>
      <c r="N1843" s="19"/>
      <c r="O1843" s="19"/>
      <c r="P1843" s="19"/>
      <c r="Q1843" s="8"/>
      <c r="R1843" s="8"/>
      <c r="S1843" s="88"/>
      <c r="T1843" s="8"/>
      <c r="U1843" s="8"/>
      <c r="V1843" s="11"/>
      <c r="W1843" s="19"/>
      <c r="X1843" s="8"/>
      <c r="Y1843" s="90"/>
      <c r="Z1843" s="88"/>
      <c r="AA1843" s="88"/>
      <c r="AB1843" s="88"/>
      <c r="AC1843" s="88"/>
      <c r="AD1843" s="10"/>
      <c r="AE1843" s="8"/>
      <c r="AF1843" s="12"/>
      <c r="AG1843" s="8"/>
      <c r="AH1843" s="88"/>
    </row>
    <row r="1844" spans="1:34" x14ac:dyDescent="0.25">
      <c r="A1844" s="62">
        <f>COUNTA(H1844:K1844,L1844:AH1844)</f>
        <v>0</v>
      </c>
      <c r="B1844" s="13"/>
      <c r="C1844" s="13"/>
      <c r="D1844" s="13"/>
      <c r="E1844" s="13">
        <f t="shared" si="246"/>
        <v>0</v>
      </c>
      <c r="F1844" s="13"/>
      <c r="G1844" s="13"/>
      <c r="H1844" s="88"/>
      <c r="I1844" s="88"/>
      <c r="J1844" s="9"/>
      <c r="K1844" s="8"/>
      <c r="L1844" s="19"/>
      <c r="M1844" s="8"/>
      <c r="N1844" s="19"/>
      <c r="O1844" s="19"/>
      <c r="P1844" s="19"/>
      <c r="Q1844" s="8"/>
      <c r="R1844" s="8"/>
      <c r="S1844" s="88"/>
      <c r="T1844" s="8"/>
      <c r="U1844" s="8"/>
      <c r="V1844" s="11"/>
      <c r="W1844" s="19"/>
      <c r="X1844" s="8"/>
      <c r="Y1844" s="90"/>
      <c r="Z1844" s="88"/>
      <c r="AA1844" s="88"/>
      <c r="AB1844" s="88"/>
      <c r="AC1844" s="88"/>
      <c r="AD1844" s="10"/>
      <c r="AE1844" s="8"/>
      <c r="AF1844" s="12"/>
      <c r="AG1844" s="8"/>
      <c r="AH1844" s="88"/>
    </row>
    <row r="1845" spans="1:34" x14ac:dyDescent="0.25">
      <c r="A1845" s="62">
        <f>COUNTA(H1845:K1845,L1845:AH1845)</f>
        <v>0</v>
      </c>
      <c r="B1845" s="13"/>
      <c r="C1845" s="13"/>
      <c r="D1845" s="13"/>
      <c r="E1845" s="13">
        <f t="shared" si="246"/>
        <v>0</v>
      </c>
      <c r="F1845" s="13"/>
      <c r="G1845" s="13"/>
      <c r="H1845" s="88"/>
      <c r="I1845" s="88"/>
      <c r="J1845" s="9"/>
      <c r="K1845" s="8"/>
      <c r="L1845" s="19"/>
      <c r="M1845" s="8"/>
      <c r="N1845" s="19"/>
      <c r="O1845" s="19"/>
      <c r="P1845" s="19"/>
      <c r="Q1845" s="8"/>
      <c r="R1845" s="8"/>
      <c r="S1845" s="88"/>
      <c r="T1845" s="8"/>
      <c r="U1845" s="8"/>
      <c r="V1845" s="11"/>
      <c r="W1845" s="19"/>
      <c r="X1845" s="8"/>
      <c r="Y1845" s="90"/>
      <c r="Z1845" s="88"/>
      <c r="AA1845" s="88"/>
      <c r="AB1845" s="88"/>
      <c r="AC1845" s="88"/>
      <c r="AD1845" s="10"/>
      <c r="AE1845" s="8"/>
      <c r="AF1845" s="12"/>
      <c r="AG1845" s="8"/>
      <c r="AH1845" s="88"/>
    </row>
    <row r="1846" spans="1:34" x14ac:dyDescent="0.25">
      <c r="A1846" s="62">
        <f>COUNTA(H1846:K1846,L1846:AH1846)</f>
        <v>0</v>
      </c>
      <c r="B1846" s="13"/>
      <c r="C1846" s="13"/>
      <c r="D1846" s="13"/>
      <c r="E1846" s="13">
        <f t="shared" si="246"/>
        <v>0</v>
      </c>
      <c r="F1846" s="13"/>
      <c r="G1846" s="13"/>
      <c r="H1846" s="88"/>
      <c r="I1846" s="88"/>
      <c r="J1846" s="9"/>
      <c r="K1846" s="8"/>
      <c r="L1846" s="19"/>
      <c r="M1846" s="8"/>
      <c r="N1846" s="19"/>
      <c r="O1846" s="19"/>
      <c r="P1846" s="19"/>
      <c r="Q1846" s="8"/>
      <c r="R1846" s="8"/>
      <c r="S1846" s="88"/>
      <c r="T1846" s="8"/>
      <c r="U1846" s="8"/>
      <c r="V1846" s="11"/>
      <c r="W1846" s="19"/>
      <c r="X1846" s="8"/>
      <c r="Y1846" s="90"/>
      <c r="Z1846" s="88"/>
      <c r="AA1846" s="88"/>
      <c r="AB1846" s="88"/>
      <c r="AC1846" s="88"/>
      <c r="AD1846" s="10"/>
      <c r="AE1846" s="8"/>
      <c r="AF1846" s="12"/>
      <c r="AG1846" s="8"/>
      <c r="AH1846" s="88"/>
    </row>
    <row r="1847" spans="1:34" x14ac:dyDescent="0.25">
      <c r="A1847" s="62">
        <f>COUNTA(H1847:K1847,L1847:AH1847)</f>
        <v>0</v>
      </c>
      <c r="B1847" s="13"/>
      <c r="C1847" s="13"/>
      <c r="D1847" s="13"/>
      <c r="E1847" s="13">
        <f t="shared" si="246"/>
        <v>0</v>
      </c>
      <c r="F1847" s="13"/>
      <c r="G1847" s="13"/>
      <c r="H1847" s="88"/>
      <c r="I1847" s="88"/>
      <c r="J1847" s="9"/>
      <c r="K1847" s="8"/>
      <c r="L1847" s="19"/>
      <c r="M1847" s="8"/>
      <c r="N1847" s="19"/>
      <c r="O1847" s="19"/>
      <c r="P1847" s="19"/>
      <c r="Q1847" s="8"/>
      <c r="R1847" s="8"/>
      <c r="S1847" s="88"/>
      <c r="T1847" s="8"/>
      <c r="U1847" s="8"/>
      <c r="V1847" s="11"/>
      <c r="W1847" s="19"/>
      <c r="X1847" s="8"/>
      <c r="Y1847" s="90"/>
      <c r="Z1847" s="88"/>
      <c r="AA1847" s="88"/>
      <c r="AB1847" s="88"/>
      <c r="AC1847" s="88"/>
      <c r="AD1847" s="10"/>
      <c r="AE1847" s="8"/>
      <c r="AF1847" s="12"/>
      <c r="AG1847" s="8"/>
      <c r="AH1847" s="88"/>
    </row>
    <row r="1848" spans="1:34" x14ac:dyDescent="0.25">
      <c r="A1848" s="62">
        <f>COUNTA(H1848:K1848,L1848:AH1848)</f>
        <v>0</v>
      </c>
      <c r="B1848" s="13"/>
      <c r="C1848" s="13"/>
      <c r="D1848" s="13"/>
      <c r="E1848" s="13">
        <f t="shared" si="246"/>
        <v>0</v>
      </c>
      <c r="F1848" s="13"/>
      <c r="G1848" s="13"/>
      <c r="H1848" s="88"/>
      <c r="I1848" s="88"/>
      <c r="J1848" s="9"/>
      <c r="K1848" s="8"/>
      <c r="L1848" s="19"/>
      <c r="M1848" s="8"/>
      <c r="N1848" s="19"/>
      <c r="O1848" s="19"/>
      <c r="P1848" s="19"/>
      <c r="Q1848" s="8"/>
      <c r="R1848" s="8"/>
      <c r="S1848" s="88"/>
      <c r="T1848" s="8"/>
      <c r="U1848" s="8"/>
      <c r="V1848" s="11"/>
      <c r="W1848" s="19"/>
      <c r="X1848" s="8"/>
      <c r="Y1848" s="90"/>
      <c r="Z1848" s="88"/>
      <c r="AA1848" s="88"/>
      <c r="AB1848" s="88"/>
      <c r="AC1848" s="88"/>
      <c r="AD1848" s="10"/>
      <c r="AE1848" s="8"/>
      <c r="AF1848" s="12"/>
      <c r="AG1848" s="8"/>
      <c r="AH1848" s="88"/>
    </row>
    <row r="1849" spans="1:34" s="26" customFormat="1" ht="11.25" customHeight="1" x14ac:dyDescent="0.25">
      <c r="A1849" s="21">
        <v>0</v>
      </c>
      <c r="B1849" s="22"/>
      <c r="C1849" s="22"/>
      <c r="D1849" s="21"/>
      <c r="E1849" s="23">
        <f>MAX(E1833:E1848)</f>
        <v>0</v>
      </c>
      <c r="F1849" s="21" t="str">
        <f>RIGHT(R1849,4)</f>
        <v xml:space="preserve"> - 0</v>
      </c>
      <c r="G1849" s="21" t="str">
        <f>RIGHT(X1849,4)</f>
        <v xml:space="preserve"> - 0</v>
      </c>
      <c r="H1849" s="88"/>
      <c r="I1849" s="88"/>
      <c r="J1849" s="23" t="s">
        <v>85</v>
      </c>
      <c r="K1849" s="23" t="str">
        <f>IF(E1849=4,"ВО",IF(E1849=3,"СПО",IF(E1849=2,"ВО (с)",IF(E1849=1,"СПО (с)","-"))))</f>
        <v>-</v>
      </c>
      <c r="L1849" s="23">
        <f>COUNTA(L1833:L1848)</f>
        <v>0</v>
      </c>
      <c r="M1849" s="23" t="s">
        <v>80</v>
      </c>
      <c r="N1849" s="23" t="s">
        <v>80</v>
      </c>
      <c r="O1849" s="23">
        <f>COUNTA(O1833:O1848)</f>
        <v>0</v>
      </c>
      <c r="P1849" s="23" t="s">
        <v>80</v>
      </c>
      <c r="Q1849" s="23">
        <f>SUM(Q1833:Q1848)</f>
        <v>0</v>
      </c>
      <c r="R1849" s="23" t="str">
        <f>CONCATENATE("П.Г.П. - ",MAX(R1833:R1848))</f>
        <v>П.Г.П. - 0</v>
      </c>
      <c r="S1849" s="23">
        <f>COUNTA(S1833)</f>
        <v>0</v>
      </c>
      <c r="T1849" s="23">
        <f>T1834</f>
        <v>0</v>
      </c>
      <c r="U1849" s="23" t="s">
        <v>80</v>
      </c>
      <c r="V1849" s="23" t="s">
        <v>80</v>
      </c>
      <c r="W1849" s="23">
        <f>COUNTA(W1833:W1848)</f>
        <v>0</v>
      </c>
      <c r="X1849" s="23" t="str">
        <f>CONCATENATE("П.Г.П. - ",MAX(X1833:X1848))</f>
        <v>П.Г.П. - 0</v>
      </c>
      <c r="Y1849" s="24">
        <f>Y1833</f>
        <v>0</v>
      </c>
      <c r="Z1849" s="23" t="str">
        <f>IF(Z1833="","-",Z1833)</f>
        <v>-</v>
      </c>
      <c r="AA1849" s="23" t="str">
        <f t="shared" ref="AA1849:AC1849" si="247">IF(AA1833="","-",AA1833)</f>
        <v>-</v>
      </c>
      <c r="AB1849" s="23" t="str">
        <f t="shared" si="247"/>
        <v>-</v>
      </c>
      <c r="AC1849" s="23" t="str">
        <f t="shared" si="247"/>
        <v>-</v>
      </c>
      <c r="AD1849" s="23" t="s">
        <v>80</v>
      </c>
      <c r="AE1849" s="23">
        <f>SUM(AE1833:AE1848)</f>
        <v>0</v>
      </c>
      <c r="AF1849" s="25">
        <f>SUM(AF1833:AF1848)</f>
        <v>0</v>
      </c>
      <c r="AG1849" s="23" t="s">
        <v>80</v>
      </c>
      <c r="AH1849" s="23" t="s">
        <v>80</v>
      </c>
    </row>
    <row r="1850" spans="1:34" x14ac:dyDescent="0.25">
      <c r="A1850" s="62">
        <f>COUNTA(H1850:K1850,L1850:AH1850)-7</f>
        <v>-1</v>
      </c>
      <c r="B1850" s="13"/>
      <c r="C1850" s="13"/>
      <c r="D1850" s="13"/>
      <c r="E1850" s="13">
        <f t="shared" ref="E1850:E1865" si="248">IF(K1850="ВО",4,IF(K1850="СПО",3,IF(K1850="ВО (студент)",2,IF(K1850="СПО (студент)",1,0))))</f>
        <v>0</v>
      </c>
      <c r="F1850" s="13"/>
      <c r="G1850" s="13"/>
      <c r="H1850" s="88">
        <v>129</v>
      </c>
      <c r="I1850" s="88"/>
      <c r="J1850" s="7" t="s">
        <v>77</v>
      </c>
      <c r="K1850" s="8"/>
      <c r="L1850" s="19"/>
      <c r="M1850" s="8"/>
      <c r="N1850" s="19"/>
      <c r="O1850" s="19"/>
      <c r="P1850" s="19"/>
      <c r="Q1850" s="8"/>
      <c r="R1850" s="8"/>
      <c r="S1850" s="88"/>
      <c r="T1850" s="17" t="s">
        <v>80</v>
      </c>
      <c r="U1850" s="17" t="s">
        <v>80</v>
      </c>
      <c r="V1850" s="18" t="s">
        <v>80</v>
      </c>
      <c r="W1850" s="19"/>
      <c r="X1850" s="8"/>
      <c r="Y1850" s="90"/>
      <c r="Z1850" s="88"/>
      <c r="AA1850" s="88"/>
      <c r="AB1850" s="88" t="str">
        <f>IF(Y1850&lt;1,"-",ROUND(YEARFRAC(Y1850,#REF!,1),2))</f>
        <v>-</v>
      </c>
      <c r="AC1850" s="88"/>
      <c r="AD1850" s="10"/>
      <c r="AE1850" s="8"/>
      <c r="AF1850" s="12"/>
      <c r="AG1850" s="8"/>
      <c r="AH1850" s="88"/>
    </row>
    <row r="1851" spans="1:34" x14ac:dyDescent="0.25">
      <c r="A1851" s="62">
        <f>COUNTA(H1851:K1851,L1851:AH1851)</f>
        <v>0</v>
      </c>
      <c r="B1851" s="13"/>
      <c r="C1851" s="13"/>
      <c r="D1851" s="13"/>
      <c r="E1851" s="13">
        <f t="shared" si="248"/>
        <v>0</v>
      </c>
      <c r="F1851" s="13"/>
      <c r="G1851" s="13"/>
      <c r="H1851" s="88"/>
      <c r="I1851" s="88"/>
      <c r="J1851" s="9"/>
      <c r="K1851" s="8"/>
      <c r="L1851" s="19"/>
      <c r="M1851" s="8"/>
      <c r="N1851" s="19"/>
      <c r="O1851" s="19"/>
      <c r="P1851" s="19"/>
      <c r="Q1851" s="8"/>
      <c r="R1851" s="8"/>
      <c r="S1851" s="88"/>
      <c r="T1851" s="8"/>
      <c r="U1851" s="8"/>
      <c r="V1851" s="11"/>
      <c r="W1851" s="19"/>
      <c r="X1851" s="8"/>
      <c r="Y1851" s="90"/>
      <c r="Z1851" s="88"/>
      <c r="AA1851" s="88"/>
      <c r="AB1851" s="88"/>
      <c r="AC1851" s="88"/>
      <c r="AD1851" s="10"/>
      <c r="AE1851" s="8"/>
      <c r="AF1851" s="12"/>
      <c r="AG1851" s="8"/>
      <c r="AH1851" s="88"/>
    </row>
    <row r="1852" spans="1:34" x14ac:dyDescent="0.25">
      <c r="A1852" s="62">
        <f>COUNTA(H1852:K1852,L1852:AH1852,J1853)-4</f>
        <v>0</v>
      </c>
      <c r="B1852" s="13"/>
      <c r="C1852" s="13"/>
      <c r="D1852" s="13"/>
      <c r="E1852" s="13">
        <f t="shared" si="248"/>
        <v>0</v>
      </c>
      <c r="F1852" s="13"/>
      <c r="G1852" s="13"/>
      <c r="H1852" s="88"/>
      <c r="I1852" s="88"/>
      <c r="J1852" s="7" t="s">
        <v>78</v>
      </c>
      <c r="K1852" s="8"/>
      <c r="L1852" s="19"/>
      <c r="M1852" s="8"/>
      <c r="N1852" s="19"/>
      <c r="O1852" s="19"/>
      <c r="P1852" s="19"/>
      <c r="Q1852" s="8"/>
      <c r="R1852" s="8"/>
      <c r="S1852" s="88"/>
      <c r="T1852" s="17" t="s">
        <v>80</v>
      </c>
      <c r="U1852" s="17" t="s">
        <v>80</v>
      </c>
      <c r="V1852" s="18" t="s">
        <v>80</v>
      </c>
      <c r="W1852" s="19"/>
      <c r="X1852" s="8"/>
      <c r="Y1852" s="90"/>
      <c r="Z1852" s="88"/>
      <c r="AA1852" s="88"/>
      <c r="AB1852" s="88"/>
      <c r="AC1852" s="88"/>
      <c r="AD1852" s="10"/>
      <c r="AE1852" s="8"/>
      <c r="AF1852" s="12"/>
      <c r="AG1852" s="8"/>
      <c r="AH1852" s="88"/>
    </row>
    <row r="1853" spans="1:34" x14ac:dyDescent="0.25">
      <c r="A1853" s="62">
        <f>COUNTA(H1853:K1853,L1853:AH1853)</f>
        <v>0</v>
      </c>
      <c r="B1853" s="13"/>
      <c r="C1853" s="13"/>
      <c r="D1853" s="13" t="str">
        <f>IF(J1853&gt;0,"совмещение","-")</f>
        <v>-</v>
      </c>
      <c r="E1853" s="13">
        <f t="shared" si="248"/>
        <v>0</v>
      </c>
      <c r="F1853" s="13"/>
      <c r="G1853" s="13"/>
      <c r="H1853" s="88"/>
      <c r="I1853" s="88"/>
      <c r="J1853" s="9"/>
      <c r="K1853" s="8"/>
      <c r="L1853" s="19"/>
      <c r="M1853" s="8"/>
      <c r="N1853" s="19"/>
      <c r="O1853" s="19"/>
      <c r="P1853" s="19"/>
      <c r="Q1853" s="8"/>
      <c r="R1853" s="8"/>
      <c r="S1853" s="88"/>
      <c r="T1853" s="8"/>
      <c r="U1853" s="8"/>
      <c r="V1853" s="11"/>
      <c r="W1853" s="19"/>
      <c r="X1853" s="8"/>
      <c r="Y1853" s="90"/>
      <c r="Z1853" s="88"/>
      <c r="AA1853" s="88"/>
      <c r="AB1853" s="88"/>
      <c r="AC1853" s="88"/>
      <c r="AD1853" s="10"/>
      <c r="AE1853" s="8"/>
      <c r="AF1853" s="12"/>
      <c r="AG1853" s="8"/>
      <c r="AH1853" s="88"/>
    </row>
    <row r="1854" spans="1:34" x14ac:dyDescent="0.25">
      <c r="A1854" s="62">
        <f>COUNTA(H1854:K1854,L1854:AH1854)</f>
        <v>0</v>
      </c>
      <c r="B1854" s="13"/>
      <c r="C1854" s="13"/>
      <c r="D1854" s="13"/>
      <c r="E1854" s="13">
        <f t="shared" si="248"/>
        <v>0</v>
      </c>
      <c r="F1854" s="13"/>
      <c r="G1854" s="13"/>
      <c r="H1854" s="88"/>
      <c r="I1854" s="88"/>
      <c r="J1854" s="9"/>
      <c r="K1854" s="8"/>
      <c r="L1854" s="19"/>
      <c r="M1854" s="8"/>
      <c r="N1854" s="19"/>
      <c r="O1854" s="19"/>
      <c r="P1854" s="19"/>
      <c r="Q1854" s="8"/>
      <c r="R1854" s="8"/>
      <c r="S1854" s="88"/>
      <c r="T1854" s="8"/>
      <c r="U1854" s="8"/>
      <c r="V1854" s="11"/>
      <c r="W1854" s="19"/>
      <c r="X1854" s="8"/>
      <c r="Y1854" s="90"/>
      <c r="Z1854" s="88"/>
      <c r="AA1854" s="88"/>
      <c r="AB1854" s="88"/>
      <c r="AC1854" s="88"/>
      <c r="AD1854" s="10"/>
      <c r="AE1854" s="8"/>
      <c r="AF1854" s="12"/>
      <c r="AG1854" s="8"/>
      <c r="AH1854" s="88"/>
    </row>
    <row r="1855" spans="1:34" x14ac:dyDescent="0.25">
      <c r="A1855" s="62">
        <f>COUNTA(H1855:K1855,L1855:AH1855)</f>
        <v>0</v>
      </c>
      <c r="B1855" s="13"/>
      <c r="C1855" s="13"/>
      <c r="D1855" s="13"/>
      <c r="E1855" s="13">
        <f t="shared" si="248"/>
        <v>0</v>
      </c>
      <c r="F1855" s="13"/>
      <c r="G1855" s="13"/>
      <c r="H1855" s="88"/>
      <c r="I1855" s="88"/>
      <c r="J1855" s="9"/>
      <c r="K1855" s="8"/>
      <c r="L1855" s="19"/>
      <c r="M1855" s="8"/>
      <c r="N1855" s="19"/>
      <c r="O1855" s="19"/>
      <c r="P1855" s="19"/>
      <c r="Q1855" s="8"/>
      <c r="R1855" s="8"/>
      <c r="S1855" s="88"/>
      <c r="T1855" s="8"/>
      <c r="U1855" s="8"/>
      <c r="V1855" s="11"/>
      <c r="W1855" s="19"/>
      <c r="X1855" s="8"/>
      <c r="Y1855" s="90"/>
      <c r="Z1855" s="88"/>
      <c r="AA1855" s="88"/>
      <c r="AB1855" s="88"/>
      <c r="AC1855" s="88"/>
      <c r="AD1855" s="10"/>
      <c r="AE1855" s="8"/>
      <c r="AF1855" s="12"/>
      <c r="AG1855" s="8"/>
      <c r="AH1855" s="88"/>
    </row>
    <row r="1856" spans="1:34" x14ac:dyDescent="0.25">
      <c r="A1856" s="62">
        <f>COUNTA(H1856:K1856,L1856:AH1856)</f>
        <v>0</v>
      </c>
      <c r="B1856" s="13"/>
      <c r="C1856" s="13"/>
      <c r="D1856" s="13"/>
      <c r="E1856" s="13">
        <f t="shared" si="248"/>
        <v>0</v>
      </c>
      <c r="F1856" s="13"/>
      <c r="G1856" s="13"/>
      <c r="H1856" s="88"/>
      <c r="I1856" s="88"/>
      <c r="J1856" s="9"/>
      <c r="K1856" s="8"/>
      <c r="L1856" s="19"/>
      <c r="M1856" s="8"/>
      <c r="N1856" s="19"/>
      <c r="O1856" s="19"/>
      <c r="P1856" s="19"/>
      <c r="Q1856" s="8"/>
      <c r="R1856" s="8"/>
      <c r="S1856" s="88"/>
      <c r="T1856" s="8"/>
      <c r="U1856" s="8"/>
      <c r="V1856" s="11"/>
      <c r="W1856" s="19"/>
      <c r="X1856" s="8"/>
      <c r="Y1856" s="90"/>
      <c r="Z1856" s="88"/>
      <c r="AA1856" s="88"/>
      <c r="AB1856" s="88"/>
      <c r="AC1856" s="88"/>
      <c r="AD1856" s="10"/>
      <c r="AE1856" s="8"/>
      <c r="AF1856" s="12"/>
      <c r="AG1856" s="8"/>
      <c r="AH1856" s="88"/>
    </row>
    <row r="1857" spans="1:34" x14ac:dyDescent="0.25">
      <c r="A1857" s="62">
        <f>COUNTA(H1857:K1857,L1857:AH1857)</f>
        <v>0</v>
      </c>
      <c r="B1857" s="13"/>
      <c r="C1857" s="13"/>
      <c r="D1857" s="13"/>
      <c r="E1857" s="13">
        <f t="shared" si="248"/>
        <v>0</v>
      </c>
      <c r="F1857" s="13"/>
      <c r="G1857" s="13"/>
      <c r="H1857" s="88"/>
      <c r="I1857" s="88"/>
      <c r="J1857" s="9"/>
      <c r="K1857" s="8"/>
      <c r="L1857" s="19"/>
      <c r="M1857" s="8"/>
      <c r="N1857" s="19"/>
      <c r="O1857" s="19"/>
      <c r="P1857" s="19"/>
      <c r="Q1857" s="8"/>
      <c r="R1857" s="8"/>
      <c r="S1857" s="88"/>
      <c r="T1857" s="8"/>
      <c r="U1857" s="8"/>
      <c r="V1857" s="11"/>
      <c r="W1857" s="19"/>
      <c r="X1857" s="8"/>
      <c r="Y1857" s="90"/>
      <c r="Z1857" s="88"/>
      <c r="AA1857" s="88"/>
      <c r="AB1857" s="88"/>
      <c r="AC1857" s="88"/>
      <c r="AD1857" s="10"/>
      <c r="AE1857" s="8"/>
      <c r="AF1857" s="12"/>
      <c r="AG1857" s="8"/>
      <c r="AH1857" s="88"/>
    </row>
    <row r="1858" spans="1:34" x14ac:dyDescent="0.25">
      <c r="A1858" s="62">
        <f>COUNTA(H1858:K1858,L1858:AH1858)</f>
        <v>0</v>
      </c>
      <c r="B1858" s="13"/>
      <c r="C1858" s="13"/>
      <c r="D1858" s="13"/>
      <c r="E1858" s="13">
        <f t="shared" si="248"/>
        <v>0</v>
      </c>
      <c r="F1858" s="13"/>
      <c r="G1858" s="13"/>
      <c r="H1858" s="88"/>
      <c r="I1858" s="88"/>
      <c r="J1858" s="9"/>
      <c r="K1858" s="8"/>
      <c r="L1858" s="19"/>
      <c r="M1858" s="8"/>
      <c r="N1858" s="19"/>
      <c r="O1858" s="19"/>
      <c r="P1858" s="19"/>
      <c r="Q1858" s="8"/>
      <c r="R1858" s="8"/>
      <c r="S1858" s="88"/>
      <c r="T1858" s="8"/>
      <c r="U1858" s="8"/>
      <c r="V1858" s="11"/>
      <c r="W1858" s="19"/>
      <c r="X1858" s="8"/>
      <c r="Y1858" s="90"/>
      <c r="Z1858" s="88"/>
      <c r="AA1858" s="88"/>
      <c r="AB1858" s="88"/>
      <c r="AC1858" s="88"/>
      <c r="AD1858" s="10"/>
      <c r="AE1858" s="8"/>
      <c r="AF1858" s="12"/>
      <c r="AG1858" s="8"/>
      <c r="AH1858" s="88"/>
    </row>
    <row r="1859" spans="1:34" x14ac:dyDescent="0.25">
      <c r="A1859" s="62">
        <f>COUNTA(H1859:K1859,L1859:AH1859,J1860)-4</f>
        <v>0</v>
      </c>
      <c r="B1859" s="13"/>
      <c r="C1859" s="13"/>
      <c r="D1859" s="13"/>
      <c r="E1859" s="13">
        <f t="shared" si="248"/>
        <v>0</v>
      </c>
      <c r="F1859" s="13"/>
      <c r="G1859" s="13"/>
      <c r="H1859" s="88"/>
      <c r="I1859" s="88"/>
      <c r="J1859" s="7" t="s">
        <v>79</v>
      </c>
      <c r="K1859" s="8"/>
      <c r="L1859" s="19"/>
      <c r="M1859" s="8"/>
      <c r="N1859" s="19"/>
      <c r="O1859" s="19"/>
      <c r="P1859" s="19"/>
      <c r="Q1859" s="8"/>
      <c r="R1859" s="8"/>
      <c r="S1859" s="88"/>
      <c r="T1859" s="17" t="s">
        <v>80</v>
      </c>
      <c r="U1859" s="17" t="s">
        <v>80</v>
      </c>
      <c r="V1859" s="18" t="s">
        <v>80</v>
      </c>
      <c r="W1859" s="19"/>
      <c r="X1859" s="8"/>
      <c r="Y1859" s="90"/>
      <c r="Z1859" s="88"/>
      <c r="AA1859" s="88"/>
      <c r="AB1859" s="88"/>
      <c r="AC1859" s="88"/>
      <c r="AD1859" s="10"/>
      <c r="AE1859" s="8"/>
      <c r="AF1859" s="12"/>
      <c r="AG1859" s="8"/>
      <c r="AH1859" s="88"/>
    </row>
    <row r="1860" spans="1:34" x14ac:dyDescent="0.25">
      <c r="A1860" s="62">
        <f>COUNTA(H1860:K1860,L1860:AH1860)</f>
        <v>0</v>
      </c>
      <c r="B1860" s="13"/>
      <c r="C1860" s="13"/>
      <c r="D1860" s="13" t="str">
        <f>IF(J1860&gt;0,"совместительство","-")</f>
        <v>-</v>
      </c>
      <c r="E1860" s="13">
        <f t="shared" si="248"/>
        <v>0</v>
      </c>
      <c r="F1860" s="13"/>
      <c r="G1860" s="13"/>
      <c r="H1860" s="88"/>
      <c r="I1860" s="88"/>
      <c r="J1860" s="9"/>
      <c r="K1860" s="8"/>
      <c r="L1860" s="19"/>
      <c r="M1860" s="8"/>
      <c r="N1860" s="19"/>
      <c r="O1860" s="19"/>
      <c r="P1860" s="19"/>
      <c r="Q1860" s="8"/>
      <c r="R1860" s="8"/>
      <c r="S1860" s="88"/>
      <c r="T1860" s="8"/>
      <c r="U1860" s="8"/>
      <c r="V1860" s="11"/>
      <c r="W1860" s="19"/>
      <c r="X1860" s="8"/>
      <c r="Y1860" s="90"/>
      <c r="Z1860" s="88"/>
      <c r="AA1860" s="88"/>
      <c r="AB1860" s="88"/>
      <c r="AC1860" s="88"/>
      <c r="AD1860" s="10"/>
      <c r="AE1860" s="8"/>
      <c r="AF1860" s="12"/>
      <c r="AG1860" s="8"/>
      <c r="AH1860" s="88"/>
    </row>
    <row r="1861" spans="1:34" x14ac:dyDescent="0.25">
      <c r="A1861" s="62">
        <f>COUNTA(H1861:K1861,L1861:AH1861)</f>
        <v>0</v>
      </c>
      <c r="B1861" s="13"/>
      <c r="C1861" s="13"/>
      <c r="D1861" s="13"/>
      <c r="E1861" s="13">
        <f t="shared" si="248"/>
        <v>0</v>
      </c>
      <c r="F1861" s="13"/>
      <c r="G1861" s="13"/>
      <c r="H1861" s="88"/>
      <c r="I1861" s="88"/>
      <c r="J1861" s="9"/>
      <c r="K1861" s="8"/>
      <c r="L1861" s="19"/>
      <c r="M1861" s="8"/>
      <c r="N1861" s="19"/>
      <c r="O1861" s="19"/>
      <c r="P1861" s="19"/>
      <c r="Q1861" s="8"/>
      <c r="R1861" s="8"/>
      <c r="S1861" s="88"/>
      <c r="T1861" s="8"/>
      <c r="U1861" s="8"/>
      <c r="V1861" s="11"/>
      <c r="W1861" s="19"/>
      <c r="X1861" s="8"/>
      <c r="Y1861" s="90"/>
      <c r="Z1861" s="88"/>
      <c r="AA1861" s="88"/>
      <c r="AB1861" s="88"/>
      <c r="AC1861" s="88"/>
      <c r="AD1861" s="10"/>
      <c r="AE1861" s="8"/>
      <c r="AF1861" s="12"/>
      <c r="AG1861" s="8"/>
      <c r="AH1861" s="88"/>
    </row>
    <row r="1862" spans="1:34" x14ac:dyDescent="0.25">
      <c r="A1862" s="62">
        <f>COUNTA(H1862:K1862,L1862:AH1862)</f>
        <v>0</v>
      </c>
      <c r="B1862" s="13"/>
      <c r="C1862" s="13"/>
      <c r="D1862" s="13"/>
      <c r="E1862" s="13">
        <f t="shared" si="248"/>
        <v>0</v>
      </c>
      <c r="F1862" s="13"/>
      <c r="G1862" s="13"/>
      <c r="H1862" s="88"/>
      <c r="I1862" s="88"/>
      <c r="J1862" s="9"/>
      <c r="K1862" s="8"/>
      <c r="L1862" s="19"/>
      <c r="M1862" s="8"/>
      <c r="N1862" s="19"/>
      <c r="O1862" s="19"/>
      <c r="P1862" s="19"/>
      <c r="Q1862" s="8"/>
      <c r="R1862" s="8"/>
      <c r="S1862" s="88"/>
      <c r="T1862" s="8"/>
      <c r="U1862" s="8"/>
      <c r="V1862" s="11"/>
      <c r="W1862" s="19"/>
      <c r="X1862" s="8"/>
      <c r="Y1862" s="90"/>
      <c r="Z1862" s="88"/>
      <c r="AA1862" s="88"/>
      <c r="AB1862" s="88"/>
      <c r="AC1862" s="88"/>
      <c r="AD1862" s="10"/>
      <c r="AE1862" s="8"/>
      <c r="AF1862" s="12"/>
      <c r="AG1862" s="8"/>
      <c r="AH1862" s="88"/>
    </row>
    <row r="1863" spans="1:34" x14ac:dyDescent="0.25">
      <c r="A1863" s="62">
        <f>COUNTA(H1863:K1863,L1863:AH1863)</f>
        <v>0</v>
      </c>
      <c r="B1863" s="13"/>
      <c r="C1863" s="13"/>
      <c r="D1863" s="13"/>
      <c r="E1863" s="13">
        <f t="shared" si="248"/>
        <v>0</v>
      </c>
      <c r="F1863" s="13"/>
      <c r="G1863" s="13"/>
      <c r="H1863" s="88"/>
      <c r="I1863" s="88"/>
      <c r="J1863" s="9"/>
      <c r="K1863" s="8"/>
      <c r="L1863" s="19"/>
      <c r="M1863" s="8"/>
      <c r="N1863" s="19"/>
      <c r="O1863" s="19"/>
      <c r="P1863" s="19"/>
      <c r="Q1863" s="8"/>
      <c r="R1863" s="8"/>
      <c r="S1863" s="88"/>
      <c r="T1863" s="8"/>
      <c r="U1863" s="8"/>
      <c r="V1863" s="11"/>
      <c r="W1863" s="19"/>
      <c r="X1863" s="8"/>
      <c r="Y1863" s="90"/>
      <c r="Z1863" s="88"/>
      <c r="AA1863" s="88"/>
      <c r="AB1863" s="88"/>
      <c r="AC1863" s="88"/>
      <c r="AD1863" s="10"/>
      <c r="AE1863" s="8"/>
      <c r="AF1863" s="12"/>
      <c r="AG1863" s="8"/>
      <c r="AH1863" s="88"/>
    </row>
    <row r="1864" spans="1:34" x14ac:dyDescent="0.25">
      <c r="A1864" s="62">
        <f>COUNTA(H1864:K1864,L1864:AH1864)</f>
        <v>0</v>
      </c>
      <c r="B1864" s="13"/>
      <c r="C1864" s="13"/>
      <c r="D1864" s="13"/>
      <c r="E1864" s="13">
        <f t="shared" si="248"/>
        <v>0</v>
      </c>
      <c r="F1864" s="13"/>
      <c r="G1864" s="13"/>
      <c r="H1864" s="88"/>
      <c r="I1864" s="88"/>
      <c r="J1864" s="9"/>
      <c r="K1864" s="8"/>
      <c r="L1864" s="19"/>
      <c r="M1864" s="8"/>
      <c r="N1864" s="19"/>
      <c r="O1864" s="19"/>
      <c r="P1864" s="19"/>
      <c r="Q1864" s="8"/>
      <c r="R1864" s="8"/>
      <c r="S1864" s="88"/>
      <c r="T1864" s="8"/>
      <c r="U1864" s="8"/>
      <c r="V1864" s="11"/>
      <c r="W1864" s="19"/>
      <c r="X1864" s="8"/>
      <c r="Y1864" s="90"/>
      <c r="Z1864" s="88"/>
      <c r="AA1864" s="88"/>
      <c r="AB1864" s="88"/>
      <c r="AC1864" s="88"/>
      <c r="AD1864" s="10"/>
      <c r="AE1864" s="8"/>
      <c r="AF1864" s="12"/>
      <c r="AG1864" s="8"/>
      <c r="AH1864" s="88"/>
    </row>
    <row r="1865" spans="1:34" x14ac:dyDescent="0.25">
      <c r="A1865" s="62">
        <f>COUNTA(H1865:K1865,L1865:AH1865)</f>
        <v>0</v>
      </c>
      <c r="B1865" s="13"/>
      <c r="C1865" s="13"/>
      <c r="D1865" s="13"/>
      <c r="E1865" s="13">
        <f t="shared" si="248"/>
        <v>0</v>
      </c>
      <c r="F1865" s="13"/>
      <c r="G1865" s="13"/>
      <c r="H1865" s="88"/>
      <c r="I1865" s="88"/>
      <c r="J1865" s="9"/>
      <c r="K1865" s="8"/>
      <c r="L1865" s="19"/>
      <c r="M1865" s="8"/>
      <c r="N1865" s="19"/>
      <c r="O1865" s="19"/>
      <c r="P1865" s="19"/>
      <c r="Q1865" s="8"/>
      <c r="R1865" s="8"/>
      <c r="S1865" s="88"/>
      <c r="T1865" s="8"/>
      <c r="U1865" s="8"/>
      <c r="V1865" s="11"/>
      <c r="W1865" s="19"/>
      <c r="X1865" s="8"/>
      <c r="Y1865" s="90"/>
      <c r="Z1865" s="88"/>
      <c r="AA1865" s="88"/>
      <c r="AB1865" s="88"/>
      <c r="AC1865" s="88"/>
      <c r="AD1865" s="10"/>
      <c r="AE1865" s="8"/>
      <c r="AF1865" s="12"/>
      <c r="AG1865" s="8"/>
      <c r="AH1865" s="88"/>
    </row>
    <row r="1866" spans="1:34" s="26" customFormat="1" ht="11.25" customHeight="1" x14ac:dyDescent="0.25">
      <c r="A1866" s="21">
        <v>0</v>
      </c>
      <c r="B1866" s="22"/>
      <c r="C1866" s="22"/>
      <c r="D1866" s="21"/>
      <c r="E1866" s="23">
        <f>MAX(E1850:E1865)</f>
        <v>0</v>
      </c>
      <c r="F1866" s="21" t="str">
        <f>RIGHT(R1866,4)</f>
        <v xml:space="preserve"> - 0</v>
      </c>
      <c r="G1866" s="21" t="str">
        <f>RIGHT(X1866,4)</f>
        <v xml:space="preserve"> - 0</v>
      </c>
      <c r="H1866" s="88"/>
      <c r="I1866" s="88"/>
      <c r="J1866" s="23" t="s">
        <v>85</v>
      </c>
      <c r="K1866" s="23" t="str">
        <f>IF(E1866=4,"ВО",IF(E1866=3,"СПО",IF(E1866=2,"ВО (с)",IF(E1866=1,"СПО (с)","-"))))</f>
        <v>-</v>
      </c>
      <c r="L1866" s="23">
        <f>COUNTA(L1850:L1865)</f>
        <v>0</v>
      </c>
      <c r="M1866" s="23" t="s">
        <v>80</v>
      </c>
      <c r="N1866" s="23" t="s">
        <v>80</v>
      </c>
      <c r="O1866" s="23">
        <f>COUNTA(O1850:O1865)</f>
        <v>0</v>
      </c>
      <c r="P1866" s="23" t="s">
        <v>80</v>
      </c>
      <c r="Q1866" s="23">
        <f>SUM(Q1850:Q1865)</f>
        <v>0</v>
      </c>
      <c r="R1866" s="23" t="str">
        <f>CONCATENATE("П.Г.П. - ",MAX(R1850:R1865))</f>
        <v>П.Г.П. - 0</v>
      </c>
      <c r="S1866" s="23">
        <f>COUNTA(S1850)</f>
        <v>0</v>
      </c>
      <c r="T1866" s="23">
        <f>T1851</f>
        <v>0</v>
      </c>
      <c r="U1866" s="23" t="s">
        <v>80</v>
      </c>
      <c r="V1866" s="23" t="s">
        <v>80</v>
      </c>
      <c r="W1866" s="23">
        <f>COUNTA(W1850:W1865)</f>
        <v>0</v>
      </c>
      <c r="X1866" s="23" t="str">
        <f>CONCATENATE("П.Г.П. - ",MAX(X1850:X1865))</f>
        <v>П.Г.П. - 0</v>
      </c>
      <c r="Y1866" s="24">
        <f>Y1850</f>
        <v>0</v>
      </c>
      <c r="Z1866" s="23" t="str">
        <f>IF(Z1850="","-",Z1850)</f>
        <v>-</v>
      </c>
      <c r="AA1866" s="23" t="str">
        <f t="shared" ref="AA1866:AC1866" si="249">IF(AA1850="","-",AA1850)</f>
        <v>-</v>
      </c>
      <c r="AB1866" s="23" t="str">
        <f t="shared" si="249"/>
        <v>-</v>
      </c>
      <c r="AC1866" s="23" t="str">
        <f t="shared" si="249"/>
        <v>-</v>
      </c>
      <c r="AD1866" s="23" t="s">
        <v>80</v>
      </c>
      <c r="AE1866" s="23">
        <f>SUM(AE1850:AE1865)</f>
        <v>0</v>
      </c>
      <c r="AF1866" s="25">
        <f>SUM(AF1850:AF1865)</f>
        <v>0</v>
      </c>
      <c r="AG1866" s="23" t="s">
        <v>80</v>
      </c>
      <c r="AH1866" s="23" t="s">
        <v>80</v>
      </c>
    </row>
    <row r="1867" spans="1:34" x14ac:dyDescent="0.25">
      <c r="A1867" s="62">
        <f>COUNTA(H1867:K1867,L1867:AH1867)-7</f>
        <v>-1</v>
      </c>
      <c r="B1867" s="13"/>
      <c r="C1867" s="13"/>
      <c r="D1867" s="13"/>
      <c r="E1867" s="13">
        <f t="shared" ref="E1867:E1882" si="250">IF(K1867="ВО",4,IF(K1867="СПО",3,IF(K1867="ВО (студент)",2,IF(K1867="СПО (студент)",1,0))))</f>
        <v>0</v>
      </c>
      <c r="F1867" s="13"/>
      <c r="G1867" s="13"/>
      <c r="H1867" s="88">
        <v>130</v>
      </c>
      <c r="I1867" s="88"/>
      <c r="J1867" s="7" t="s">
        <v>77</v>
      </c>
      <c r="K1867" s="8"/>
      <c r="L1867" s="19"/>
      <c r="M1867" s="8"/>
      <c r="N1867" s="19"/>
      <c r="O1867" s="19"/>
      <c r="P1867" s="19"/>
      <c r="Q1867" s="8"/>
      <c r="R1867" s="8"/>
      <c r="S1867" s="88"/>
      <c r="T1867" s="17" t="s">
        <v>80</v>
      </c>
      <c r="U1867" s="17" t="s">
        <v>80</v>
      </c>
      <c r="V1867" s="18" t="s">
        <v>80</v>
      </c>
      <c r="W1867" s="19"/>
      <c r="X1867" s="8"/>
      <c r="Y1867" s="90"/>
      <c r="Z1867" s="88"/>
      <c r="AA1867" s="88"/>
      <c r="AB1867" s="88" t="str">
        <f>IF(Y1867&lt;1,"-",ROUND(YEARFRAC(Y1867,#REF!,1),2))</f>
        <v>-</v>
      </c>
      <c r="AC1867" s="88"/>
      <c r="AD1867" s="10"/>
      <c r="AE1867" s="8"/>
      <c r="AF1867" s="12"/>
      <c r="AG1867" s="8"/>
      <c r="AH1867" s="88"/>
    </row>
    <row r="1868" spans="1:34" x14ac:dyDescent="0.25">
      <c r="A1868" s="62">
        <f>COUNTA(H1868:K1868,L1868:AH1868)</f>
        <v>0</v>
      </c>
      <c r="B1868" s="13"/>
      <c r="C1868" s="13"/>
      <c r="D1868" s="13"/>
      <c r="E1868" s="13">
        <f t="shared" si="250"/>
        <v>0</v>
      </c>
      <c r="F1868" s="13"/>
      <c r="G1868" s="13"/>
      <c r="H1868" s="88"/>
      <c r="I1868" s="88"/>
      <c r="J1868" s="9"/>
      <c r="K1868" s="8"/>
      <c r="L1868" s="19"/>
      <c r="M1868" s="8"/>
      <c r="N1868" s="19"/>
      <c r="O1868" s="19"/>
      <c r="P1868" s="19"/>
      <c r="Q1868" s="8"/>
      <c r="R1868" s="8"/>
      <c r="S1868" s="88"/>
      <c r="T1868" s="8"/>
      <c r="U1868" s="8"/>
      <c r="V1868" s="11"/>
      <c r="W1868" s="19"/>
      <c r="X1868" s="8"/>
      <c r="Y1868" s="90"/>
      <c r="Z1868" s="88"/>
      <c r="AA1868" s="88"/>
      <c r="AB1868" s="88"/>
      <c r="AC1868" s="88"/>
      <c r="AD1868" s="10"/>
      <c r="AE1868" s="8"/>
      <c r="AF1868" s="12"/>
      <c r="AG1868" s="8"/>
      <c r="AH1868" s="88"/>
    </row>
    <row r="1869" spans="1:34" x14ac:dyDescent="0.25">
      <c r="A1869" s="62">
        <f>COUNTA(H1869:K1869,L1869:AH1869,J1870)-4</f>
        <v>0</v>
      </c>
      <c r="B1869" s="13"/>
      <c r="C1869" s="13"/>
      <c r="D1869" s="13"/>
      <c r="E1869" s="13">
        <f t="shared" si="250"/>
        <v>0</v>
      </c>
      <c r="F1869" s="13"/>
      <c r="G1869" s="13"/>
      <c r="H1869" s="88"/>
      <c r="I1869" s="88"/>
      <c r="J1869" s="7" t="s">
        <v>78</v>
      </c>
      <c r="K1869" s="8"/>
      <c r="L1869" s="19"/>
      <c r="M1869" s="8"/>
      <c r="N1869" s="19"/>
      <c r="O1869" s="19"/>
      <c r="P1869" s="19"/>
      <c r="Q1869" s="8"/>
      <c r="R1869" s="8"/>
      <c r="S1869" s="88"/>
      <c r="T1869" s="17" t="s">
        <v>80</v>
      </c>
      <c r="U1869" s="17" t="s">
        <v>80</v>
      </c>
      <c r="V1869" s="18" t="s">
        <v>80</v>
      </c>
      <c r="W1869" s="19"/>
      <c r="X1869" s="8"/>
      <c r="Y1869" s="90"/>
      <c r="Z1869" s="88"/>
      <c r="AA1869" s="88"/>
      <c r="AB1869" s="88"/>
      <c r="AC1869" s="88"/>
      <c r="AD1869" s="10"/>
      <c r="AE1869" s="8"/>
      <c r="AF1869" s="12"/>
      <c r="AG1869" s="8"/>
      <c r="AH1869" s="88"/>
    </row>
    <row r="1870" spans="1:34" x14ac:dyDescent="0.25">
      <c r="A1870" s="62">
        <f>COUNTA(H1870:K1870,L1870:AH1870)</f>
        <v>0</v>
      </c>
      <c r="B1870" s="13"/>
      <c r="C1870" s="13"/>
      <c r="D1870" s="13" t="str">
        <f>IF(J1870&gt;0,"совмещение","-")</f>
        <v>-</v>
      </c>
      <c r="E1870" s="13">
        <f t="shared" si="250"/>
        <v>0</v>
      </c>
      <c r="F1870" s="13"/>
      <c r="G1870" s="13"/>
      <c r="H1870" s="88"/>
      <c r="I1870" s="88"/>
      <c r="J1870" s="9"/>
      <c r="K1870" s="8"/>
      <c r="L1870" s="19"/>
      <c r="M1870" s="8"/>
      <c r="N1870" s="19"/>
      <c r="O1870" s="19"/>
      <c r="P1870" s="19"/>
      <c r="Q1870" s="8"/>
      <c r="R1870" s="8"/>
      <c r="S1870" s="88"/>
      <c r="T1870" s="8"/>
      <c r="U1870" s="8"/>
      <c r="V1870" s="11"/>
      <c r="W1870" s="19"/>
      <c r="X1870" s="8"/>
      <c r="Y1870" s="90"/>
      <c r="Z1870" s="88"/>
      <c r="AA1870" s="88"/>
      <c r="AB1870" s="88"/>
      <c r="AC1870" s="88"/>
      <c r="AD1870" s="10"/>
      <c r="AE1870" s="8"/>
      <c r="AF1870" s="12"/>
      <c r="AG1870" s="8"/>
      <c r="AH1870" s="88"/>
    </row>
    <row r="1871" spans="1:34" x14ac:dyDescent="0.25">
      <c r="A1871" s="62">
        <f>COUNTA(H1871:K1871,L1871:AH1871)</f>
        <v>0</v>
      </c>
      <c r="B1871" s="13"/>
      <c r="C1871" s="13"/>
      <c r="D1871" s="13"/>
      <c r="E1871" s="13">
        <f t="shared" si="250"/>
        <v>0</v>
      </c>
      <c r="F1871" s="13"/>
      <c r="G1871" s="13"/>
      <c r="H1871" s="88"/>
      <c r="I1871" s="88"/>
      <c r="J1871" s="9"/>
      <c r="K1871" s="8"/>
      <c r="L1871" s="19"/>
      <c r="M1871" s="8"/>
      <c r="N1871" s="19"/>
      <c r="O1871" s="19"/>
      <c r="P1871" s="19"/>
      <c r="Q1871" s="8"/>
      <c r="R1871" s="8"/>
      <c r="S1871" s="88"/>
      <c r="T1871" s="8"/>
      <c r="U1871" s="8"/>
      <c r="V1871" s="11"/>
      <c r="W1871" s="19"/>
      <c r="X1871" s="8"/>
      <c r="Y1871" s="90"/>
      <c r="Z1871" s="88"/>
      <c r="AA1871" s="88"/>
      <c r="AB1871" s="88"/>
      <c r="AC1871" s="88"/>
      <c r="AD1871" s="10"/>
      <c r="AE1871" s="8"/>
      <c r="AF1871" s="12"/>
      <c r="AG1871" s="8"/>
      <c r="AH1871" s="88"/>
    </row>
    <row r="1872" spans="1:34" x14ac:dyDescent="0.25">
      <c r="A1872" s="62">
        <f>COUNTA(H1872:K1872,L1872:AH1872)</f>
        <v>0</v>
      </c>
      <c r="B1872" s="13"/>
      <c r="C1872" s="13"/>
      <c r="D1872" s="13"/>
      <c r="E1872" s="13">
        <f t="shared" si="250"/>
        <v>0</v>
      </c>
      <c r="F1872" s="13"/>
      <c r="G1872" s="13"/>
      <c r="H1872" s="88"/>
      <c r="I1872" s="88"/>
      <c r="J1872" s="9"/>
      <c r="K1872" s="8"/>
      <c r="L1872" s="19"/>
      <c r="M1872" s="8"/>
      <c r="N1872" s="19"/>
      <c r="O1872" s="19"/>
      <c r="P1872" s="19"/>
      <c r="Q1872" s="8"/>
      <c r="R1872" s="8"/>
      <c r="S1872" s="88"/>
      <c r="T1872" s="8"/>
      <c r="U1872" s="8"/>
      <c r="V1872" s="11"/>
      <c r="W1872" s="19"/>
      <c r="X1872" s="8"/>
      <c r="Y1872" s="90"/>
      <c r="Z1872" s="88"/>
      <c r="AA1872" s="88"/>
      <c r="AB1872" s="88"/>
      <c r="AC1872" s="88"/>
      <c r="AD1872" s="10"/>
      <c r="AE1872" s="8"/>
      <c r="AF1872" s="12"/>
      <c r="AG1872" s="8"/>
      <c r="AH1872" s="88"/>
    </row>
    <row r="1873" spans="1:34" x14ac:dyDescent="0.25">
      <c r="A1873" s="62">
        <f>COUNTA(H1873:K1873,L1873:AH1873)</f>
        <v>0</v>
      </c>
      <c r="B1873" s="13"/>
      <c r="C1873" s="13"/>
      <c r="D1873" s="13"/>
      <c r="E1873" s="13">
        <f t="shared" si="250"/>
        <v>0</v>
      </c>
      <c r="F1873" s="13"/>
      <c r="G1873" s="13"/>
      <c r="H1873" s="88"/>
      <c r="I1873" s="88"/>
      <c r="J1873" s="9"/>
      <c r="K1873" s="8"/>
      <c r="L1873" s="19"/>
      <c r="M1873" s="8"/>
      <c r="N1873" s="19"/>
      <c r="O1873" s="19"/>
      <c r="P1873" s="19"/>
      <c r="Q1873" s="8"/>
      <c r="R1873" s="8"/>
      <c r="S1873" s="88"/>
      <c r="T1873" s="8"/>
      <c r="U1873" s="8"/>
      <c r="V1873" s="11"/>
      <c r="W1873" s="19"/>
      <c r="X1873" s="8"/>
      <c r="Y1873" s="90"/>
      <c r="Z1873" s="88"/>
      <c r="AA1873" s="88"/>
      <c r="AB1873" s="88"/>
      <c r="AC1873" s="88"/>
      <c r="AD1873" s="10"/>
      <c r="AE1873" s="8"/>
      <c r="AF1873" s="12"/>
      <c r="AG1873" s="8"/>
      <c r="AH1873" s="88"/>
    </row>
    <row r="1874" spans="1:34" x14ac:dyDescent="0.25">
      <c r="A1874" s="62">
        <f>COUNTA(H1874:K1874,L1874:AH1874)</f>
        <v>0</v>
      </c>
      <c r="B1874" s="13"/>
      <c r="C1874" s="13"/>
      <c r="D1874" s="13"/>
      <c r="E1874" s="13">
        <f t="shared" si="250"/>
        <v>0</v>
      </c>
      <c r="F1874" s="13"/>
      <c r="G1874" s="13"/>
      <c r="H1874" s="88"/>
      <c r="I1874" s="88"/>
      <c r="J1874" s="9"/>
      <c r="K1874" s="8"/>
      <c r="L1874" s="19"/>
      <c r="M1874" s="8"/>
      <c r="N1874" s="19"/>
      <c r="O1874" s="19"/>
      <c r="P1874" s="19"/>
      <c r="Q1874" s="8"/>
      <c r="R1874" s="8"/>
      <c r="S1874" s="88"/>
      <c r="T1874" s="8"/>
      <c r="U1874" s="8"/>
      <c r="V1874" s="11"/>
      <c r="W1874" s="19"/>
      <c r="X1874" s="8"/>
      <c r="Y1874" s="90"/>
      <c r="Z1874" s="88"/>
      <c r="AA1874" s="88"/>
      <c r="AB1874" s="88"/>
      <c r="AC1874" s="88"/>
      <c r="AD1874" s="10"/>
      <c r="AE1874" s="8"/>
      <c r="AF1874" s="12"/>
      <c r="AG1874" s="8"/>
      <c r="AH1874" s="88"/>
    </row>
    <row r="1875" spans="1:34" x14ac:dyDescent="0.25">
      <c r="A1875" s="62">
        <f>COUNTA(H1875:K1875,L1875:AH1875)</f>
        <v>0</v>
      </c>
      <c r="B1875" s="13"/>
      <c r="C1875" s="13"/>
      <c r="D1875" s="13"/>
      <c r="E1875" s="13">
        <f t="shared" si="250"/>
        <v>0</v>
      </c>
      <c r="F1875" s="13"/>
      <c r="G1875" s="13"/>
      <c r="H1875" s="88"/>
      <c r="I1875" s="88"/>
      <c r="J1875" s="9"/>
      <c r="K1875" s="8"/>
      <c r="L1875" s="19"/>
      <c r="M1875" s="8"/>
      <c r="N1875" s="19"/>
      <c r="O1875" s="19"/>
      <c r="P1875" s="19"/>
      <c r="Q1875" s="8"/>
      <c r="R1875" s="8"/>
      <c r="S1875" s="88"/>
      <c r="T1875" s="8"/>
      <c r="U1875" s="8"/>
      <c r="V1875" s="11"/>
      <c r="W1875" s="19"/>
      <c r="X1875" s="8"/>
      <c r="Y1875" s="90"/>
      <c r="Z1875" s="88"/>
      <c r="AA1875" s="88"/>
      <c r="AB1875" s="88"/>
      <c r="AC1875" s="88"/>
      <c r="AD1875" s="10"/>
      <c r="AE1875" s="8"/>
      <c r="AF1875" s="12"/>
      <c r="AG1875" s="8"/>
      <c r="AH1875" s="88"/>
    </row>
    <row r="1876" spans="1:34" x14ac:dyDescent="0.25">
      <c r="A1876" s="62">
        <f>COUNTA(H1876:K1876,L1876:AH1876,J1877)-4</f>
        <v>0</v>
      </c>
      <c r="B1876" s="13"/>
      <c r="C1876" s="13"/>
      <c r="D1876" s="13"/>
      <c r="E1876" s="13">
        <f t="shared" si="250"/>
        <v>0</v>
      </c>
      <c r="F1876" s="13"/>
      <c r="G1876" s="13"/>
      <c r="H1876" s="88"/>
      <c r="I1876" s="88"/>
      <c r="J1876" s="7" t="s">
        <v>79</v>
      </c>
      <c r="K1876" s="8"/>
      <c r="L1876" s="19"/>
      <c r="M1876" s="8"/>
      <c r="N1876" s="19"/>
      <c r="O1876" s="19"/>
      <c r="P1876" s="19"/>
      <c r="Q1876" s="8"/>
      <c r="R1876" s="8"/>
      <c r="S1876" s="88"/>
      <c r="T1876" s="17" t="s">
        <v>80</v>
      </c>
      <c r="U1876" s="17" t="s">
        <v>80</v>
      </c>
      <c r="V1876" s="18" t="s">
        <v>80</v>
      </c>
      <c r="W1876" s="19"/>
      <c r="X1876" s="8"/>
      <c r="Y1876" s="90"/>
      <c r="Z1876" s="88"/>
      <c r="AA1876" s="88"/>
      <c r="AB1876" s="88"/>
      <c r="AC1876" s="88"/>
      <c r="AD1876" s="10"/>
      <c r="AE1876" s="8"/>
      <c r="AF1876" s="12"/>
      <c r="AG1876" s="8"/>
      <c r="AH1876" s="88"/>
    </row>
    <row r="1877" spans="1:34" x14ac:dyDescent="0.25">
      <c r="A1877" s="62">
        <f>COUNTA(H1877:K1877,L1877:AH1877)</f>
        <v>0</v>
      </c>
      <c r="B1877" s="13"/>
      <c r="C1877" s="13"/>
      <c r="D1877" s="13" t="str">
        <f>IF(J1877&gt;0,"совместительство","-")</f>
        <v>-</v>
      </c>
      <c r="E1877" s="13">
        <f t="shared" si="250"/>
        <v>0</v>
      </c>
      <c r="F1877" s="13"/>
      <c r="G1877" s="13"/>
      <c r="H1877" s="88"/>
      <c r="I1877" s="88"/>
      <c r="J1877" s="9"/>
      <c r="K1877" s="8"/>
      <c r="L1877" s="19"/>
      <c r="M1877" s="8"/>
      <c r="N1877" s="19"/>
      <c r="O1877" s="19"/>
      <c r="P1877" s="19"/>
      <c r="Q1877" s="8"/>
      <c r="R1877" s="8"/>
      <c r="S1877" s="88"/>
      <c r="T1877" s="8"/>
      <c r="U1877" s="8"/>
      <c r="V1877" s="11"/>
      <c r="W1877" s="19"/>
      <c r="X1877" s="8"/>
      <c r="Y1877" s="90"/>
      <c r="Z1877" s="88"/>
      <c r="AA1877" s="88"/>
      <c r="AB1877" s="88"/>
      <c r="AC1877" s="88"/>
      <c r="AD1877" s="10"/>
      <c r="AE1877" s="8"/>
      <c r="AF1877" s="12"/>
      <c r="AG1877" s="8"/>
      <c r="AH1877" s="88"/>
    </row>
    <row r="1878" spans="1:34" x14ac:dyDescent="0.25">
      <c r="A1878" s="62">
        <f>COUNTA(H1878:K1878,L1878:AH1878)</f>
        <v>0</v>
      </c>
      <c r="B1878" s="13"/>
      <c r="C1878" s="13"/>
      <c r="D1878" s="13"/>
      <c r="E1878" s="13">
        <f t="shared" si="250"/>
        <v>0</v>
      </c>
      <c r="F1878" s="13"/>
      <c r="G1878" s="13"/>
      <c r="H1878" s="88"/>
      <c r="I1878" s="88"/>
      <c r="J1878" s="9"/>
      <c r="K1878" s="8"/>
      <c r="L1878" s="19"/>
      <c r="M1878" s="8"/>
      <c r="N1878" s="19"/>
      <c r="O1878" s="19"/>
      <c r="P1878" s="19"/>
      <c r="Q1878" s="8"/>
      <c r="R1878" s="8"/>
      <c r="S1878" s="88"/>
      <c r="T1878" s="8"/>
      <c r="U1878" s="8"/>
      <c r="V1878" s="11"/>
      <c r="W1878" s="19"/>
      <c r="X1878" s="8"/>
      <c r="Y1878" s="90"/>
      <c r="Z1878" s="88"/>
      <c r="AA1878" s="88"/>
      <c r="AB1878" s="88"/>
      <c r="AC1878" s="88"/>
      <c r="AD1878" s="10"/>
      <c r="AE1878" s="8"/>
      <c r="AF1878" s="12"/>
      <c r="AG1878" s="8"/>
      <c r="AH1878" s="88"/>
    </row>
    <row r="1879" spans="1:34" x14ac:dyDescent="0.25">
      <c r="A1879" s="62">
        <f>COUNTA(H1879:K1879,L1879:AH1879)</f>
        <v>0</v>
      </c>
      <c r="B1879" s="13"/>
      <c r="C1879" s="13"/>
      <c r="D1879" s="13"/>
      <c r="E1879" s="13">
        <f t="shared" si="250"/>
        <v>0</v>
      </c>
      <c r="F1879" s="13"/>
      <c r="G1879" s="13"/>
      <c r="H1879" s="88"/>
      <c r="I1879" s="88"/>
      <c r="J1879" s="9"/>
      <c r="K1879" s="8"/>
      <c r="L1879" s="19"/>
      <c r="M1879" s="8"/>
      <c r="N1879" s="19"/>
      <c r="O1879" s="19"/>
      <c r="P1879" s="19"/>
      <c r="Q1879" s="8"/>
      <c r="R1879" s="8"/>
      <c r="S1879" s="88"/>
      <c r="T1879" s="8"/>
      <c r="U1879" s="8"/>
      <c r="V1879" s="11"/>
      <c r="W1879" s="19"/>
      <c r="X1879" s="8"/>
      <c r="Y1879" s="90"/>
      <c r="Z1879" s="88"/>
      <c r="AA1879" s="88"/>
      <c r="AB1879" s="88"/>
      <c r="AC1879" s="88"/>
      <c r="AD1879" s="10"/>
      <c r="AE1879" s="8"/>
      <c r="AF1879" s="12"/>
      <c r="AG1879" s="8"/>
      <c r="AH1879" s="88"/>
    </row>
    <row r="1880" spans="1:34" x14ac:dyDescent="0.25">
      <c r="A1880" s="62">
        <f>COUNTA(H1880:K1880,L1880:AH1880)</f>
        <v>0</v>
      </c>
      <c r="B1880" s="13"/>
      <c r="C1880" s="13"/>
      <c r="D1880" s="13"/>
      <c r="E1880" s="13">
        <f t="shared" si="250"/>
        <v>0</v>
      </c>
      <c r="F1880" s="13"/>
      <c r="G1880" s="13"/>
      <c r="H1880" s="88"/>
      <c r="I1880" s="88"/>
      <c r="J1880" s="9"/>
      <c r="K1880" s="8"/>
      <c r="L1880" s="19"/>
      <c r="M1880" s="8"/>
      <c r="N1880" s="19"/>
      <c r="O1880" s="19"/>
      <c r="P1880" s="19"/>
      <c r="Q1880" s="8"/>
      <c r="R1880" s="8"/>
      <c r="S1880" s="88"/>
      <c r="T1880" s="8"/>
      <c r="U1880" s="8"/>
      <c r="V1880" s="11"/>
      <c r="W1880" s="19"/>
      <c r="X1880" s="8"/>
      <c r="Y1880" s="90"/>
      <c r="Z1880" s="88"/>
      <c r="AA1880" s="88"/>
      <c r="AB1880" s="88"/>
      <c r="AC1880" s="88"/>
      <c r="AD1880" s="10"/>
      <c r="AE1880" s="8"/>
      <c r="AF1880" s="12"/>
      <c r="AG1880" s="8"/>
      <c r="AH1880" s="88"/>
    </row>
    <row r="1881" spans="1:34" x14ac:dyDescent="0.25">
      <c r="A1881" s="62">
        <f>COUNTA(H1881:K1881,L1881:AH1881)</f>
        <v>0</v>
      </c>
      <c r="B1881" s="13"/>
      <c r="C1881" s="13"/>
      <c r="D1881" s="13"/>
      <c r="E1881" s="13">
        <f t="shared" si="250"/>
        <v>0</v>
      </c>
      <c r="F1881" s="13"/>
      <c r="G1881" s="13"/>
      <c r="H1881" s="88"/>
      <c r="I1881" s="88"/>
      <c r="J1881" s="9"/>
      <c r="K1881" s="8"/>
      <c r="L1881" s="19"/>
      <c r="M1881" s="8"/>
      <c r="N1881" s="19"/>
      <c r="O1881" s="19"/>
      <c r="P1881" s="19"/>
      <c r="Q1881" s="8"/>
      <c r="R1881" s="8"/>
      <c r="S1881" s="88"/>
      <c r="T1881" s="8"/>
      <c r="U1881" s="8"/>
      <c r="V1881" s="11"/>
      <c r="W1881" s="19"/>
      <c r="X1881" s="8"/>
      <c r="Y1881" s="90"/>
      <c r="Z1881" s="88"/>
      <c r="AA1881" s="88"/>
      <c r="AB1881" s="88"/>
      <c r="AC1881" s="88"/>
      <c r="AD1881" s="10"/>
      <c r="AE1881" s="8"/>
      <c r="AF1881" s="12"/>
      <c r="AG1881" s="8"/>
      <c r="AH1881" s="88"/>
    </row>
    <row r="1882" spans="1:34" x14ac:dyDescent="0.25">
      <c r="A1882" s="62">
        <f>COUNTA(H1882:K1882,L1882:AH1882)</f>
        <v>0</v>
      </c>
      <c r="B1882" s="13"/>
      <c r="C1882" s="13"/>
      <c r="D1882" s="13"/>
      <c r="E1882" s="13">
        <f t="shared" si="250"/>
        <v>0</v>
      </c>
      <c r="F1882" s="13"/>
      <c r="G1882" s="13"/>
      <c r="H1882" s="88"/>
      <c r="I1882" s="88"/>
      <c r="J1882" s="9"/>
      <c r="K1882" s="8"/>
      <c r="L1882" s="19"/>
      <c r="M1882" s="8"/>
      <c r="N1882" s="19"/>
      <c r="O1882" s="19"/>
      <c r="P1882" s="19"/>
      <c r="Q1882" s="8"/>
      <c r="R1882" s="8"/>
      <c r="S1882" s="88"/>
      <c r="T1882" s="8"/>
      <c r="U1882" s="8"/>
      <c r="V1882" s="11"/>
      <c r="W1882" s="19"/>
      <c r="X1882" s="8"/>
      <c r="Y1882" s="90"/>
      <c r="Z1882" s="88"/>
      <c r="AA1882" s="88"/>
      <c r="AB1882" s="88"/>
      <c r="AC1882" s="88"/>
      <c r="AD1882" s="10"/>
      <c r="AE1882" s="8"/>
      <c r="AF1882" s="12"/>
      <c r="AG1882" s="8"/>
      <c r="AH1882" s="88"/>
    </row>
    <row r="1883" spans="1:34" s="26" customFormat="1" ht="11.25" customHeight="1" x14ac:dyDescent="0.25">
      <c r="A1883" s="21">
        <v>0</v>
      </c>
      <c r="B1883" s="22"/>
      <c r="C1883" s="22"/>
      <c r="D1883" s="21"/>
      <c r="E1883" s="23">
        <f>MAX(E1867:E1882)</f>
        <v>0</v>
      </c>
      <c r="F1883" s="21" t="str">
        <f>RIGHT(R1883,4)</f>
        <v xml:space="preserve"> - 0</v>
      </c>
      <c r="G1883" s="21" t="str">
        <f>RIGHT(X1883,4)</f>
        <v xml:space="preserve"> - 0</v>
      </c>
      <c r="H1883" s="88"/>
      <c r="I1883" s="88"/>
      <c r="J1883" s="23" t="s">
        <v>85</v>
      </c>
      <c r="K1883" s="23" t="str">
        <f>IF(E1883=4,"ВО",IF(E1883=3,"СПО",IF(E1883=2,"ВО (с)",IF(E1883=1,"СПО (с)","-"))))</f>
        <v>-</v>
      </c>
      <c r="L1883" s="23">
        <f>COUNTA(L1867:L1882)</f>
        <v>0</v>
      </c>
      <c r="M1883" s="23" t="s">
        <v>80</v>
      </c>
      <c r="N1883" s="23" t="s">
        <v>80</v>
      </c>
      <c r="O1883" s="23">
        <f>COUNTA(O1867:O1882)</f>
        <v>0</v>
      </c>
      <c r="P1883" s="23" t="s">
        <v>80</v>
      </c>
      <c r="Q1883" s="23">
        <f>SUM(Q1867:Q1882)</f>
        <v>0</v>
      </c>
      <c r="R1883" s="23" t="str">
        <f>CONCATENATE("П.Г.П. - ",MAX(R1867:R1882))</f>
        <v>П.Г.П. - 0</v>
      </c>
      <c r="S1883" s="23">
        <f>COUNTA(S1867)</f>
        <v>0</v>
      </c>
      <c r="T1883" s="23">
        <f>T1868</f>
        <v>0</v>
      </c>
      <c r="U1883" s="23" t="s">
        <v>80</v>
      </c>
      <c r="V1883" s="23" t="s">
        <v>80</v>
      </c>
      <c r="W1883" s="23">
        <f>COUNTA(W1867:W1882)</f>
        <v>0</v>
      </c>
      <c r="X1883" s="23" t="str">
        <f>CONCATENATE("П.Г.П. - ",MAX(X1867:X1882))</f>
        <v>П.Г.П. - 0</v>
      </c>
      <c r="Y1883" s="24">
        <f>Y1867</f>
        <v>0</v>
      </c>
      <c r="Z1883" s="23" t="str">
        <f>IF(Z1867="","-",Z1867)</f>
        <v>-</v>
      </c>
      <c r="AA1883" s="23" t="str">
        <f t="shared" ref="AA1883:AC1883" si="251">IF(AA1867="","-",AA1867)</f>
        <v>-</v>
      </c>
      <c r="AB1883" s="23" t="str">
        <f t="shared" si="251"/>
        <v>-</v>
      </c>
      <c r="AC1883" s="23" t="str">
        <f t="shared" si="251"/>
        <v>-</v>
      </c>
      <c r="AD1883" s="23" t="s">
        <v>80</v>
      </c>
      <c r="AE1883" s="23">
        <f>SUM(AE1867:AE1882)</f>
        <v>0</v>
      </c>
      <c r="AF1883" s="25">
        <f>SUM(AF1867:AF1882)</f>
        <v>0</v>
      </c>
      <c r="AG1883" s="23" t="s">
        <v>80</v>
      </c>
      <c r="AH1883" s="23" t="s">
        <v>80</v>
      </c>
    </row>
    <row r="1884" spans="1:34" x14ac:dyDescent="0.25">
      <c r="A1884" s="62">
        <f>COUNTA(H1884:K1884,L1884:AH1884)-7</f>
        <v>-1</v>
      </c>
      <c r="B1884" s="13"/>
      <c r="C1884" s="13"/>
      <c r="D1884" s="13"/>
      <c r="E1884" s="13">
        <f t="shared" ref="E1884:E1899" si="252">IF(K1884="ВО",4,IF(K1884="СПО",3,IF(K1884="ВО (студент)",2,IF(K1884="СПО (студент)",1,0))))</f>
        <v>0</v>
      </c>
      <c r="F1884" s="13"/>
      <c r="G1884" s="13"/>
      <c r="H1884" s="88">
        <v>131</v>
      </c>
      <c r="I1884" s="88"/>
      <c r="J1884" s="7" t="s">
        <v>77</v>
      </c>
      <c r="K1884" s="8"/>
      <c r="L1884" s="19"/>
      <c r="M1884" s="8"/>
      <c r="N1884" s="19"/>
      <c r="O1884" s="19"/>
      <c r="P1884" s="19"/>
      <c r="Q1884" s="8"/>
      <c r="R1884" s="8"/>
      <c r="S1884" s="88"/>
      <c r="T1884" s="17" t="s">
        <v>80</v>
      </c>
      <c r="U1884" s="17" t="s">
        <v>80</v>
      </c>
      <c r="V1884" s="18" t="s">
        <v>80</v>
      </c>
      <c r="W1884" s="19"/>
      <c r="X1884" s="8"/>
      <c r="Y1884" s="90"/>
      <c r="Z1884" s="88"/>
      <c r="AA1884" s="88"/>
      <c r="AB1884" s="88" t="str">
        <f>IF(Y1884&lt;1,"-",ROUND(YEARFRAC(Y1884,#REF!,1),2))</f>
        <v>-</v>
      </c>
      <c r="AC1884" s="88"/>
      <c r="AD1884" s="10"/>
      <c r="AE1884" s="8"/>
      <c r="AF1884" s="12"/>
      <c r="AG1884" s="8"/>
      <c r="AH1884" s="88"/>
    </row>
    <row r="1885" spans="1:34" x14ac:dyDescent="0.25">
      <c r="A1885" s="62">
        <f>COUNTA(H1885:K1885,L1885:AH1885)</f>
        <v>0</v>
      </c>
      <c r="B1885" s="13"/>
      <c r="C1885" s="13"/>
      <c r="D1885" s="13"/>
      <c r="E1885" s="13">
        <f t="shared" si="252"/>
        <v>0</v>
      </c>
      <c r="F1885" s="13"/>
      <c r="G1885" s="13"/>
      <c r="H1885" s="88"/>
      <c r="I1885" s="88"/>
      <c r="J1885" s="9"/>
      <c r="K1885" s="8"/>
      <c r="L1885" s="19"/>
      <c r="M1885" s="8"/>
      <c r="N1885" s="19"/>
      <c r="O1885" s="19"/>
      <c r="P1885" s="19"/>
      <c r="Q1885" s="8"/>
      <c r="R1885" s="8"/>
      <c r="S1885" s="88"/>
      <c r="T1885" s="8"/>
      <c r="U1885" s="8"/>
      <c r="V1885" s="11"/>
      <c r="W1885" s="19"/>
      <c r="X1885" s="8"/>
      <c r="Y1885" s="90"/>
      <c r="Z1885" s="88"/>
      <c r="AA1885" s="88"/>
      <c r="AB1885" s="88"/>
      <c r="AC1885" s="88"/>
      <c r="AD1885" s="10"/>
      <c r="AE1885" s="8"/>
      <c r="AF1885" s="12"/>
      <c r="AG1885" s="8"/>
      <c r="AH1885" s="88"/>
    </row>
    <row r="1886" spans="1:34" x14ac:dyDescent="0.25">
      <c r="A1886" s="62">
        <f>COUNTA(H1886:K1886,L1886:AH1886,J1887)-4</f>
        <v>0</v>
      </c>
      <c r="B1886" s="13"/>
      <c r="C1886" s="13"/>
      <c r="D1886" s="13"/>
      <c r="E1886" s="13">
        <f t="shared" si="252"/>
        <v>0</v>
      </c>
      <c r="F1886" s="13"/>
      <c r="G1886" s="13"/>
      <c r="H1886" s="88"/>
      <c r="I1886" s="88"/>
      <c r="J1886" s="7" t="s">
        <v>78</v>
      </c>
      <c r="K1886" s="8"/>
      <c r="L1886" s="19"/>
      <c r="M1886" s="8"/>
      <c r="N1886" s="19"/>
      <c r="O1886" s="19"/>
      <c r="P1886" s="19"/>
      <c r="Q1886" s="8"/>
      <c r="R1886" s="8"/>
      <c r="S1886" s="88"/>
      <c r="T1886" s="17" t="s">
        <v>80</v>
      </c>
      <c r="U1886" s="17" t="s">
        <v>80</v>
      </c>
      <c r="V1886" s="18" t="s">
        <v>80</v>
      </c>
      <c r="W1886" s="19"/>
      <c r="X1886" s="8"/>
      <c r="Y1886" s="90"/>
      <c r="Z1886" s="88"/>
      <c r="AA1886" s="88"/>
      <c r="AB1886" s="88"/>
      <c r="AC1886" s="88"/>
      <c r="AD1886" s="10"/>
      <c r="AE1886" s="8"/>
      <c r="AF1886" s="12"/>
      <c r="AG1886" s="8"/>
      <c r="AH1886" s="88"/>
    </row>
    <row r="1887" spans="1:34" x14ac:dyDescent="0.25">
      <c r="A1887" s="62">
        <f>COUNTA(H1887:K1887,L1887:AH1887)</f>
        <v>0</v>
      </c>
      <c r="B1887" s="13"/>
      <c r="C1887" s="13"/>
      <c r="D1887" s="13" t="str">
        <f>IF(J1887&gt;0,"совмещение","-")</f>
        <v>-</v>
      </c>
      <c r="E1887" s="13">
        <f t="shared" si="252"/>
        <v>0</v>
      </c>
      <c r="F1887" s="13"/>
      <c r="G1887" s="13"/>
      <c r="H1887" s="88"/>
      <c r="I1887" s="88"/>
      <c r="J1887" s="9"/>
      <c r="K1887" s="8"/>
      <c r="L1887" s="19"/>
      <c r="M1887" s="8"/>
      <c r="N1887" s="19"/>
      <c r="O1887" s="19"/>
      <c r="P1887" s="19"/>
      <c r="Q1887" s="8"/>
      <c r="R1887" s="8"/>
      <c r="S1887" s="88"/>
      <c r="T1887" s="8"/>
      <c r="U1887" s="8"/>
      <c r="V1887" s="11"/>
      <c r="W1887" s="19"/>
      <c r="X1887" s="8"/>
      <c r="Y1887" s="90"/>
      <c r="Z1887" s="88"/>
      <c r="AA1887" s="88"/>
      <c r="AB1887" s="88"/>
      <c r="AC1887" s="88"/>
      <c r="AD1887" s="10"/>
      <c r="AE1887" s="8"/>
      <c r="AF1887" s="12"/>
      <c r="AG1887" s="8"/>
      <c r="AH1887" s="88"/>
    </row>
    <row r="1888" spans="1:34" x14ac:dyDescent="0.25">
      <c r="A1888" s="62">
        <f>COUNTA(H1888:K1888,L1888:AH1888)</f>
        <v>0</v>
      </c>
      <c r="B1888" s="13"/>
      <c r="C1888" s="13"/>
      <c r="D1888" s="13"/>
      <c r="E1888" s="13">
        <f t="shared" si="252"/>
        <v>0</v>
      </c>
      <c r="F1888" s="13"/>
      <c r="G1888" s="13"/>
      <c r="H1888" s="88"/>
      <c r="I1888" s="88"/>
      <c r="J1888" s="9"/>
      <c r="K1888" s="8"/>
      <c r="L1888" s="19"/>
      <c r="M1888" s="8"/>
      <c r="N1888" s="19"/>
      <c r="O1888" s="19"/>
      <c r="P1888" s="19"/>
      <c r="Q1888" s="8"/>
      <c r="R1888" s="8"/>
      <c r="S1888" s="88"/>
      <c r="T1888" s="8"/>
      <c r="U1888" s="8"/>
      <c r="V1888" s="11"/>
      <c r="W1888" s="19"/>
      <c r="X1888" s="8"/>
      <c r="Y1888" s="90"/>
      <c r="Z1888" s="88"/>
      <c r="AA1888" s="88"/>
      <c r="AB1888" s="88"/>
      <c r="AC1888" s="88"/>
      <c r="AD1888" s="10"/>
      <c r="AE1888" s="8"/>
      <c r="AF1888" s="12"/>
      <c r="AG1888" s="8"/>
      <c r="AH1888" s="88"/>
    </row>
    <row r="1889" spans="1:34" x14ac:dyDescent="0.25">
      <c r="A1889" s="62">
        <f>COUNTA(H1889:K1889,L1889:AH1889)</f>
        <v>0</v>
      </c>
      <c r="B1889" s="13"/>
      <c r="C1889" s="13"/>
      <c r="D1889" s="13"/>
      <c r="E1889" s="13">
        <f t="shared" si="252"/>
        <v>0</v>
      </c>
      <c r="F1889" s="13"/>
      <c r="G1889" s="13"/>
      <c r="H1889" s="88"/>
      <c r="I1889" s="88"/>
      <c r="J1889" s="9"/>
      <c r="K1889" s="8"/>
      <c r="L1889" s="19"/>
      <c r="M1889" s="8"/>
      <c r="N1889" s="19"/>
      <c r="O1889" s="19"/>
      <c r="P1889" s="19"/>
      <c r="Q1889" s="8"/>
      <c r="R1889" s="8"/>
      <c r="S1889" s="88"/>
      <c r="T1889" s="8"/>
      <c r="U1889" s="8"/>
      <c r="V1889" s="11"/>
      <c r="W1889" s="19"/>
      <c r="X1889" s="8"/>
      <c r="Y1889" s="90"/>
      <c r="Z1889" s="88"/>
      <c r="AA1889" s="88"/>
      <c r="AB1889" s="88"/>
      <c r="AC1889" s="88"/>
      <c r="AD1889" s="10"/>
      <c r="AE1889" s="8"/>
      <c r="AF1889" s="12"/>
      <c r="AG1889" s="8"/>
      <c r="AH1889" s="88"/>
    </row>
    <row r="1890" spans="1:34" x14ac:dyDescent="0.25">
      <c r="A1890" s="62">
        <f>COUNTA(H1890:K1890,L1890:AH1890)</f>
        <v>0</v>
      </c>
      <c r="B1890" s="13"/>
      <c r="C1890" s="13"/>
      <c r="D1890" s="13"/>
      <c r="E1890" s="13">
        <f t="shared" si="252"/>
        <v>0</v>
      </c>
      <c r="F1890" s="13"/>
      <c r="G1890" s="13"/>
      <c r="H1890" s="88"/>
      <c r="I1890" s="88"/>
      <c r="J1890" s="9"/>
      <c r="K1890" s="8"/>
      <c r="L1890" s="19"/>
      <c r="M1890" s="8"/>
      <c r="N1890" s="19"/>
      <c r="O1890" s="19"/>
      <c r="P1890" s="19"/>
      <c r="Q1890" s="8"/>
      <c r="R1890" s="8"/>
      <c r="S1890" s="88"/>
      <c r="T1890" s="8"/>
      <c r="U1890" s="8"/>
      <c r="V1890" s="11"/>
      <c r="W1890" s="19"/>
      <c r="X1890" s="8"/>
      <c r="Y1890" s="90"/>
      <c r="Z1890" s="88"/>
      <c r="AA1890" s="88"/>
      <c r="AB1890" s="88"/>
      <c r="AC1890" s="88"/>
      <c r="AD1890" s="10"/>
      <c r="AE1890" s="8"/>
      <c r="AF1890" s="12"/>
      <c r="AG1890" s="8"/>
      <c r="AH1890" s="88"/>
    </row>
    <row r="1891" spans="1:34" x14ac:dyDescent="0.25">
      <c r="A1891" s="62">
        <f>COUNTA(H1891:K1891,L1891:AH1891)</f>
        <v>0</v>
      </c>
      <c r="B1891" s="13"/>
      <c r="C1891" s="13"/>
      <c r="D1891" s="13"/>
      <c r="E1891" s="13">
        <f t="shared" si="252"/>
        <v>0</v>
      </c>
      <c r="F1891" s="13"/>
      <c r="G1891" s="13"/>
      <c r="H1891" s="88"/>
      <c r="I1891" s="88"/>
      <c r="J1891" s="9"/>
      <c r="K1891" s="8"/>
      <c r="L1891" s="19"/>
      <c r="M1891" s="8"/>
      <c r="N1891" s="19"/>
      <c r="O1891" s="19"/>
      <c r="P1891" s="19"/>
      <c r="Q1891" s="8"/>
      <c r="R1891" s="8"/>
      <c r="S1891" s="88"/>
      <c r="T1891" s="8"/>
      <c r="U1891" s="8"/>
      <c r="V1891" s="11"/>
      <c r="W1891" s="19"/>
      <c r="X1891" s="8"/>
      <c r="Y1891" s="90"/>
      <c r="Z1891" s="88"/>
      <c r="AA1891" s="88"/>
      <c r="AB1891" s="88"/>
      <c r="AC1891" s="88"/>
      <c r="AD1891" s="10"/>
      <c r="AE1891" s="8"/>
      <c r="AF1891" s="12"/>
      <c r="AG1891" s="8"/>
      <c r="AH1891" s="88"/>
    </row>
    <row r="1892" spans="1:34" x14ac:dyDescent="0.25">
      <c r="A1892" s="62">
        <f>COUNTA(H1892:K1892,L1892:AH1892)</f>
        <v>0</v>
      </c>
      <c r="B1892" s="13"/>
      <c r="C1892" s="13"/>
      <c r="D1892" s="13"/>
      <c r="E1892" s="13">
        <f t="shared" si="252"/>
        <v>0</v>
      </c>
      <c r="F1892" s="13"/>
      <c r="G1892" s="13"/>
      <c r="H1892" s="88"/>
      <c r="I1892" s="88"/>
      <c r="J1892" s="9"/>
      <c r="K1892" s="8"/>
      <c r="L1892" s="19"/>
      <c r="M1892" s="8"/>
      <c r="N1892" s="19"/>
      <c r="O1892" s="19"/>
      <c r="P1892" s="19"/>
      <c r="Q1892" s="8"/>
      <c r="R1892" s="8"/>
      <c r="S1892" s="88"/>
      <c r="T1892" s="8"/>
      <c r="U1892" s="8"/>
      <c r="V1892" s="11"/>
      <c r="W1892" s="19"/>
      <c r="X1892" s="8"/>
      <c r="Y1892" s="90"/>
      <c r="Z1892" s="88"/>
      <c r="AA1892" s="88"/>
      <c r="AB1892" s="88"/>
      <c r="AC1892" s="88"/>
      <c r="AD1892" s="10"/>
      <c r="AE1892" s="8"/>
      <c r="AF1892" s="12"/>
      <c r="AG1892" s="8"/>
      <c r="AH1892" s="88"/>
    </row>
    <row r="1893" spans="1:34" x14ac:dyDescent="0.25">
      <c r="A1893" s="62">
        <f>COUNTA(H1893:K1893,L1893:AH1893,J1894)-4</f>
        <v>0</v>
      </c>
      <c r="B1893" s="13"/>
      <c r="C1893" s="13"/>
      <c r="D1893" s="13"/>
      <c r="E1893" s="13">
        <f t="shared" si="252"/>
        <v>0</v>
      </c>
      <c r="F1893" s="13"/>
      <c r="G1893" s="13"/>
      <c r="H1893" s="88"/>
      <c r="I1893" s="88"/>
      <c r="J1893" s="7" t="s">
        <v>79</v>
      </c>
      <c r="K1893" s="8"/>
      <c r="L1893" s="19"/>
      <c r="M1893" s="8"/>
      <c r="N1893" s="19"/>
      <c r="O1893" s="19"/>
      <c r="P1893" s="19"/>
      <c r="Q1893" s="8"/>
      <c r="R1893" s="8"/>
      <c r="S1893" s="88"/>
      <c r="T1893" s="17" t="s">
        <v>80</v>
      </c>
      <c r="U1893" s="17" t="s">
        <v>80</v>
      </c>
      <c r="V1893" s="18" t="s">
        <v>80</v>
      </c>
      <c r="W1893" s="19"/>
      <c r="X1893" s="8"/>
      <c r="Y1893" s="90"/>
      <c r="Z1893" s="88"/>
      <c r="AA1893" s="88"/>
      <c r="AB1893" s="88"/>
      <c r="AC1893" s="88"/>
      <c r="AD1893" s="10"/>
      <c r="AE1893" s="8"/>
      <c r="AF1893" s="12"/>
      <c r="AG1893" s="8"/>
      <c r="AH1893" s="88"/>
    </row>
    <row r="1894" spans="1:34" x14ac:dyDescent="0.25">
      <c r="A1894" s="62">
        <f>COUNTA(H1894:K1894,L1894:AH1894)</f>
        <v>0</v>
      </c>
      <c r="B1894" s="13"/>
      <c r="C1894" s="13"/>
      <c r="D1894" s="13" t="str">
        <f>IF(J1894&gt;0,"совместительство","-")</f>
        <v>-</v>
      </c>
      <c r="E1894" s="13">
        <f t="shared" si="252"/>
        <v>0</v>
      </c>
      <c r="F1894" s="13"/>
      <c r="G1894" s="13"/>
      <c r="H1894" s="88"/>
      <c r="I1894" s="88"/>
      <c r="J1894" s="9"/>
      <c r="K1894" s="8"/>
      <c r="L1894" s="19"/>
      <c r="M1894" s="8"/>
      <c r="N1894" s="19"/>
      <c r="O1894" s="19"/>
      <c r="P1894" s="19"/>
      <c r="Q1894" s="8"/>
      <c r="R1894" s="8"/>
      <c r="S1894" s="88"/>
      <c r="T1894" s="8"/>
      <c r="U1894" s="8"/>
      <c r="V1894" s="11"/>
      <c r="W1894" s="19"/>
      <c r="X1894" s="8"/>
      <c r="Y1894" s="90"/>
      <c r="Z1894" s="88"/>
      <c r="AA1894" s="88"/>
      <c r="AB1894" s="88"/>
      <c r="AC1894" s="88"/>
      <c r="AD1894" s="10"/>
      <c r="AE1894" s="8"/>
      <c r="AF1894" s="12"/>
      <c r="AG1894" s="8"/>
      <c r="AH1894" s="88"/>
    </row>
    <row r="1895" spans="1:34" x14ac:dyDescent="0.25">
      <c r="A1895" s="62">
        <f>COUNTA(H1895:K1895,L1895:AH1895)</f>
        <v>0</v>
      </c>
      <c r="B1895" s="13"/>
      <c r="C1895" s="13"/>
      <c r="D1895" s="13"/>
      <c r="E1895" s="13">
        <f t="shared" si="252"/>
        <v>0</v>
      </c>
      <c r="F1895" s="13"/>
      <c r="G1895" s="13"/>
      <c r="H1895" s="88"/>
      <c r="I1895" s="88"/>
      <c r="J1895" s="9"/>
      <c r="K1895" s="8"/>
      <c r="L1895" s="19"/>
      <c r="M1895" s="8"/>
      <c r="N1895" s="19"/>
      <c r="O1895" s="19"/>
      <c r="P1895" s="19"/>
      <c r="Q1895" s="8"/>
      <c r="R1895" s="8"/>
      <c r="S1895" s="88"/>
      <c r="T1895" s="8"/>
      <c r="U1895" s="8"/>
      <c r="V1895" s="11"/>
      <c r="W1895" s="19"/>
      <c r="X1895" s="8"/>
      <c r="Y1895" s="90"/>
      <c r="Z1895" s="88"/>
      <c r="AA1895" s="88"/>
      <c r="AB1895" s="88"/>
      <c r="AC1895" s="88"/>
      <c r="AD1895" s="10"/>
      <c r="AE1895" s="8"/>
      <c r="AF1895" s="12"/>
      <c r="AG1895" s="8"/>
      <c r="AH1895" s="88"/>
    </row>
    <row r="1896" spans="1:34" x14ac:dyDescent="0.25">
      <c r="A1896" s="62">
        <f>COUNTA(H1896:K1896,L1896:AH1896)</f>
        <v>0</v>
      </c>
      <c r="B1896" s="13"/>
      <c r="C1896" s="13"/>
      <c r="D1896" s="13"/>
      <c r="E1896" s="13">
        <f t="shared" si="252"/>
        <v>0</v>
      </c>
      <c r="F1896" s="13"/>
      <c r="G1896" s="13"/>
      <c r="H1896" s="88"/>
      <c r="I1896" s="88"/>
      <c r="J1896" s="9"/>
      <c r="K1896" s="8"/>
      <c r="L1896" s="19"/>
      <c r="M1896" s="8"/>
      <c r="N1896" s="19"/>
      <c r="O1896" s="19"/>
      <c r="P1896" s="19"/>
      <c r="Q1896" s="8"/>
      <c r="R1896" s="8"/>
      <c r="S1896" s="88"/>
      <c r="T1896" s="8"/>
      <c r="U1896" s="8"/>
      <c r="V1896" s="11"/>
      <c r="W1896" s="19"/>
      <c r="X1896" s="8"/>
      <c r="Y1896" s="90"/>
      <c r="Z1896" s="88"/>
      <c r="AA1896" s="88"/>
      <c r="AB1896" s="88"/>
      <c r="AC1896" s="88"/>
      <c r="AD1896" s="10"/>
      <c r="AE1896" s="8"/>
      <c r="AF1896" s="12"/>
      <c r="AG1896" s="8"/>
      <c r="AH1896" s="88"/>
    </row>
    <row r="1897" spans="1:34" x14ac:dyDescent="0.25">
      <c r="A1897" s="62">
        <f>COUNTA(H1897:K1897,L1897:AH1897)</f>
        <v>0</v>
      </c>
      <c r="B1897" s="13"/>
      <c r="C1897" s="13"/>
      <c r="D1897" s="13"/>
      <c r="E1897" s="13">
        <f t="shared" si="252"/>
        <v>0</v>
      </c>
      <c r="F1897" s="13"/>
      <c r="G1897" s="13"/>
      <c r="H1897" s="88"/>
      <c r="I1897" s="88"/>
      <c r="J1897" s="9"/>
      <c r="K1897" s="8"/>
      <c r="L1897" s="19"/>
      <c r="M1897" s="8"/>
      <c r="N1897" s="19"/>
      <c r="O1897" s="19"/>
      <c r="P1897" s="19"/>
      <c r="Q1897" s="8"/>
      <c r="R1897" s="8"/>
      <c r="S1897" s="88"/>
      <c r="T1897" s="8"/>
      <c r="U1897" s="8"/>
      <c r="V1897" s="11"/>
      <c r="W1897" s="19"/>
      <c r="X1897" s="8"/>
      <c r="Y1897" s="90"/>
      <c r="Z1897" s="88"/>
      <c r="AA1897" s="88"/>
      <c r="AB1897" s="88"/>
      <c r="AC1897" s="88"/>
      <c r="AD1897" s="10"/>
      <c r="AE1897" s="8"/>
      <c r="AF1897" s="12"/>
      <c r="AG1897" s="8"/>
      <c r="AH1897" s="88"/>
    </row>
    <row r="1898" spans="1:34" x14ac:dyDescent="0.25">
      <c r="A1898" s="62">
        <f>COUNTA(H1898:K1898,L1898:AH1898)</f>
        <v>0</v>
      </c>
      <c r="B1898" s="13"/>
      <c r="C1898" s="13"/>
      <c r="D1898" s="13"/>
      <c r="E1898" s="13">
        <f t="shared" si="252"/>
        <v>0</v>
      </c>
      <c r="F1898" s="13"/>
      <c r="G1898" s="13"/>
      <c r="H1898" s="88"/>
      <c r="I1898" s="88"/>
      <c r="J1898" s="9"/>
      <c r="K1898" s="8"/>
      <c r="L1898" s="19"/>
      <c r="M1898" s="8"/>
      <c r="N1898" s="19"/>
      <c r="O1898" s="19"/>
      <c r="P1898" s="19"/>
      <c r="Q1898" s="8"/>
      <c r="R1898" s="8"/>
      <c r="S1898" s="88"/>
      <c r="T1898" s="8"/>
      <c r="U1898" s="8"/>
      <c r="V1898" s="11"/>
      <c r="W1898" s="19"/>
      <c r="X1898" s="8"/>
      <c r="Y1898" s="90"/>
      <c r="Z1898" s="88"/>
      <c r="AA1898" s="88"/>
      <c r="AB1898" s="88"/>
      <c r="AC1898" s="88"/>
      <c r="AD1898" s="10"/>
      <c r="AE1898" s="8"/>
      <c r="AF1898" s="12"/>
      <c r="AG1898" s="8"/>
      <c r="AH1898" s="88"/>
    </row>
    <row r="1899" spans="1:34" x14ac:dyDescent="0.25">
      <c r="A1899" s="62">
        <f>COUNTA(H1899:K1899,L1899:AH1899)</f>
        <v>0</v>
      </c>
      <c r="B1899" s="13"/>
      <c r="C1899" s="13"/>
      <c r="D1899" s="13"/>
      <c r="E1899" s="13">
        <f t="shared" si="252"/>
        <v>0</v>
      </c>
      <c r="F1899" s="13"/>
      <c r="G1899" s="13"/>
      <c r="H1899" s="88"/>
      <c r="I1899" s="88"/>
      <c r="J1899" s="9"/>
      <c r="K1899" s="8"/>
      <c r="L1899" s="19"/>
      <c r="M1899" s="8"/>
      <c r="N1899" s="19"/>
      <c r="O1899" s="19"/>
      <c r="P1899" s="19"/>
      <c r="Q1899" s="8"/>
      <c r="R1899" s="8"/>
      <c r="S1899" s="88"/>
      <c r="T1899" s="8"/>
      <c r="U1899" s="8"/>
      <c r="V1899" s="11"/>
      <c r="W1899" s="19"/>
      <c r="X1899" s="8"/>
      <c r="Y1899" s="90"/>
      <c r="Z1899" s="88"/>
      <c r="AA1899" s="88"/>
      <c r="AB1899" s="88"/>
      <c r="AC1899" s="88"/>
      <c r="AD1899" s="10"/>
      <c r="AE1899" s="8"/>
      <c r="AF1899" s="12"/>
      <c r="AG1899" s="8"/>
      <c r="AH1899" s="88"/>
    </row>
    <row r="1900" spans="1:34" s="26" customFormat="1" ht="11.25" customHeight="1" x14ac:dyDescent="0.25">
      <c r="A1900" s="21">
        <v>0</v>
      </c>
      <c r="B1900" s="22"/>
      <c r="C1900" s="22"/>
      <c r="D1900" s="21"/>
      <c r="E1900" s="23">
        <f>MAX(E1884:E1899)</f>
        <v>0</v>
      </c>
      <c r="F1900" s="21" t="str">
        <f>RIGHT(R1900,4)</f>
        <v xml:space="preserve"> - 0</v>
      </c>
      <c r="G1900" s="21" t="str">
        <f>RIGHT(X1900,4)</f>
        <v xml:space="preserve"> - 0</v>
      </c>
      <c r="H1900" s="88"/>
      <c r="I1900" s="88"/>
      <c r="J1900" s="23" t="s">
        <v>85</v>
      </c>
      <c r="K1900" s="23" t="str">
        <f>IF(E1900=4,"ВО",IF(E1900=3,"СПО",IF(E1900=2,"ВО (с)",IF(E1900=1,"СПО (с)","-"))))</f>
        <v>-</v>
      </c>
      <c r="L1900" s="23">
        <f>COUNTA(L1884:L1899)</f>
        <v>0</v>
      </c>
      <c r="M1900" s="23" t="s">
        <v>80</v>
      </c>
      <c r="N1900" s="23" t="s">
        <v>80</v>
      </c>
      <c r="O1900" s="23">
        <f>COUNTA(O1884:O1899)</f>
        <v>0</v>
      </c>
      <c r="P1900" s="23" t="s">
        <v>80</v>
      </c>
      <c r="Q1900" s="23">
        <f>SUM(Q1884:Q1899)</f>
        <v>0</v>
      </c>
      <c r="R1900" s="23" t="str">
        <f>CONCATENATE("П.Г.П. - ",MAX(R1884:R1899))</f>
        <v>П.Г.П. - 0</v>
      </c>
      <c r="S1900" s="23">
        <f>COUNTA(S1884)</f>
        <v>0</v>
      </c>
      <c r="T1900" s="23">
        <f>T1885</f>
        <v>0</v>
      </c>
      <c r="U1900" s="23" t="s">
        <v>80</v>
      </c>
      <c r="V1900" s="23" t="s">
        <v>80</v>
      </c>
      <c r="W1900" s="23">
        <f>COUNTA(W1884:W1899)</f>
        <v>0</v>
      </c>
      <c r="X1900" s="23" t="str">
        <f>CONCATENATE("П.Г.П. - ",MAX(X1884:X1899))</f>
        <v>П.Г.П. - 0</v>
      </c>
      <c r="Y1900" s="24">
        <f>Y1884</f>
        <v>0</v>
      </c>
      <c r="Z1900" s="23" t="str">
        <f>IF(Z1884="","-",Z1884)</f>
        <v>-</v>
      </c>
      <c r="AA1900" s="23" t="str">
        <f t="shared" ref="AA1900:AC1900" si="253">IF(AA1884="","-",AA1884)</f>
        <v>-</v>
      </c>
      <c r="AB1900" s="23" t="str">
        <f t="shared" si="253"/>
        <v>-</v>
      </c>
      <c r="AC1900" s="23" t="str">
        <f t="shared" si="253"/>
        <v>-</v>
      </c>
      <c r="AD1900" s="23" t="s">
        <v>80</v>
      </c>
      <c r="AE1900" s="23">
        <f>SUM(AE1884:AE1899)</f>
        <v>0</v>
      </c>
      <c r="AF1900" s="25">
        <f>SUM(AF1884:AF1899)</f>
        <v>0</v>
      </c>
      <c r="AG1900" s="23" t="s">
        <v>80</v>
      </c>
      <c r="AH1900" s="23" t="s">
        <v>80</v>
      </c>
    </row>
    <row r="1901" spans="1:34" x14ac:dyDescent="0.25">
      <c r="A1901" s="62">
        <f>COUNTA(H1901:K1901,L1901:AH1901)-7</f>
        <v>-1</v>
      </c>
      <c r="B1901" s="13"/>
      <c r="C1901" s="13"/>
      <c r="D1901" s="13"/>
      <c r="E1901" s="13">
        <f t="shared" ref="E1901:E1916" si="254">IF(K1901="ВО",4,IF(K1901="СПО",3,IF(K1901="ВО (студент)",2,IF(K1901="СПО (студент)",1,0))))</f>
        <v>0</v>
      </c>
      <c r="F1901" s="13"/>
      <c r="G1901" s="13"/>
      <c r="H1901" s="88">
        <v>132</v>
      </c>
      <c r="I1901" s="88"/>
      <c r="J1901" s="7" t="s">
        <v>77</v>
      </c>
      <c r="K1901" s="8"/>
      <c r="L1901" s="19"/>
      <c r="M1901" s="8"/>
      <c r="N1901" s="19"/>
      <c r="O1901" s="19"/>
      <c r="P1901" s="19"/>
      <c r="Q1901" s="8"/>
      <c r="R1901" s="8"/>
      <c r="S1901" s="88"/>
      <c r="T1901" s="17" t="s">
        <v>80</v>
      </c>
      <c r="U1901" s="17" t="s">
        <v>80</v>
      </c>
      <c r="V1901" s="18" t="s">
        <v>80</v>
      </c>
      <c r="W1901" s="19"/>
      <c r="X1901" s="8"/>
      <c r="Y1901" s="90"/>
      <c r="Z1901" s="88"/>
      <c r="AA1901" s="88"/>
      <c r="AB1901" s="88" t="str">
        <f>IF(Y1901&lt;1,"-",ROUND(YEARFRAC(Y1901,#REF!,1),2))</f>
        <v>-</v>
      </c>
      <c r="AC1901" s="88"/>
      <c r="AD1901" s="10"/>
      <c r="AE1901" s="8"/>
      <c r="AF1901" s="12"/>
      <c r="AG1901" s="8"/>
      <c r="AH1901" s="88"/>
    </row>
    <row r="1902" spans="1:34" x14ac:dyDescent="0.25">
      <c r="A1902" s="62">
        <f>COUNTA(H1902:K1902,L1902:AH1902)</f>
        <v>0</v>
      </c>
      <c r="B1902" s="13"/>
      <c r="C1902" s="13"/>
      <c r="D1902" s="13"/>
      <c r="E1902" s="13">
        <f t="shared" si="254"/>
        <v>0</v>
      </c>
      <c r="F1902" s="13"/>
      <c r="G1902" s="13"/>
      <c r="H1902" s="88"/>
      <c r="I1902" s="88"/>
      <c r="J1902" s="9"/>
      <c r="K1902" s="8"/>
      <c r="L1902" s="19"/>
      <c r="M1902" s="8"/>
      <c r="N1902" s="19"/>
      <c r="O1902" s="19"/>
      <c r="P1902" s="19"/>
      <c r="Q1902" s="8"/>
      <c r="R1902" s="8"/>
      <c r="S1902" s="88"/>
      <c r="T1902" s="8"/>
      <c r="U1902" s="8"/>
      <c r="V1902" s="11"/>
      <c r="W1902" s="19"/>
      <c r="X1902" s="8"/>
      <c r="Y1902" s="90"/>
      <c r="Z1902" s="88"/>
      <c r="AA1902" s="88"/>
      <c r="AB1902" s="88"/>
      <c r="AC1902" s="88"/>
      <c r="AD1902" s="10"/>
      <c r="AE1902" s="8"/>
      <c r="AF1902" s="12"/>
      <c r="AG1902" s="8"/>
      <c r="AH1902" s="88"/>
    </row>
    <row r="1903" spans="1:34" x14ac:dyDescent="0.25">
      <c r="A1903" s="62">
        <f>COUNTA(H1903:K1903,L1903:AH1903,J1904)-4</f>
        <v>0</v>
      </c>
      <c r="B1903" s="13"/>
      <c r="C1903" s="13"/>
      <c r="D1903" s="13"/>
      <c r="E1903" s="13">
        <f t="shared" si="254"/>
        <v>0</v>
      </c>
      <c r="F1903" s="13"/>
      <c r="G1903" s="13"/>
      <c r="H1903" s="88"/>
      <c r="I1903" s="88"/>
      <c r="J1903" s="7" t="s">
        <v>78</v>
      </c>
      <c r="K1903" s="8"/>
      <c r="L1903" s="19"/>
      <c r="M1903" s="8"/>
      <c r="N1903" s="19"/>
      <c r="O1903" s="19"/>
      <c r="P1903" s="19"/>
      <c r="Q1903" s="8"/>
      <c r="R1903" s="8"/>
      <c r="S1903" s="88"/>
      <c r="T1903" s="17" t="s">
        <v>80</v>
      </c>
      <c r="U1903" s="17" t="s">
        <v>80</v>
      </c>
      <c r="V1903" s="18" t="s">
        <v>80</v>
      </c>
      <c r="W1903" s="19"/>
      <c r="X1903" s="8"/>
      <c r="Y1903" s="90"/>
      <c r="Z1903" s="88"/>
      <c r="AA1903" s="88"/>
      <c r="AB1903" s="88"/>
      <c r="AC1903" s="88"/>
      <c r="AD1903" s="10"/>
      <c r="AE1903" s="8"/>
      <c r="AF1903" s="12"/>
      <c r="AG1903" s="8"/>
      <c r="AH1903" s="88"/>
    </row>
    <row r="1904" spans="1:34" x14ac:dyDescent="0.25">
      <c r="A1904" s="62">
        <f>COUNTA(H1904:K1904,L1904:AH1904)</f>
        <v>0</v>
      </c>
      <c r="B1904" s="13"/>
      <c r="C1904" s="13"/>
      <c r="D1904" s="13" t="str">
        <f>IF(J1904&gt;0,"совмещение","-")</f>
        <v>-</v>
      </c>
      <c r="E1904" s="13">
        <f t="shared" si="254"/>
        <v>0</v>
      </c>
      <c r="F1904" s="13"/>
      <c r="G1904" s="13"/>
      <c r="H1904" s="88"/>
      <c r="I1904" s="88"/>
      <c r="J1904" s="9"/>
      <c r="K1904" s="8"/>
      <c r="L1904" s="19"/>
      <c r="M1904" s="8"/>
      <c r="N1904" s="19"/>
      <c r="O1904" s="19"/>
      <c r="P1904" s="19"/>
      <c r="Q1904" s="8"/>
      <c r="R1904" s="8"/>
      <c r="S1904" s="88"/>
      <c r="T1904" s="8"/>
      <c r="U1904" s="8"/>
      <c r="V1904" s="11"/>
      <c r="W1904" s="19"/>
      <c r="X1904" s="8"/>
      <c r="Y1904" s="90"/>
      <c r="Z1904" s="88"/>
      <c r="AA1904" s="88"/>
      <c r="AB1904" s="88"/>
      <c r="AC1904" s="88"/>
      <c r="AD1904" s="10"/>
      <c r="AE1904" s="8"/>
      <c r="AF1904" s="12"/>
      <c r="AG1904" s="8"/>
      <c r="AH1904" s="88"/>
    </row>
    <row r="1905" spans="1:34" x14ac:dyDescent="0.25">
      <c r="A1905" s="62">
        <f>COUNTA(H1905:K1905,L1905:AH1905)</f>
        <v>0</v>
      </c>
      <c r="B1905" s="13"/>
      <c r="C1905" s="13"/>
      <c r="D1905" s="13"/>
      <c r="E1905" s="13">
        <f t="shared" si="254"/>
        <v>0</v>
      </c>
      <c r="F1905" s="13"/>
      <c r="G1905" s="13"/>
      <c r="H1905" s="88"/>
      <c r="I1905" s="88"/>
      <c r="J1905" s="9"/>
      <c r="K1905" s="8"/>
      <c r="L1905" s="19"/>
      <c r="M1905" s="8"/>
      <c r="N1905" s="19"/>
      <c r="O1905" s="19"/>
      <c r="P1905" s="19"/>
      <c r="Q1905" s="8"/>
      <c r="R1905" s="8"/>
      <c r="S1905" s="88"/>
      <c r="T1905" s="8"/>
      <c r="U1905" s="8"/>
      <c r="V1905" s="11"/>
      <c r="W1905" s="19"/>
      <c r="X1905" s="8"/>
      <c r="Y1905" s="90"/>
      <c r="Z1905" s="88"/>
      <c r="AA1905" s="88"/>
      <c r="AB1905" s="88"/>
      <c r="AC1905" s="88"/>
      <c r="AD1905" s="10"/>
      <c r="AE1905" s="8"/>
      <c r="AF1905" s="12"/>
      <c r="AG1905" s="8"/>
      <c r="AH1905" s="88"/>
    </row>
    <row r="1906" spans="1:34" x14ac:dyDescent="0.25">
      <c r="A1906" s="62">
        <f>COUNTA(H1906:K1906,L1906:AH1906)</f>
        <v>0</v>
      </c>
      <c r="B1906" s="13"/>
      <c r="C1906" s="13"/>
      <c r="D1906" s="13"/>
      <c r="E1906" s="13">
        <f t="shared" si="254"/>
        <v>0</v>
      </c>
      <c r="F1906" s="13"/>
      <c r="G1906" s="13"/>
      <c r="H1906" s="88"/>
      <c r="I1906" s="88"/>
      <c r="J1906" s="9"/>
      <c r="K1906" s="8"/>
      <c r="L1906" s="19"/>
      <c r="M1906" s="8"/>
      <c r="N1906" s="19"/>
      <c r="O1906" s="19"/>
      <c r="P1906" s="19"/>
      <c r="Q1906" s="8"/>
      <c r="R1906" s="8"/>
      <c r="S1906" s="88"/>
      <c r="T1906" s="8"/>
      <c r="U1906" s="8"/>
      <c r="V1906" s="11"/>
      <c r="W1906" s="19"/>
      <c r="X1906" s="8"/>
      <c r="Y1906" s="90"/>
      <c r="Z1906" s="88"/>
      <c r="AA1906" s="88"/>
      <c r="AB1906" s="88"/>
      <c r="AC1906" s="88"/>
      <c r="AD1906" s="10"/>
      <c r="AE1906" s="8"/>
      <c r="AF1906" s="12"/>
      <c r="AG1906" s="8"/>
      <c r="AH1906" s="88"/>
    </row>
    <row r="1907" spans="1:34" x14ac:dyDescent="0.25">
      <c r="A1907" s="62">
        <f>COUNTA(H1907:K1907,L1907:AH1907)</f>
        <v>0</v>
      </c>
      <c r="B1907" s="13"/>
      <c r="C1907" s="13"/>
      <c r="D1907" s="13"/>
      <c r="E1907" s="13">
        <f t="shared" si="254"/>
        <v>0</v>
      </c>
      <c r="F1907" s="13"/>
      <c r="G1907" s="13"/>
      <c r="H1907" s="88"/>
      <c r="I1907" s="88"/>
      <c r="J1907" s="9"/>
      <c r="K1907" s="8"/>
      <c r="L1907" s="19"/>
      <c r="M1907" s="8"/>
      <c r="N1907" s="19"/>
      <c r="O1907" s="19"/>
      <c r="P1907" s="19"/>
      <c r="Q1907" s="8"/>
      <c r="R1907" s="8"/>
      <c r="S1907" s="88"/>
      <c r="T1907" s="8"/>
      <c r="U1907" s="8"/>
      <c r="V1907" s="11"/>
      <c r="W1907" s="19"/>
      <c r="X1907" s="8"/>
      <c r="Y1907" s="90"/>
      <c r="Z1907" s="88"/>
      <c r="AA1907" s="88"/>
      <c r="AB1907" s="88"/>
      <c r="AC1907" s="88"/>
      <c r="AD1907" s="10"/>
      <c r="AE1907" s="8"/>
      <c r="AF1907" s="12"/>
      <c r="AG1907" s="8"/>
      <c r="AH1907" s="88"/>
    </row>
    <row r="1908" spans="1:34" x14ac:dyDescent="0.25">
      <c r="A1908" s="62">
        <f>COUNTA(H1908:K1908,L1908:AH1908)</f>
        <v>0</v>
      </c>
      <c r="B1908" s="13"/>
      <c r="C1908" s="13"/>
      <c r="D1908" s="13"/>
      <c r="E1908" s="13">
        <f t="shared" si="254"/>
        <v>0</v>
      </c>
      <c r="F1908" s="13"/>
      <c r="G1908" s="13"/>
      <c r="H1908" s="88"/>
      <c r="I1908" s="88"/>
      <c r="J1908" s="9"/>
      <c r="K1908" s="8"/>
      <c r="L1908" s="19"/>
      <c r="M1908" s="8"/>
      <c r="N1908" s="19"/>
      <c r="O1908" s="19"/>
      <c r="P1908" s="19"/>
      <c r="Q1908" s="8"/>
      <c r="R1908" s="8"/>
      <c r="S1908" s="88"/>
      <c r="T1908" s="8"/>
      <c r="U1908" s="8"/>
      <c r="V1908" s="11"/>
      <c r="W1908" s="19"/>
      <c r="X1908" s="8"/>
      <c r="Y1908" s="90"/>
      <c r="Z1908" s="88"/>
      <c r="AA1908" s="88"/>
      <c r="AB1908" s="88"/>
      <c r="AC1908" s="88"/>
      <c r="AD1908" s="10"/>
      <c r="AE1908" s="8"/>
      <c r="AF1908" s="12"/>
      <c r="AG1908" s="8"/>
      <c r="AH1908" s="88"/>
    </row>
    <row r="1909" spans="1:34" x14ac:dyDescent="0.25">
      <c r="A1909" s="62">
        <f>COUNTA(H1909:K1909,L1909:AH1909)</f>
        <v>0</v>
      </c>
      <c r="B1909" s="13"/>
      <c r="C1909" s="13"/>
      <c r="D1909" s="13"/>
      <c r="E1909" s="13">
        <f t="shared" si="254"/>
        <v>0</v>
      </c>
      <c r="F1909" s="13"/>
      <c r="G1909" s="13"/>
      <c r="H1909" s="88"/>
      <c r="I1909" s="88"/>
      <c r="J1909" s="9"/>
      <c r="K1909" s="8"/>
      <c r="L1909" s="19"/>
      <c r="M1909" s="8"/>
      <c r="N1909" s="19"/>
      <c r="O1909" s="19"/>
      <c r="P1909" s="19"/>
      <c r="Q1909" s="8"/>
      <c r="R1909" s="8"/>
      <c r="S1909" s="88"/>
      <c r="T1909" s="8"/>
      <c r="U1909" s="8"/>
      <c r="V1909" s="11"/>
      <c r="W1909" s="19"/>
      <c r="X1909" s="8"/>
      <c r="Y1909" s="90"/>
      <c r="Z1909" s="88"/>
      <c r="AA1909" s="88"/>
      <c r="AB1909" s="88"/>
      <c r="AC1909" s="88"/>
      <c r="AD1909" s="10"/>
      <c r="AE1909" s="8"/>
      <c r="AF1909" s="12"/>
      <c r="AG1909" s="8"/>
      <c r="AH1909" s="88"/>
    </row>
    <row r="1910" spans="1:34" x14ac:dyDescent="0.25">
      <c r="A1910" s="62">
        <f>COUNTA(H1910:K1910,L1910:AH1910,J1911)-4</f>
        <v>0</v>
      </c>
      <c r="B1910" s="13"/>
      <c r="C1910" s="13"/>
      <c r="D1910" s="13"/>
      <c r="E1910" s="13">
        <f t="shared" si="254"/>
        <v>0</v>
      </c>
      <c r="F1910" s="13"/>
      <c r="G1910" s="13"/>
      <c r="H1910" s="88"/>
      <c r="I1910" s="88"/>
      <c r="J1910" s="7" t="s">
        <v>79</v>
      </c>
      <c r="K1910" s="8"/>
      <c r="L1910" s="19"/>
      <c r="M1910" s="8"/>
      <c r="N1910" s="19"/>
      <c r="O1910" s="19"/>
      <c r="P1910" s="19"/>
      <c r="Q1910" s="8"/>
      <c r="R1910" s="8"/>
      <c r="S1910" s="88"/>
      <c r="T1910" s="17" t="s">
        <v>80</v>
      </c>
      <c r="U1910" s="17" t="s">
        <v>80</v>
      </c>
      <c r="V1910" s="18" t="s">
        <v>80</v>
      </c>
      <c r="W1910" s="19"/>
      <c r="X1910" s="8"/>
      <c r="Y1910" s="90"/>
      <c r="Z1910" s="88"/>
      <c r="AA1910" s="88"/>
      <c r="AB1910" s="88"/>
      <c r="AC1910" s="88"/>
      <c r="AD1910" s="10"/>
      <c r="AE1910" s="8"/>
      <c r="AF1910" s="12"/>
      <c r="AG1910" s="8"/>
      <c r="AH1910" s="88"/>
    </row>
    <row r="1911" spans="1:34" x14ac:dyDescent="0.25">
      <c r="A1911" s="62">
        <f>COUNTA(H1911:K1911,L1911:AH1911)</f>
        <v>0</v>
      </c>
      <c r="B1911" s="13"/>
      <c r="C1911" s="13"/>
      <c r="D1911" s="13" t="str">
        <f>IF(J1911&gt;0,"совместительство","-")</f>
        <v>-</v>
      </c>
      <c r="E1911" s="13">
        <f t="shared" si="254"/>
        <v>0</v>
      </c>
      <c r="F1911" s="13"/>
      <c r="G1911" s="13"/>
      <c r="H1911" s="88"/>
      <c r="I1911" s="88"/>
      <c r="J1911" s="9"/>
      <c r="K1911" s="8"/>
      <c r="L1911" s="19"/>
      <c r="M1911" s="8"/>
      <c r="N1911" s="19"/>
      <c r="O1911" s="19"/>
      <c r="P1911" s="19"/>
      <c r="Q1911" s="8"/>
      <c r="R1911" s="8"/>
      <c r="S1911" s="88"/>
      <c r="T1911" s="8"/>
      <c r="U1911" s="8"/>
      <c r="V1911" s="11"/>
      <c r="W1911" s="19"/>
      <c r="X1911" s="8"/>
      <c r="Y1911" s="90"/>
      <c r="Z1911" s="88"/>
      <c r="AA1911" s="88"/>
      <c r="AB1911" s="88"/>
      <c r="AC1911" s="88"/>
      <c r="AD1911" s="10"/>
      <c r="AE1911" s="8"/>
      <c r="AF1911" s="12"/>
      <c r="AG1911" s="8"/>
      <c r="AH1911" s="88"/>
    </row>
    <row r="1912" spans="1:34" x14ac:dyDescent="0.25">
      <c r="A1912" s="62">
        <f>COUNTA(H1912:K1912,L1912:AH1912)</f>
        <v>0</v>
      </c>
      <c r="B1912" s="13"/>
      <c r="C1912" s="13"/>
      <c r="D1912" s="13"/>
      <c r="E1912" s="13">
        <f t="shared" si="254"/>
        <v>0</v>
      </c>
      <c r="F1912" s="13"/>
      <c r="G1912" s="13"/>
      <c r="H1912" s="88"/>
      <c r="I1912" s="88"/>
      <c r="J1912" s="9"/>
      <c r="K1912" s="8"/>
      <c r="L1912" s="19"/>
      <c r="M1912" s="8"/>
      <c r="N1912" s="19"/>
      <c r="O1912" s="19"/>
      <c r="P1912" s="19"/>
      <c r="Q1912" s="8"/>
      <c r="R1912" s="8"/>
      <c r="S1912" s="88"/>
      <c r="T1912" s="8"/>
      <c r="U1912" s="8"/>
      <c r="V1912" s="11"/>
      <c r="W1912" s="19"/>
      <c r="X1912" s="8"/>
      <c r="Y1912" s="90"/>
      <c r="Z1912" s="88"/>
      <c r="AA1912" s="88"/>
      <c r="AB1912" s="88"/>
      <c r="AC1912" s="88"/>
      <c r="AD1912" s="10"/>
      <c r="AE1912" s="8"/>
      <c r="AF1912" s="12"/>
      <c r="AG1912" s="8"/>
      <c r="AH1912" s="88"/>
    </row>
    <row r="1913" spans="1:34" x14ac:dyDescent="0.25">
      <c r="A1913" s="62">
        <f>COUNTA(H1913:K1913,L1913:AH1913)</f>
        <v>0</v>
      </c>
      <c r="B1913" s="13"/>
      <c r="C1913" s="13"/>
      <c r="D1913" s="13"/>
      <c r="E1913" s="13">
        <f t="shared" si="254"/>
        <v>0</v>
      </c>
      <c r="F1913" s="13"/>
      <c r="G1913" s="13"/>
      <c r="H1913" s="88"/>
      <c r="I1913" s="88"/>
      <c r="J1913" s="9"/>
      <c r="K1913" s="8"/>
      <c r="L1913" s="19"/>
      <c r="M1913" s="8"/>
      <c r="N1913" s="19"/>
      <c r="O1913" s="19"/>
      <c r="P1913" s="19"/>
      <c r="Q1913" s="8"/>
      <c r="R1913" s="8"/>
      <c r="S1913" s="88"/>
      <c r="T1913" s="8"/>
      <c r="U1913" s="8"/>
      <c r="V1913" s="11"/>
      <c r="W1913" s="19"/>
      <c r="X1913" s="8"/>
      <c r="Y1913" s="90"/>
      <c r="Z1913" s="88"/>
      <c r="AA1913" s="88"/>
      <c r="AB1913" s="88"/>
      <c r="AC1913" s="88"/>
      <c r="AD1913" s="10"/>
      <c r="AE1913" s="8"/>
      <c r="AF1913" s="12"/>
      <c r="AG1913" s="8"/>
      <c r="AH1913" s="88"/>
    </row>
    <row r="1914" spans="1:34" x14ac:dyDescent="0.25">
      <c r="A1914" s="62">
        <f>COUNTA(H1914:K1914,L1914:AH1914)</f>
        <v>0</v>
      </c>
      <c r="B1914" s="13"/>
      <c r="C1914" s="13"/>
      <c r="D1914" s="13"/>
      <c r="E1914" s="13">
        <f t="shared" si="254"/>
        <v>0</v>
      </c>
      <c r="F1914" s="13"/>
      <c r="G1914" s="13"/>
      <c r="H1914" s="88"/>
      <c r="I1914" s="88"/>
      <c r="J1914" s="9"/>
      <c r="K1914" s="8"/>
      <c r="L1914" s="19"/>
      <c r="M1914" s="8"/>
      <c r="N1914" s="19"/>
      <c r="O1914" s="19"/>
      <c r="P1914" s="19"/>
      <c r="Q1914" s="8"/>
      <c r="R1914" s="8"/>
      <c r="S1914" s="88"/>
      <c r="T1914" s="8"/>
      <c r="U1914" s="8"/>
      <c r="V1914" s="11"/>
      <c r="W1914" s="19"/>
      <c r="X1914" s="8"/>
      <c r="Y1914" s="90"/>
      <c r="Z1914" s="88"/>
      <c r="AA1914" s="88"/>
      <c r="AB1914" s="88"/>
      <c r="AC1914" s="88"/>
      <c r="AD1914" s="10"/>
      <c r="AE1914" s="8"/>
      <c r="AF1914" s="12"/>
      <c r="AG1914" s="8"/>
      <c r="AH1914" s="88"/>
    </row>
    <row r="1915" spans="1:34" x14ac:dyDescent="0.25">
      <c r="A1915" s="62">
        <f>COUNTA(H1915:K1915,L1915:AH1915)</f>
        <v>0</v>
      </c>
      <c r="B1915" s="13"/>
      <c r="C1915" s="13"/>
      <c r="D1915" s="13"/>
      <c r="E1915" s="13">
        <f t="shared" si="254"/>
        <v>0</v>
      </c>
      <c r="F1915" s="13"/>
      <c r="G1915" s="13"/>
      <c r="H1915" s="88"/>
      <c r="I1915" s="88"/>
      <c r="J1915" s="9"/>
      <c r="K1915" s="8"/>
      <c r="L1915" s="19"/>
      <c r="M1915" s="8"/>
      <c r="N1915" s="19"/>
      <c r="O1915" s="19"/>
      <c r="P1915" s="19"/>
      <c r="Q1915" s="8"/>
      <c r="R1915" s="8"/>
      <c r="S1915" s="88"/>
      <c r="T1915" s="8"/>
      <c r="U1915" s="8"/>
      <c r="V1915" s="11"/>
      <c r="W1915" s="19"/>
      <c r="X1915" s="8"/>
      <c r="Y1915" s="90"/>
      <c r="Z1915" s="88"/>
      <c r="AA1915" s="88"/>
      <c r="AB1915" s="88"/>
      <c r="AC1915" s="88"/>
      <c r="AD1915" s="10"/>
      <c r="AE1915" s="8"/>
      <c r="AF1915" s="12"/>
      <c r="AG1915" s="8"/>
      <c r="AH1915" s="88"/>
    </row>
    <row r="1916" spans="1:34" x14ac:dyDescent="0.25">
      <c r="A1916" s="62">
        <f>COUNTA(H1916:K1916,L1916:AH1916)</f>
        <v>0</v>
      </c>
      <c r="B1916" s="13"/>
      <c r="C1916" s="13"/>
      <c r="D1916" s="13"/>
      <c r="E1916" s="13">
        <f t="shared" si="254"/>
        <v>0</v>
      </c>
      <c r="F1916" s="13"/>
      <c r="G1916" s="13"/>
      <c r="H1916" s="88"/>
      <c r="I1916" s="88"/>
      <c r="J1916" s="9"/>
      <c r="K1916" s="8"/>
      <c r="L1916" s="19"/>
      <c r="M1916" s="8"/>
      <c r="N1916" s="19"/>
      <c r="O1916" s="19"/>
      <c r="P1916" s="19"/>
      <c r="Q1916" s="8"/>
      <c r="R1916" s="8"/>
      <c r="S1916" s="88"/>
      <c r="T1916" s="8"/>
      <c r="U1916" s="8"/>
      <c r="V1916" s="11"/>
      <c r="W1916" s="19"/>
      <c r="X1916" s="8"/>
      <c r="Y1916" s="90"/>
      <c r="Z1916" s="88"/>
      <c r="AA1916" s="88"/>
      <c r="AB1916" s="88"/>
      <c r="AC1916" s="88"/>
      <c r="AD1916" s="10"/>
      <c r="AE1916" s="8"/>
      <c r="AF1916" s="12"/>
      <c r="AG1916" s="8"/>
      <c r="AH1916" s="88"/>
    </row>
    <row r="1917" spans="1:34" s="26" customFormat="1" ht="11.25" customHeight="1" x14ac:dyDescent="0.25">
      <c r="A1917" s="21">
        <v>0</v>
      </c>
      <c r="B1917" s="22"/>
      <c r="C1917" s="22"/>
      <c r="D1917" s="21"/>
      <c r="E1917" s="23">
        <f>MAX(E1901:E1916)</f>
        <v>0</v>
      </c>
      <c r="F1917" s="21" t="str">
        <f>RIGHT(R1917,4)</f>
        <v xml:space="preserve"> - 0</v>
      </c>
      <c r="G1917" s="21" t="str">
        <f>RIGHT(X1917,4)</f>
        <v xml:space="preserve"> - 0</v>
      </c>
      <c r="H1917" s="88"/>
      <c r="I1917" s="88"/>
      <c r="J1917" s="23" t="s">
        <v>85</v>
      </c>
      <c r="K1917" s="23" t="str">
        <f>IF(E1917=4,"ВО",IF(E1917=3,"СПО",IF(E1917=2,"ВО (с)",IF(E1917=1,"СПО (с)","-"))))</f>
        <v>-</v>
      </c>
      <c r="L1917" s="23">
        <f>COUNTA(L1901:L1916)</f>
        <v>0</v>
      </c>
      <c r="M1917" s="23" t="s">
        <v>80</v>
      </c>
      <c r="N1917" s="23" t="s">
        <v>80</v>
      </c>
      <c r="O1917" s="23">
        <f>COUNTA(O1901:O1916)</f>
        <v>0</v>
      </c>
      <c r="P1917" s="23" t="s">
        <v>80</v>
      </c>
      <c r="Q1917" s="23">
        <f>SUM(Q1901:Q1916)</f>
        <v>0</v>
      </c>
      <c r="R1917" s="23" t="str">
        <f>CONCATENATE("П.Г.П. - ",MAX(R1901:R1916))</f>
        <v>П.Г.П. - 0</v>
      </c>
      <c r="S1917" s="23">
        <f>COUNTA(S1901)</f>
        <v>0</v>
      </c>
      <c r="T1917" s="23">
        <f>T1902</f>
        <v>0</v>
      </c>
      <c r="U1917" s="23" t="s">
        <v>80</v>
      </c>
      <c r="V1917" s="23" t="s">
        <v>80</v>
      </c>
      <c r="W1917" s="23">
        <f>COUNTA(W1901:W1916)</f>
        <v>0</v>
      </c>
      <c r="X1917" s="23" t="str">
        <f>CONCATENATE("П.Г.П. - ",MAX(X1901:X1916))</f>
        <v>П.Г.П. - 0</v>
      </c>
      <c r="Y1917" s="24">
        <f>Y1901</f>
        <v>0</v>
      </c>
      <c r="Z1917" s="23" t="str">
        <f>IF(Z1901="","-",Z1901)</f>
        <v>-</v>
      </c>
      <c r="AA1917" s="23" t="str">
        <f t="shared" ref="AA1917:AC1917" si="255">IF(AA1901="","-",AA1901)</f>
        <v>-</v>
      </c>
      <c r="AB1917" s="23" t="str">
        <f t="shared" si="255"/>
        <v>-</v>
      </c>
      <c r="AC1917" s="23" t="str">
        <f t="shared" si="255"/>
        <v>-</v>
      </c>
      <c r="AD1917" s="23" t="s">
        <v>80</v>
      </c>
      <c r="AE1917" s="23">
        <f>SUM(AE1901:AE1916)</f>
        <v>0</v>
      </c>
      <c r="AF1917" s="25">
        <f>SUM(AF1901:AF1916)</f>
        <v>0</v>
      </c>
      <c r="AG1917" s="23" t="s">
        <v>80</v>
      </c>
      <c r="AH1917" s="23" t="s">
        <v>80</v>
      </c>
    </row>
    <row r="1918" spans="1:34" x14ac:dyDescent="0.25">
      <c r="A1918" s="62">
        <f>COUNTA(H1918:K1918,L1918:AH1918)-7</f>
        <v>-1</v>
      </c>
      <c r="B1918" s="13"/>
      <c r="C1918" s="13"/>
      <c r="D1918" s="13"/>
      <c r="E1918" s="13">
        <f t="shared" ref="E1918:E1933" si="256">IF(K1918="ВО",4,IF(K1918="СПО",3,IF(K1918="ВО (студент)",2,IF(K1918="СПО (студент)",1,0))))</f>
        <v>0</v>
      </c>
      <c r="F1918" s="13"/>
      <c r="G1918" s="13"/>
      <c r="H1918" s="88">
        <v>133</v>
      </c>
      <c r="I1918" s="88"/>
      <c r="J1918" s="7" t="s">
        <v>77</v>
      </c>
      <c r="K1918" s="8"/>
      <c r="L1918" s="19"/>
      <c r="M1918" s="8"/>
      <c r="N1918" s="19"/>
      <c r="O1918" s="19"/>
      <c r="P1918" s="19"/>
      <c r="Q1918" s="8"/>
      <c r="R1918" s="8"/>
      <c r="S1918" s="88"/>
      <c r="T1918" s="17" t="s">
        <v>80</v>
      </c>
      <c r="U1918" s="17" t="s">
        <v>80</v>
      </c>
      <c r="V1918" s="18" t="s">
        <v>80</v>
      </c>
      <c r="W1918" s="19"/>
      <c r="X1918" s="8"/>
      <c r="Y1918" s="90"/>
      <c r="Z1918" s="88"/>
      <c r="AA1918" s="88"/>
      <c r="AB1918" s="88" t="str">
        <f>IF(Y1918&lt;1,"-",ROUND(YEARFRAC(Y1918,#REF!,1),2))</f>
        <v>-</v>
      </c>
      <c r="AC1918" s="88"/>
      <c r="AD1918" s="10"/>
      <c r="AE1918" s="8"/>
      <c r="AF1918" s="12"/>
      <c r="AG1918" s="8"/>
      <c r="AH1918" s="88"/>
    </row>
    <row r="1919" spans="1:34" x14ac:dyDescent="0.25">
      <c r="A1919" s="62">
        <f>COUNTA(H1919:K1919,L1919:AH1919)</f>
        <v>0</v>
      </c>
      <c r="B1919" s="13"/>
      <c r="C1919" s="13"/>
      <c r="D1919" s="13"/>
      <c r="E1919" s="13">
        <f t="shared" si="256"/>
        <v>0</v>
      </c>
      <c r="F1919" s="13"/>
      <c r="G1919" s="13"/>
      <c r="H1919" s="88"/>
      <c r="I1919" s="88"/>
      <c r="J1919" s="9"/>
      <c r="K1919" s="8"/>
      <c r="L1919" s="19"/>
      <c r="M1919" s="8"/>
      <c r="N1919" s="19"/>
      <c r="O1919" s="19"/>
      <c r="P1919" s="19"/>
      <c r="Q1919" s="8"/>
      <c r="R1919" s="8"/>
      <c r="S1919" s="88"/>
      <c r="T1919" s="8"/>
      <c r="U1919" s="8"/>
      <c r="V1919" s="11"/>
      <c r="W1919" s="19"/>
      <c r="X1919" s="8"/>
      <c r="Y1919" s="90"/>
      <c r="Z1919" s="88"/>
      <c r="AA1919" s="88"/>
      <c r="AB1919" s="88"/>
      <c r="AC1919" s="88"/>
      <c r="AD1919" s="10"/>
      <c r="AE1919" s="8"/>
      <c r="AF1919" s="12"/>
      <c r="AG1919" s="8"/>
      <c r="AH1919" s="88"/>
    </row>
    <row r="1920" spans="1:34" x14ac:dyDescent="0.25">
      <c r="A1920" s="62">
        <f>COUNTA(H1920:K1920,L1920:AH1920,J1921)-4</f>
        <v>0</v>
      </c>
      <c r="B1920" s="13"/>
      <c r="C1920" s="13"/>
      <c r="D1920" s="13"/>
      <c r="E1920" s="13">
        <f t="shared" si="256"/>
        <v>0</v>
      </c>
      <c r="F1920" s="13"/>
      <c r="G1920" s="13"/>
      <c r="H1920" s="88"/>
      <c r="I1920" s="88"/>
      <c r="J1920" s="7" t="s">
        <v>78</v>
      </c>
      <c r="K1920" s="8"/>
      <c r="L1920" s="19"/>
      <c r="M1920" s="8"/>
      <c r="N1920" s="19"/>
      <c r="O1920" s="19"/>
      <c r="P1920" s="19"/>
      <c r="Q1920" s="8"/>
      <c r="R1920" s="8"/>
      <c r="S1920" s="88"/>
      <c r="T1920" s="17" t="s">
        <v>80</v>
      </c>
      <c r="U1920" s="17" t="s">
        <v>80</v>
      </c>
      <c r="V1920" s="18" t="s">
        <v>80</v>
      </c>
      <c r="W1920" s="19"/>
      <c r="X1920" s="8"/>
      <c r="Y1920" s="90"/>
      <c r="Z1920" s="88"/>
      <c r="AA1920" s="88"/>
      <c r="AB1920" s="88"/>
      <c r="AC1920" s="88"/>
      <c r="AD1920" s="10"/>
      <c r="AE1920" s="8"/>
      <c r="AF1920" s="12"/>
      <c r="AG1920" s="8"/>
      <c r="AH1920" s="88"/>
    </row>
    <row r="1921" spans="1:34" x14ac:dyDescent="0.25">
      <c r="A1921" s="62">
        <f>COUNTA(H1921:K1921,L1921:AH1921)</f>
        <v>0</v>
      </c>
      <c r="B1921" s="13"/>
      <c r="C1921" s="13"/>
      <c r="D1921" s="13" t="str">
        <f>IF(J1921&gt;0,"совмещение","-")</f>
        <v>-</v>
      </c>
      <c r="E1921" s="13">
        <f t="shared" si="256"/>
        <v>0</v>
      </c>
      <c r="F1921" s="13"/>
      <c r="G1921" s="13"/>
      <c r="H1921" s="88"/>
      <c r="I1921" s="88"/>
      <c r="J1921" s="9"/>
      <c r="K1921" s="8"/>
      <c r="L1921" s="19"/>
      <c r="M1921" s="8"/>
      <c r="N1921" s="19"/>
      <c r="O1921" s="19"/>
      <c r="P1921" s="19"/>
      <c r="Q1921" s="8"/>
      <c r="R1921" s="8"/>
      <c r="S1921" s="88"/>
      <c r="T1921" s="8"/>
      <c r="U1921" s="8"/>
      <c r="V1921" s="11"/>
      <c r="W1921" s="19"/>
      <c r="X1921" s="8"/>
      <c r="Y1921" s="90"/>
      <c r="Z1921" s="88"/>
      <c r="AA1921" s="88"/>
      <c r="AB1921" s="88"/>
      <c r="AC1921" s="88"/>
      <c r="AD1921" s="10"/>
      <c r="AE1921" s="8"/>
      <c r="AF1921" s="12"/>
      <c r="AG1921" s="8"/>
      <c r="AH1921" s="88"/>
    </row>
    <row r="1922" spans="1:34" x14ac:dyDescent="0.25">
      <c r="A1922" s="62">
        <f>COUNTA(H1922:K1922,L1922:AH1922)</f>
        <v>0</v>
      </c>
      <c r="B1922" s="13"/>
      <c r="C1922" s="13"/>
      <c r="D1922" s="13"/>
      <c r="E1922" s="13">
        <f t="shared" si="256"/>
        <v>0</v>
      </c>
      <c r="F1922" s="13"/>
      <c r="G1922" s="13"/>
      <c r="H1922" s="88"/>
      <c r="I1922" s="88"/>
      <c r="J1922" s="9"/>
      <c r="K1922" s="8"/>
      <c r="L1922" s="19"/>
      <c r="M1922" s="8"/>
      <c r="N1922" s="19"/>
      <c r="O1922" s="19"/>
      <c r="P1922" s="19"/>
      <c r="Q1922" s="8"/>
      <c r="R1922" s="8"/>
      <c r="S1922" s="88"/>
      <c r="T1922" s="8"/>
      <c r="U1922" s="8"/>
      <c r="V1922" s="11"/>
      <c r="W1922" s="19"/>
      <c r="X1922" s="8"/>
      <c r="Y1922" s="90"/>
      <c r="Z1922" s="88"/>
      <c r="AA1922" s="88"/>
      <c r="AB1922" s="88"/>
      <c r="AC1922" s="88"/>
      <c r="AD1922" s="10"/>
      <c r="AE1922" s="8"/>
      <c r="AF1922" s="12"/>
      <c r="AG1922" s="8"/>
      <c r="AH1922" s="88"/>
    </row>
    <row r="1923" spans="1:34" x14ac:dyDescent="0.25">
      <c r="A1923" s="62">
        <f>COUNTA(H1923:K1923,L1923:AH1923)</f>
        <v>0</v>
      </c>
      <c r="B1923" s="13"/>
      <c r="C1923" s="13"/>
      <c r="D1923" s="13"/>
      <c r="E1923" s="13">
        <f t="shared" si="256"/>
        <v>0</v>
      </c>
      <c r="F1923" s="13"/>
      <c r="G1923" s="13"/>
      <c r="H1923" s="88"/>
      <c r="I1923" s="88"/>
      <c r="J1923" s="9"/>
      <c r="K1923" s="8"/>
      <c r="L1923" s="19"/>
      <c r="M1923" s="8"/>
      <c r="N1923" s="19"/>
      <c r="O1923" s="19"/>
      <c r="P1923" s="19"/>
      <c r="Q1923" s="8"/>
      <c r="R1923" s="8"/>
      <c r="S1923" s="88"/>
      <c r="T1923" s="8"/>
      <c r="U1923" s="8"/>
      <c r="V1923" s="11"/>
      <c r="W1923" s="19"/>
      <c r="X1923" s="8"/>
      <c r="Y1923" s="90"/>
      <c r="Z1923" s="88"/>
      <c r="AA1923" s="88"/>
      <c r="AB1923" s="88"/>
      <c r="AC1923" s="88"/>
      <c r="AD1923" s="10"/>
      <c r="AE1923" s="8"/>
      <c r="AF1923" s="12"/>
      <c r="AG1923" s="8"/>
      <c r="AH1923" s="88"/>
    </row>
    <row r="1924" spans="1:34" x14ac:dyDescent="0.25">
      <c r="A1924" s="62">
        <f>COUNTA(H1924:K1924,L1924:AH1924)</f>
        <v>0</v>
      </c>
      <c r="B1924" s="13"/>
      <c r="C1924" s="13"/>
      <c r="D1924" s="13"/>
      <c r="E1924" s="13">
        <f t="shared" si="256"/>
        <v>0</v>
      </c>
      <c r="F1924" s="13"/>
      <c r="G1924" s="13"/>
      <c r="H1924" s="88"/>
      <c r="I1924" s="88"/>
      <c r="J1924" s="9"/>
      <c r="K1924" s="8"/>
      <c r="L1924" s="19"/>
      <c r="M1924" s="8"/>
      <c r="N1924" s="19"/>
      <c r="O1924" s="19"/>
      <c r="P1924" s="19"/>
      <c r="Q1924" s="8"/>
      <c r="R1924" s="8"/>
      <c r="S1924" s="88"/>
      <c r="T1924" s="8"/>
      <c r="U1924" s="8"/>
      <c r="V1924" s="11"/>
      <c r="W1924" s="19"/>
      <c r="X1924" s="8"/>
      <c r="Y1924" s="90"/>
      <c r="Z1924" s="88"/>
      <c r="AA1924" s="88"/>
      <c r="AB1924" s="88"/>
      <c r="AC1924" s="88"/>
      <c r="AD1924" s="10"/>
      <c r="AE1924" s="8"/>
      <c r="AF1924" s="12"/>
      <c r="AG1924" s="8"/>
      <c r="AH1924" s="88"/>
    </row>
    <row r="1925" spans="1:34" x14ac:dyDescent="0.25">
      <c r="A1925" s="62">
        <f>COUNTA(H1925:K1925,L1925:AH1925)</f>
        <v>0</v>
      </c>
      <c r="B1925" s="13"/>
      <c r="C1925" s="13"/>
      <c r="D1925" s="13"/>
      <c r="E1925" s="13">
        <f t="shared" si="256"/>
        <v>0</v>
      </c>
      <c r="F1925" s="13"/>
      <c r="G1925" s="13"/>
      <c r="H1925" s="88"/>
      <c r="I1925" s="88"/>
      <c r="J1925" s="9"/>
      <c r="K1925" s="8"/>
      <c r="L1925" s="19"/>
      <c r="M1925" s="8"/>
      <c r="N1925" s="19"/>
      <c r="O1925" s="19"/>
      <c r="P1925" s="19"/>
      <c r="Q1925" s="8"/>
      <c r="R1925" s="8"/>
      <c r="S1925" s="88"/>
      <c r="T1925" s="8"/>
      <c r="U1925" s="8"/>
      <c r="V1925" s="11"/>
      <c r="W1925" s="19"/>
      <c r="X1925" s="8"/>
      <c r="Y1925" s="90"/>
      <c r="Z1925" s="88"/>
      <c r="AA1925" s="88"/>
      <c r="AB1925" s="88"/>
      <c r="AC1925" s="88"/>
      <c r="AD1925" s="10"/>
      <c r="AE1925" s="8"/>
      <c r="AF1925" s="12"/>
      <c r="AG1925" s="8"/>
      <c r="AH1925" s="88"/>
    </row>
    <row r="1926" spans="1:34" x14ac:dyDescent="0.25">
      <c r="A1926" s="62">
        <f>COUNTA(H1926:K1926,L1926:AH1926)</f>
        <v>0</v>
      </c>
      <c r="B1926" s="13"/>
      <c r="C1926" s="13"/>
      <c r="D1926" s="13"/>
      <c r="E1926" s="13">
        <f t="shared" si="256"/>
        <v>0</v>
      </c>
      <c r="F1926" s="13"/>
      <c r="G1926" s="13"/>
      <c r="H1926" s="88"/>
      <c r="I1926" s="88"/>
      <c r="J1926" s="9"/>
      <c r="K1926" s="8"/>
      <c r="L1926" s="19"/>
      <c r="M1926" s="8"/>
      <c r="N1926" s="19"/>
      <c r="O1926" s="19"/>
      <c r="P1926" s="19"/>
      <c r="Q1926" s="8"/>
      <c r="R1926" s="8"/>
      <c r="S1926" s="88"/>
      <c r="T1926" s="8"/>
      <c r="U1926" s="8"/>
      <c r="V1926" s="11"/>
      <c r="W1926" s="19"/>
      <c r="X1926" s="8"/>
      <c r="Y1926" s="90"/>
      <c r="Z1926" s="88"/>
      <c r="AA1926" s="88"/>
      <c r="AB1926" s="88"/>
      <c r="AC1926" s="88"/>
      <c r="AD1926" s="10"/>
      <c r="AE1926" s="8"/>
      <c r="AF1926" s="12"/>
      <c r="AG1926" s="8"/>
      <c r="AH1926" s="88"/>
    </row>
    <row r="1927" spans="1:34" x14ac:dyDescent="0.25">
      <c r="A1927" s="62">
        <f>COUNTA(H1927:K1927,L1927:AH1927,J1928)-4</f>
        <v>0</v>
      </c>
      <c r="B1927" s="13"/>
      <c r="C1927" s="13"/>
      <c r="D1927" s="13"/>
      <c r="E1927" s="13">
        <f t="shared" si="256"/>
        <v>0</v>
      </c>
      <c r="F1927" s="13"/>
      <c r="G1927" s="13"/>
      <c r="H1927" s="88"/>
      <c r="I1927" s="88"/>
      <c r="J1927" s="7" t="s">
        <v>79</v>
      </c>
      <c r="K1927" s="8"/>
      <c r="L1927" s="19"/>
      <c r="M1927" s="8"/>
      <c r="N1927" s="19"/>
      <c r="O1927" s="19"/>
      <c r="P1927" s="19"/>
      <c r="Q1927" s="8"/>
      <c r="R1927" s="8"/>
      <c r="S1927" s="88"/>
      <c r="T1927" s="17" t="s">
        <v>80</v>
      </c>
      <c r="U1927" s="17" t="s">
        <v>80</v>
      </c>
      <c r="V1927" s="18" t="s">
        <v>80</v>
      </c>
      <c r="W1927" s="19"/>
      <c r="X1927" s="8"/>
      <c r="Y1927" s="90"/>
      <c r="Z1927" s="88"/>
      <c r="AA1927" s="88"/>
      <c r="AB1927" s="88"/>
      <c r="AC1927" s="88"/>
      <c r="AD1927" s="10"/>
      <c r="AE1927" s="8"/>
      <c r="AF1927" s="12"/>
      <c r="AG1927" s="8"/>
      <c r="AH1927" s="88"/>
    </row>
    <row r="1928" spans="1:34" x14ac:dyDescent="0.25">
      <c r="A1928" s="62">
        <f>COUNTA(H1928:K1928,L1928:AH1928)</f>
        <v>0</v>
      </c>
      <c r="B1928" s="13"/>
      <c r="C1928" s="13"/>
      <c r="D1928" s="13" t="str">
        <f>IF(J1928&gt;0,"совместительство","-")</f>
        <v>-</v>
      </c>
      <c r="E1928" s="13">
        <f t="shared" si="256"/>
        <v>0</v>
      </c>
      <c r="F1928" s="13"/>
      <c r="G1928" s="13"/>
      <c r="H1928" s="88"/>
      <c r="I1928" s="88"/>
      <c r="J1928" s="9"/>
      <c r="K1928" s="8"/>
      <c r="L1928" s="19"/>
      <c r="M1928" s="8"/>
      <c r="N1928" s="19"/>
      <c r="O1928" s="19"/>
      <c r="P1928" s="19"/>
      <c r="Q1928" s="8"/>
      <c r="R1928" s="8"/>
      <c r="S1928" s="88"/>
      <c r="T1928" s="8"/>
      <c r="U1928" s="8"/>
      <c r="V1928" s="11"/>
      <c r="W1928" s="19"/>
      <c r="X1928" s="8"/>
      <c r="Y1928" s="90"/>
      <c r="Z1928" s="88"/>
      <c r="AA1928" s="88"/>
      <c r="AB1928" s="88"/>
      <c r="AC1928" s="88"/>
      <c r="AD1928" s="10"/>
      <c r="AE1928" s="8"/>
      <c r="AF1928" s="12"/>
      <c r="AG1928" s="8"/>
      <c r="AH1928" s="88"/>
    </row>
    <row r="1929" spans="1:34" x14ac:dyDescent="0.25">
      <c r="A1929" s="62">
        <f>COUNTA(H1929:K1929,L1929:AH1929)</f>
        <v>0</v>
      </c>
      <c r="B1929" s="13"/>
      <c r="C1929" s="13"/>
      <c r="D1929" s="13"/>
      <c r="E1929" s="13">
        <f t="shared" si="256"/>
        <v>0</v>
      </c>
      <c r="F1929" s="13"/>
      <c r="G1929" s="13"/>
      <c r="H1929" s="88"/>
      <c r="I1929" s="88"/>
      <c r="J1929" s="9"/>
      <c r="K1929" s="8"/>
      <c r="L1929" s="19"/>
      <c r="M1929" s="8"/>
      <c r="N1929" s="19"/>
      <c r="O1929" s="19"/>
      <c r="P1929" s="19"/>
      <c r="Q1929" s="8"/>
      <c r="R1929" s="8"/>
      <c r="S1929" s="88"/>
      <c r="T1929" s="8"/>
      <c r="U1929" s="8"/>
      <c r="V1929" s="11"/>
      <c r="W1929" s="19"/>
      <c r="X1929" s="8"/>
      <c r="Y1929" s="90"/>
      <c r="Z1929" s="88"/>
      <c r="AA1929" s="88"/>
      <c r="AB1929" s="88"/>
      <c r="AC1929" s="88"/>
      <c r="AD1929" s="10"/>
      <c r="AE1929" s="8"/>
      <c r="AF1929" s="12"/>
      <c r="AG1929" s="8"/>
      <c r="AH1929" s="88"/>
    </row>
    <row r="1930" spans="1:34" x14ac:dyDescent="0.25">
      <c r="A1930" s="62">
        <f>COUNTA(H1930:K1930,L1930:AH1930)</f>
        <v>0</v>
      </c>
      <c r="B1930" s="13"/>
      <c r="C1930" s="13"/>
      <c r="D1930" s="13"/>
      <c r="E1930" s="13">
        <f t="shared" si="256"/>
        <v>0</v>
      </c>
      <c r="F1930" s="13"/>
      <c r="G1930" s="13"/>
      <c r="H1930" s="88"/>
      <c r="I1930" s="88"/>
      <c r="J1930" s="9"/>
      <c r="K1930" s="8"/>
      <c r="L1930" s="19"/>
      <c r="M1930" s="8"/>
      <c r="N1930" s="19"/>
      <c r="O1930" s="19"/>
      <c r="P1930" s="19"/>
      <c r="Q1930" s="8"/>
      <c r="R1930" s="8"/>
      <c r="S1930" s="88"/>
      <c r="T1930" s="8"/>
      <c r="U1930" s="8"/>
      <c r="V1930" s="11"/>
      <c r="W1930" s="19"/>
      <c r="X1930" s="8"/>
      <c r="Y1930" s="90"/>
      <c r="Z1930" s="88"/>
      <c r="AA1930" s="88"/>
      <c r="AB1930" s="88"/>
      <c r="AC1930" s="88"/>
      <c r="AD1930" s="10"/>
      <c r="AE1930" s="8"/>
      <c r="AF1930" s="12"/>
      <c r="AG1930" s="8"/>
      <c r="AH1930" s="88"/>
    </row>
    <row r="1931" spans="1:34" x14ac:dyDescent="0.25">
      <c r="A1931" s="62">
        <f>COUNTA(H1931:K1931,L1931:AH1931)</f>
        <v>0</v>
      </c>
      <c r="B1931" s="13"/>
      <c r="C1931" s="13"/>
      <c r="D1931" s="13"/>
      <c r="E1931" s="13">
        <f t="shared" si="256"/>
        <v>0</v>
      </c>
      <c r="F1931" s="13"/>
      <c r="G1931" s="13"/>
      <c r="H1931" s="88"/>
      <c r="I1931" s="88"/>
      <c r="J1931" s="9"/>
      <c r="K1931" s="8"/>
      <c r="L1931" s="19"/>
      <c r="M1931" s="8"/>
      <c r="N1931" s="19"/>
      <c r="O1931" s="19"/>
      <c r="P1931" s="19"/>
      <c r="Q1931" s="8"/>
      <c r="R1931" s="8"/>
      <c r="S1931" s="88"/>
      <c r="T1931" s="8"/>
      <c r="U1931" s="8"/>
      <c r="V1931" s="11"/>
      <c r="W1931" s="19"/>
      <c r="X1931" s="8"/>
      <c r="Y1931" s="90"/>
      <c r="Z1931" s="88"/>
      <c r="AA1931" s="88"/>
      <c r="AB1931" s="88"/>
      <c r="AC1931" s="88"/>
      <c r="AD1931" s="10"/>
      <c r="AE1931" s="8"/>
      <c r="AF1931" s="12"/>
      <c r="AG1931" s="8"/>
      <c r="AH1931" s="88"/>
    </row>
    <row r="1932" spans="1:34" x14ac:dyDescent="0.25">
      <c r="A1932" s="62">
        <f>COUNTA(H1932:K1932,L1932:AH1932)</f>
        <v>0</v>
      </c>
      <c r="B1932" s="13"/>
      <c r="C1932" s="13"/>
      <c r="D1932" s="13"/>
      <c r="E1932" s="13">
        <f t="shared" si="256"/>
        <v>0</v>
      </c>
      <c r="F1932" s="13"/>
      <c r="G1932" s="13"/>
      <c r="H1932" s="88"/>
      <c r="I1932" s="88"/>
      <c r="J1932" s="9"/>
      <c r="K1932" s="8"/>
      <c r="L1932" s="19"/>
      <c r="M1932" s="8"/>
      <c r="N1932" s="19"/>
      <c r="O1932" s="19"/>
      <c r="P1932" s="19"/>
      <c r="Q1932" s="8"/>
      <c r="R1932" s="8"/>
      <c r="S1932" s="88"/>
      <c r="T1932" s="8"/>
      <c r="U1932" s="8"/>
      <c r="V1932" s="11"/>
      <c r="W1932" s="19"/>
      <c r="X1932" s="8"/>
      <c r="Y1932" s="90"/>
      <c r="Z1932" s="88"/>
      <c r="AA1932" s="88"/>
      <c r="AB1932" s="88"/>
      <c r="AC1932" s="88"/>
      <c r="AD1932" s="10"/>
      <c r="AE1932" s="8"/>
      <c r="AF1932" s="12"/>
      <c r="AG1932" s="8"/>
      <c r="AH1932" s="88"/>
    </row>
    <row r="1933" spans="1:34" x14ac:dyDescent="0.25">
      <c r="A1933" s="62">
        <f>COUNTA(H1933:K1933,L1933:AH1933)</f>
        <v>0</v>
      </c>
      <c r="B1933" s="13"/>
      <c r="C1933" s="13"/>
      <c r="D1933" s="13"/>
      <c r="E1933" s="13">
        <f t="shared" si="256"/>
        <v>0</v>
      </c>
      <c r="F1933" s="13"/>
      <c r="G1933" s="13"/>
      <c r="H1933" s="88"/>
      <c r="I1933" s="88"/>
      <c r="J1933" s="9"/>
      <c r="K1933" s="8"/>
      <c r="L1933" s="19"/>
      <c r="M1933" s="8"/>
      <c r="N1933" s="19"/>
      <c r="O1933" s="19"/>
      <c r="P1933" s="19"/>
      <c r="Q1933" s="8"/>
      <c r="R1933" s="8"/>
      <c r="S1933" s="88"/>
      <c r="T1933" s="8"/>
      <c r="U1933" s="8"/>
      <c r="V1933" s="11"/>
      <c r="W1933" s="19"/>
      <c r="X1933" s="8"/>
      <c r="Y1933" s="90"/>
      <c r="Z1933" s="88"/>
      <c r="AA1933" s="88"/>
      <c r="AB1933" s="88"/>
      <c r="AC1933" s="88"/>
      <c r="AD1933" s="10"/>
      <c r="AE1933" s="8"/>
      <c r="AF1933" s="12"/>
      <c r="AG1933" s="8"/>
      <c r="AH1933" s="88"/>
    </row>
    <row r="1934" spans="1:34" s="26" customFormat="1" ht="11.25" customHeight="1" x14ac:dyDescent="0.25">
      <c r="A1934" s="21">
        <v>0</v>
      </c>
      <c r="B1934" s="22"/>
      <c r="C1934" s="22"/>
      <c r="D1934" s="21"/>
      <c r="E1934" s="23">
        <f>MAX(E1918:E1933)</f>
        <v>0</v>
      </c>
      <c r="F1934" s="21" t="str">
        <f>RIGHT(R1934,4)</f>
        <v xml:space="preserve"> - 0</v>
      </c>
      <c r="G1934" s="21" t="str">
        <f>RIGHT(X1934,4)</f>
        <v xml:space="preserve"> - 0</v>
      </c>
      <c r="H1934" s="88"/>
      <c r="I1934" s="88"/>
      <c r="J1934" s="23" t="s">
        <v>85</v>
      </c>
      <c r="K1934" s="23" t="str">
        <f>IF(E1934=4,"ВО",IF(E1934=3,"СПО",IF(E1934=2,"ВО (с)",IF(E1934=1,"СПО (с)","-"))))</f>
        <v>-</v>
      </c>
      <c r="L1934" s="23">
        <f>COUNTA(L1918:L1933)</f>
        <v>0</v>
      </c>
      <c r="M1934" s="23" t="s">
        <v>80</v>
      </c>
      <c r="N1934" s="23" t="s">
        <v>80</v>
      </c>
      <c r="O1934" s="23">
        <f>COUNTA(O1918:O1933)</f>
        <v>0</v>
      </c>
      <c r="P1934" s="23" t="s">
        <v>80</v>
      </c>
      <c r="Q1934" s="23">
        <f>SUM(Q1918:Q1933)</f>
        <v>0</v>
      </c>
      <c r="R1934" s="23" t="str">
        <f>CONCATENATE("П.Г.П. - ",MAX(R1918:R1933))</f>
        <v>П.Г.П. - 0</v>
      </c>
      <c r="S1934" s="23">
        <f>COUNTA(S1918)</f>
        <v>0</v>
      </c>
      <c r="T1934" s="23">
        <f>T1919</f>
        <v>0</v>
      </c>
      <c r="U1934" s="23" t="s">
        <v>80</v>
      </c>
      <c r="V1934" s="23" t="s">
        <v>80</v>
      </c>
      <c r="W1934" s="23">
        <f>COUNTA(W1918:W1933)</f>
        <v>0</v>
      </c>
      <c r="X1934" s="23" t="str">
        <f>CONCATENATE("П.Г.П. - ",MAX(X1918:X1933))</f>
        <v>П.Г.П. - 0</v>
      </c>
      <c r="Y1934" s="24">
        <f>Y1918</f>
        <v>0</v>
      </c>
      <c r="Z1934" s="23" t="str">
        <f>IF(Z1918="","-",Z1918)</f>
        <v>-</v>
      </c>
      <c r="AA1934" s="23" t="str">
        <f t="shared" ref="AA1934:AC1934" si="257">IF(AA1918="","-",AA1918)</f>
        <v>-</v>
      </c>
      <c r="AB1934" s="23" t="str">
        <f t="shared" si="257"/>
        <v>-</v>
      </c>
      <c r="AC1934" s="23" t="str">
        <f t="shared" si="257"/>
        <v>-</v>
      </c>
      <c r="AD1934" s="23" t="s">
        <v>80</v>
      </c>
      <c r="AE1934" s="23">
        <f>SUM(AE1918:AE1933)</f>
        <v>0</v>
      </c>
      <c r="AF1934" s="25">
        <f>SUM(AF1918:AF1933)</f>
        <v>0</v>
      </c>
      <c r="AG1934" s="23" t="s">
        <v>80</v>
      </c>
      <c r="AH1934" s="23" t="s">
        <v>80</v>
      </c>
    </row>
    <row r="1935" spans="1:34" x14ac:dyDescent="0.25">
      <c r="A1935" s="62">
        <f>COUNTA(H1935:K1935,L1935:AH1935)-7</f>
        <v>-1</v>
      </c>
      <c r="B1935" s="13"/>
      <c r="C1935" s="13"/>
      <c r="D1935" s="13"/>
      <c r="E1935" s="13">
        <f t="shared" ref="E1935:E1950" si="258">IF(K1935="ВО",4,IF(K1935="СПО",3,IF(K1935="ВО (студент)",2,IF(K1935="СПО (студент)",1,0))))</f>
        <v>0</v>
      </c>
      <c r="F1935" s="13"/>
      <c r="G1935" s="13"/>
      <c r="H1935" s="88">
        <v>134</v>
      </c>
      <c r="I1935" s="88"/>
      <c r="J1935" s="7" t="s">
        <v>77</v>
      </c>
      <c r="K1935" s="8"/>
      <c r="L1935" s="19"/>
      <c r="M1935" s="8"/>
      <c r="N1935" s="19"/>
      <c r="O1935" s="19"/>
      <c r="P1935" s="19"/>
      <c r="Q1935" s="8"/>
      <c r="R1935" s="8"/>
      <c r="S1935" s="88"/>
      <c r="T1935" s="17" t="s">
        <v>80</v>
      </c>
      <c r="U1935" s="17" t="s">
        <v>80</v>
      </c>
      <c r="V1935" s="18" t="s">
        <v>80</v>
      </c>
      <c r="W1935" s="19"/>
      <c r="X1935" s="8"/>
      <c r="Y1935" s="90"/>
      <c r="Z1935" s="88"/>
      <c r="AA1935" s="88"/>
      <c r="AB1935" s="88" t="str">
        <f>IF(Y1935&lt;1,"-",ROUND(YEARFRAC(Y1935,#REF!,1),2))</f>
        <v>-</v>
      </c>
      <c r="AC1935" s="88"/>
      <c r="AD1935" s="10"/>
      <c r="AE1935" s="8"/>
      <c r="AF1935" s="12"/>
      <c r="AG1935" s="8"/>
      <c r="AH1935" s="88"/>
    </row>
    <row r="1936" spans="1:34" x14ac:dyDescent="0.25">
      <c r="A1936" s="62">
        <f>COUNTA(H1936:K1936,L1936:AH1936)</f>
        <v>0</v>
      </c>
      <c r="B1936" s="13"/>
      <c r="C1936" s="13"/>
      <c r="D1936" s="13"/>
      <c r="E1936" s="13">
        <f t="shared" si="258"/>
        <v>0</v>
      </c>
      <c r="F1936" s="13"/>
      <c r="G1936" s="13"/>
      <c r="H1936" s="88"/>
      <c r="I1936" s="88"/>
      <c r="J1936" s="9"/>
      <c r="K1936" s="8"/>
      <c r="L1936" s="19"/>
      <c r="M1936" s="8"/>
      <c r="N1936" s="19"/>
      <c r="O1936" s="19"/>
      <c r="P1936" s="19"/>
      <c r="Q1936" s="8"/>
      <c r="R1936" s="8"/>
      <c r="S1936" s="88"/>
      <c r="T1936" s="8"/>
      <c r="U1936" s="8"/>
      <c r="V1936" s="11"/>
      <c r="W1936" s="19"/>
      <c r="X1936" s="8"/>
      <c r="Y1936" s="90"/>
      <c r="Z1936" s="88"/>
      <c r="AA1936" s="88"/>
      <c r="AB1936" s="88"/>
      <c r="AC1936" s="88"/>
      <c r="AD1936" s="10"/>
      <c r="AE1936" s="8"/>
      <c r="AF1936" s="12"/>
      <c r="AG1936" s="8"/>
      <c r="AH1936" s="88"/>
    </row>
    <row r="1937" spans="1:34" x14ac:dyDescent="0.25">
      <c r="A1937" s="62">
        <f>COUNTA(H1937:K1937,L1937:AH1937,J1938)-4</f>
        <v>0</v>
      </c>
      <c r="B1937" s="13"/>
      <c r="C1937" s="13"/>
      <c r="D1937" s="13"/>
      <c r="E1937" s="13">
        <f t="shared" si="258"/>
        <v>0</v>
      </c>
      <c r="F1937" s="13"/>
      <c r="G1937" s="13"/>
      <c r="H1937" s="88"/>
      <c r="I1937" s="88"/>
      <c r="J1937" s="7" t="s">
        <v>78</v>
      </c>
      <c r="K1937" s="8"/>
      <c r="L1937" s="19"/>
      <c r="M1937" s="8"/>
      <c r="N1937" s="19"/>
      <c r="O1937" s="19"/>
      <c r="P1937" s="19"/>
      <c r="Q1937" s="8"/>
      <c r="R1937" s="8"/>
      <c r="S1937" s="88"/>
      <c r="T1937" s="17" t="s">
        <v>80</v>
      </c>
      <c r="U1937" s="17" t="s">
        <v>80</v>
      </c>
      <c r="V1937" s="18" t="s">
        <v>80</v>
      </c>
      <c r="W1937" s="19"/>
      <c r="X1937" s="8"/>
      <c r="Y1937" s="90"/>
      <c r="Z1937" s="88"/>
      <c r="AA1937" s="88"/>
      <c r="AB1937" s="88"/>
      <c r="AC1937" s="88"/>
      <c r="AD1937" s="10"/>
      <c r="AE1937" s="8"/>
      <c r="AF1937" s="12"/>
      <c r="AG1937" s="8"/>
      <c r="AH1937" s="88"/>
    </row>
    <row r="1938" spans="1:34" x14ac:dyDescent="0.25">
      <c r="A1938" s="62">
        <f>COUNTA(H1938:K1938,L1938:AH1938)</f>
        <v>0</v>
      </c>
      <c r="B1938" s="13"/>
      <c r="C1938" s="13"/>
      <c r="D1938" s="13" t="str">
        <f>IF(J1938&gt;0,"совмещение","-")</f>
        <v>-</v>
      </c>
      <c r="E1938" s="13">
        <f t="shared" si="258"/>
        <v>0</v>
      </c>
      <c r="F1938" s="13"/>
      <c r="G1938" s="13"/>
      <c r="H1938" s="88"/>
      <c r="I1938" s="88"/>
      <c r="J1938" s="9"/>
      <c r="K1938" s="8"/>
      <c r="L1938" s="19"/>
      <c r="M1938" s="8"/>
      <c r="N1938" s="19"/>
      <c r="O1938" s="19"/>
      <c r="P1938" s="19"/>
      <c r="Q1938" s="8"/>
      <c r="R1938" s="8"/>
      <c r="S1938" s="88"/>
      <c r="T1938" s="8"/>
      <c r="U1938" s="8"/>
      <c r="V1938" s="11"/>
      <c r="W1938" s="19"/>
      <c r="X1938" s="8"/>
      <c r="Y1938" s="90"/>
      <c r="Z1938" s="88"/>
      <c r="AA1938" s="88"/>
      <c r="AB1938" s="88"/>
      <c r="AC1938" s="88"/>
      <c r="AD1938" s="10"/>
      <c r="AE1938" s="8"/>
      <c r="AF1938" s="12"/>
      <c r="AG1938" s="8"/>
      <c r="AH1938" s="88"/>
    </row>
    <row r="1939" spans="1:34" x14ac:dyDescent="0.25">
      <c r="A1939" s="62">
        <f>COUNTA(H1939:K1939,L1939:AH1939)</f>
        <v>0</v>
      </c>
      <c r="B1939" s="13"/>
      <c r="C1939" s="13"/>
      <c r="D1939" s="13"/>
      <c r="E1939" s="13">
        <f t="shared" si="258"/>
        <v>0</v>
      </c>
      <c r="F1939" s="13"/>
      <c r="G1939" s="13"/>
      <c r="H1939" s="88"/>
      <c r="I1939" s="88"/>
      <c r="J1939" s="9"/>
      <c r="K1939" s="8"/>
      <c r="L1939" s="19"/>
      <c r="M1939" s="8"/>
      <c r="N1939" s="19"/>
      <c r="O1939" s="19"/>
      <c r="P1939" s="19"/>
      <c r="Q1939" s="8"/>
      <c r="R1939" s="8"/>
      <c r="S1939" s="88"/>
      <c r="T1939" s="8"/>
      <c r="U1939" s="8"/>
      <c r="V1939" s="11"/>
      <c r="W1939" s="19"/>
      <c r="X1939" s="8"/>
      <c r="Y1939" s="90"/>
      <c r="Z1939" s="88"/>
      <c r="AA1939" s="88"/>
      <c r="AB1939" s="88"/>
      <c r="AC1939" s="88"/>
      <c r="AD1939" s="10"/>
      <c r="AE1939" s="8"/>
      <c r="AF1939" s="12"/>
      <c r="AG1939" s="8"/>
      <c r="AH1939" s="88"/>
    </row>
    <row r="1940" spans="1:34" x14ac:dyDescent="0.25">
      <c r="A1940" s="62">
        <f>COUNTA(H1940:K1940,L1940:AH1940)</f>
        <v>0</v>
      </c>
      <c r="B1940" s="13"/>
      <c r="C1940" s="13"/>
      <c r="D1940" s="13"/>
      <c r="E1940" s="13">
        <f t="shared" si="258"/>
        <v>0</v>
      </c>
      <c r="F1940" s="13"/>
      <c r="G1940" s="13"/>
      <c r="H1940" s="88"/>
      <c r="I1940" s="88"/>
      <c r="J1940" s="9"/>
      <c r="K1940" s="8"/>
      <c r="L1940" s="19"/>
      <c r="M1940" s="8"/>
      <c r="N1940" s="19"/>
      <c r="O1940" s="19"/>
      <c r="P1940" s="19"/>
      <c r="Q1940" s="8"/>
      <c r="R1940" s="8"/>
      <c r="S1940" s="88"/>
      <c r="T1940" s="8"/>
      <c r="U1940" s="8"/>
      <c r="V1940" s="11"/>
      <c r="W1940" s="19"/>
      <c r="X1940" s="8"/>
      <c r="Y1940" s="90"/>
      <c r="Z1940" s="88"/>
      <c r="AA1940" s="88"/>
      <c r="AB1940" s="88"/>
      <c r="AC1940" s="88"/>
      <c r="AD1940" s="10"/>
      <c r="AE1940" s="8"/>
      <c r="AF1940" s="12"/>
      <c r="AG1940" s="8"/>
      <c r="AH1940" s="88"/>
    </row>
    <row r="1941" spans="1:34" x14ac:dyDescent="0.25">
      <c r="A1941" s="62">
        <f>COUNTA(H1941:K1941,L1941:AH1941)</f>
        <v>0</v>
      </c>
      <c r="B1941" s="13"/>
      <c r="C1941" s="13"/>
      <c r="D1941" s="13"/>
      <c r="E1941" s="13">
        <f t="shared" si="258"/>
        <v>0</v>
      </c>
      <c r="F1941" s="13"/>
      <c r="G1941" s="13"/>
      <c r="H1941" s="88"/>
      <c r="I1941" s="88"/>
      <c r="J1941" s="9"/>
      <c r="K1941" s="8"/>
      <c r="L1941" s="19"/>
      <c r="M1941" s="8"/>
      <c r="N1941" s="19"/>
      <c r="O1941" s="19"/>
      <c r="P1941" s="19"/>
      <c r="Q1941" s="8"/>
      <c r="R1941" s="8"/>
      <c r="S1941" s="88"/>
      <c r="T1941" s="8"/>
      <c r="U1941" s="8"/>
      <c r="V1941" s="11"/>
      <c r="W1941" s="19"/>
      <c r="X1941" s="8"/>
      <c r="Y1941" s="90"/>
      <c r="Z1941" s="88"/>
      <c r="AA1941" s="88"/>
      <c r="AB1941" s="88"/>
      <c r="AC1941" s="88"/>
      <c r="AD1941" s="10"/>
      <c r="AE1941" s="8"/>
      <c r="AF1941" s="12"/>
      <c r="AG1941" s="8"/>
      <c r="AH1941" s="88"/>
    </row>
    <row r="1942" spans="1:34" x14ac:dyDescent="0.25">
      <c r="A1942" s="62">
        <f>COUNTA(H1942:K1942,L1942:AH1942)</f>
        <v>0</v>
      </c>
      <c r="B1942" s="13"/>
      <c r="C1942" s="13"/>
      <c r="D1942" s="13"/>
      <c r="E1942" s="13">
        <f t="shared" si="258"/>
        <v>0</v>
      </c>
      <c r="F1942" s="13"/>
      <c r="G1942" s="13"/>
      <c r="H1942" s="88"/>
      <c r="I1942" s="88"/>
      <c r="J1942" s="9"/>
      <c r="K1942" s="8"/>
      <c r="L1942" s="19"/>
      <c r="M1942" s="8"/>
      <c r="N1942" s="19"/>
      <c r="O1942" s="19"/>
      <c r="P1942" s="19"/>
      <c r="Q1942" s="8"/>
      <c r="R1942" s="8"/>
      <c r="S1942" s="88"/>
      <c r="T1942" s="8"/>
      <c r="U1942" s="8"/>
      <c r="V1942" s="11"/>
      <c r="W1942" s="19"/>
      <c r="X1942" s="8"/>
      <c r="Y1942" s="90"/>
      <c r="Z1942" s="88"/>
      <c r="AA1942" s="88"/>
      <c r="AB1942" s="88"/>
      <c r="AC1942" s="88"/>
      <c r="AD1942" s="10"/>
      <c r="AE1942" s="8"/>
      <c r="AF1942" s="12"/>
      <c r="AG1942" s="8"/>
      <c r="AH1942" s="88"/>
    </row>
    <row r="1943" spans="1:34" x14ac:dyDescent="0.25">
      <c r="A1943" s="62">
        <f>COUNTA(H1943:K1943,L1943:AH1943)</f>
        <v>0</v>
      </c>
      <c r="B1943" s="13"/>
      <c r="C1943" s="13"/>
      <c r="D1943" s="13"/>
      <c r="E1943" s="13">
        <f t="shared" si="258"/>
        <v>0</v>
      </c>
      <c r="F1943" s="13"/>
      <c r="G1943" s="13"/>
      <c r="H1943" s="88"/>
      <c r="I1943" s="88"/>
      <c r="J1943" s="9"/>
      <c r="K1943" s="8"/>
      <c r="L1943" s="19"/>
      <c r="M1943" s="8"/>
      <c r="N1943" s="19"/>
      <c r="O1943" s="19"/>
      <c r="P1943" s="19"/>
      <c r="Q1943" s="8"/>
      <c r="R1943" s="8"/>
      <c r="S1943" s="88"/>
      <c r="T1943" s="8"/>
      <c r="U1943" s="8"/>
      <c r="V1943" s="11"/>
      <c r="W1943" s="19"/>
      <c r="X1943" s="8"/>
      <c r="Y1943" s="90"/>
      <c r="Z1943" s="88"/>
      <c r="AA1943" s="88"/>
      <c r="AB1943" s="88"/>
      <c r="AC1943" s="88"/>
      <c r="AD1943" s="10"/>
      <c r="AE1943" s="8"/>
      <c r="AF1943" s="12"/>
      <c r="AG1943" s="8"/>
      <c r="AH1943" s="88"/>
    </row>
    <row r="1944" spans="1:34" x14ac:dyDescent="0.25">
      <c r="A1944" s="62">
        <f>COUNTA(H1944:K1944,L1944:AH1944,J1945)-4</f>
        <v>0</v>
      </c>
      <c r="B1944" s="13"/>
      <c r="C1944" s="13"/>
      <c r="D1944" s="13"/>
      <c r="E1944" s="13">
        <f t="shared" si="258"/>
        <v>0</v>
      </c>
      <c r="F1944" s="13"/>
      <c r="G1944" s="13"/>
      <c r="H1944" s="88"/>
      <c r="I1944" s="88"/>
      <c r="J1944" s="7" t="s">
        <v>79</v>
      </c>
      <c r="K1944" s="8"/>
      <c r="L1944" s="19"/>
      <c r="M1944" s="8"/>
      <c r="N1944" s="19"/>
      <c r="O1944" s="19"/>
      <c r="P1944" s="19"/>
      <c r="Q1944" s="8"/>
      <c r="R1944" s="8"/>
      <c r="S1944" s="88"/>
      <c r="T1944" s="17" t="s">
        <v>80</v>
      </c>
      <c r="U1944" s="17" t="s">
        <v>80</v>
      </c>
      <c r="V1944" s="18" t="s">
        <v>80</v>
      </c>
      <c r="W1944" s="19"/>
      <c r="X1944" s="8"/>
      <c r="Y1944" s="90"/>
      <c r="Z1944" s="88"/>
      <c r="AA1944" s="88"/>
      <c r="AB1944" s="88"/>
      <c r="AC1944" s="88"/>
      <c r="AD1944" s="10"/>
      <c r="AE1944" s="8"/>
      <c r="AF1944" s="12"/>
      <c r="AG1944" s="8"/>
      <c r="AH1944" s="88"/>
    </row>
    <row r="1945" spans="1:34" x14ac:dyDescent="0.25">
      <c r="A1945" s="62">
        <f>COUNTA(H1945:K1945,L1945:AH1945)</f>
        <v>0</v>
      </c>
      <c r="B1945" s="13"/>
      <c r="C1945" s="13"/>
      <c r="D1945" s="13" t="str">
        <f>IF(J1945&gt;0,"совместительство","-")</f>
        <v>-</v>
      </c>
      <c r="E1945" s="13">
        <f t="shared" si="258"/>
        <v>0</v>
      </c>
      <c r="F1945" s="13"/>
      <c r="G1945" s="13"/>
      <c r="H1945" s="88"/>
      <c r="I1945" s="88"/>
      <c r="J1945" s="9"/>
      <c r="K1945" s="8"/>
      <c r="L1945" s="19"/>
      <c r="M1945" s="8"/>
      <c r="N1945" s="19"/>
      <c r="O1945" s="19"/>
      <c r="P1945" s="19"/>
      <c r="Q1945" s="8"/>
      <c r="R1945" s="8"/>
      <c r="S1945" s="88"/>
      <c r="T1945" s="8"/>
      <c r="U1945" s="8"/>
      <c r="V1945" s="11"/>
      <c r="W1945" s="19"/>
      <c r="X1945" s="8"/>
      <c r="Y1945" s="90"/>
      <c r="Z1945" s="88"/>
      <c r="AA1945" s="88"/>
      <c r="AB1945" s="88"/>
      <c r="AC1945" s="88"/>
      <c r="AD1945" s="10"/>
      <c r="AE1945" s="8"/>
      <c r="AF1945" s="12"/>
      <c r="AG1945" s="8"/>
      <c r="AH1945" s="88"/>
    </row>
    <row r="1946" spans="1:34" x14ac:dyDescent="0.25">
      <c r="A1946" s="62">
        <f>COUNTA(H1946:K1946,L1946:AH1946)</f>
        <v>0</v>
      </c>
      <c r="B1946" s="13"/>
      <c r="C1946" s="13"/>
      <c r="D1946" s="13"/>
      <c r="E1946" s="13">
        <f t="shared" si="258"/>
        <v>0</v>
      </c>
      <c r="F1946" s="13"/>
      <c r="G1946" s="13"/>
      <c r="H1946" s="88"/>
      <c r="I1946" s="88"/>
      <c r="J1946" s="9"/>
      <c r="K1946" s="8"/>
      <c r="L1946" s="19"/>
      <c r="M1946" s="8"/>
      <c r="N1946" s="19"/>
      <c r="O1946" s="19"/>
      <c r="P1946" s="19"/>
      <c r="Q1946" s="8"/>
      <c r="R1946" s="8"/>
      <c r="S1946" s="88"/>
      <c r="T1946" s="8"/>
      <c r="U1946" s="8"/>
      <c r="V1946" s="11"/>
      <c r="W1946" s="19"/>
      <c r="X1946" s="8"/>
      <c r="Y1946" s="90"/>
      <c r="Z1946" s="88"/>
      <c r="AA1946" s="88"/>
      <c r="AB1946" s="88"/>
      <c r="AC1946" s="88"/>
      <c r="AD1946" s="10"/>
      <c r="AE1946" s="8"/>
      <c r="AF1946" s="12"/>
      <c r="AG1946" s="8"/>
      <c r="AH1946" s="88"/>
    </row>
    <row r="1947" spans="1:34" x14ac:dyDescent="0.25">
      <c r="A1947" s="62">
        <f>COUNTA(H1947:K1947,L1947:AH1947)</f>
        <v>0</v>
      </c>
      <c r="B1947" s="13"/>
      <c r="C1947" s="13"/>
      <c r="D1947" s="13"/>
      <c r="E1947" s="13">
        <f t="shared" si="258"/>
        <v>0</v>
      </c>
      <c r="F1947" s="13"/>
      <c r="G1947" s="13"/>
      <c r="H1947" s="88"/>
      <c r="I1947" s="88"/>
      <c r="J1947" s="9"/>
      <c r="K1947" s="8"/>
      <c r="L1947" s="19"/>
      <c r="M1947" s="8"/>
      <c r="N1947" s="19"/>
      <c r="O1947" s="19"/>
      <c r="P1947" s="19"/>
      <c r="Q1947" s="8"/>
      <c r="R1947" s="8"/>
      <c r="S1947" s="88"/>
      <c r="T1947" s="8"/>
      <c r="U1947" s="8"/>
      <c r="V1947" s="11"/>
      <c r="W1947" s="19"/>
      <c r="X1947" s="8"/>
      <c r="Y1947" s="90"/>
      <c r="Z1947" s="88"/>
      <c r="AA1947" s="88"/>
      <c r="AB1947" s="88"/>
      <c r="AC1947" s="88"/>
      <c r="AD1947" s="10"/>
      <c r="AE1947" s="8"/>
      <c r="AF1947" s="12"/>
      <c r="AG1947" s="8"/>
      <c r="AH1947" s="88"/>
    </row>
    <row r="1948" spans="1:34" x14ac:dyDescent="0.25">
      <c r="A1948" s="62">
        <f>COUNTA(H1948:K1948,L1948:AH1948)</f>
        <v>0</v>
      </c>
      <c r="B1948" s="13"/>
      <c r="C1948" s="13"/>
      <c r="D1948" s="13"/>
      <c r="E1948" s="13">
        <f t="shared" si="258"/>
        <v>0</v>
      </c>
      <c r="F1948" s="13"/>
      <c r="G1948" s="13"/>
      <c r="H1948" s="88"/>
      <c r="I1948" s="88"/>
      <c r="J1948" s="9"/>
      <c r="K1948" s="8"/>
      <c r="L1948" s="19"/>
      <c r="M1948" s="8"/>
      <c r="N1948" s="19"/>
      <c r="O1948" s="19"/>
      <c r="P1948" s="19"/>
      <c r="Q1948" s="8"/>
      <c r="R1948" s="8"/>
      <c r="S1948" s="88"/>
      <c r="T1948" s="8"/>
      <c r="U1948" s="8"/>
      <c r="V1948" s="11"/>
      <c r="W1948" s="19"/>
      <c r="X1948" s="8"/>
      <c r="Y1948" s="90"/>
      <c r="Z1948" s="88"/>
      <c r="AA1948" s="88"/>
      <c r="AB1948" s="88"/>
      <c r="AC1948" s="88"/>
      <c r="AD1948" s="10"/>
      <c r="AE1948" s="8"/>
      <c r="AF1948" s="12"/>
      <c r="AG1948" s="8"/>
      <c r="AH1948" s="88"/>
    </row>
    <row r="1949" spans="1:34" x14ac:dyDescent="0.25">
      <c r="A1949" s="62">
        <f>COUNTA(H1949:K1949,L1949:AH1949)</f>
        <v>0</v>
      </c>
      <c r="B1949" s="13"/>
      <c r="C1949" s="13"/>
      <c r="D1949" s="13"/>
      <c r="E1949" s="13">
        <f t="shared" si="258"/>
        <v>0</v>
      </c>
      <c r="F1949" s="13"/>
      <c r="G1949" s="13"/>
      <c r="H1949" s="88"/>
      <c r="I1949" s="88"/>
      <c r="J1949" s="9"/>
      <c r="K1949" s="8"/>
      <c r="L1949" s="19"/>
      <c r="M1949" s="8"/>
      <c r="N1949" s="19"/>
      <c r="O1949" s="19"/>
      <c r="P1949" s="19"/>
      <c r="Q1949" s="8"/>
      <c r="R1949" s="8"/>
      <c r="S1949" s="88"/>
      <c r="T1949" s="8"/>
      <c r="U1949" s="8"/>
      <c r="V1949" s="11"/>
      <c r="W1949" s="19"/>
      <c r="X1949" s="8"/>
      <c r="Y1949" s="90"/>
      <c r="Z1949" s="88"/>
      <c r="AA1949" s="88"/>
      <c r="AB1949" s="88"/>
      <c r="AC1949" s="88"/>
      <c r="AD1949" s="10"/>
      <c r="AE1949" s="8"/>
      <c r="AF1949" s="12"/>
      <c r="AG1949" s="8"/>
      <c r="AH1949" s="88"/>
    </row>
    <row r="1950" spans="1:34" x14ac:dyDescent="0.25">
      <c r="A1950" s="62">
        <f>COUNTA(H1950:K1950,L1950:AH1950)</f>
        <v>0</v>
      </c>
      <c r="B1950" s="13"/>
      <c r="C1950" s="13"/>
      <c r="D1950" s="13"/>
      <c r="E1950" s="13">
        <f t="shared" si="258"/>
        <v>0</v>
      </c>
      <c r="F1950" s="13"/>
      <c r="G1950" s="13"/>
      <c r="H1950" s="88"/>
      <c r="I1950" s="88"/>
      <c r="J1950" s="9"/>
      <c r="K1950" s="8"/>
      <c r="L1950" s="19"/>
      <c r="M1950" s="8"/>
      <c r="N1950" s="19"/>
      <c r="O1950" s="19"/>
      <c r="P1950" s="19"/>
      <c r="Q1950" s="8"/>
      <c r="R1950" s="8"/>
      <c r="S1950" s="88"/>
      <c r="T1950" s="8"/>
      <c r="U1950" s="8"/>
      <c r="V1950" s="11"/>
      <c r="W1950" s="19"/>
      <c r="X1950" s="8"/>
      <c r="Y1950" s="90"/>
      <c r="Z1950" s="88"/>
      <c r="AA1950" s="88"/>
      <c r="AB1950" s="88"/>
      <c r="AC1950" s="88"/>
      <c r="AD1950" s="10"/>
      <c r="AE1950" s="8"/>
      <c r="AF1950" s="12"/>
      <c r="AG1950" s="8"/>
      <c r="AH1950" s="88"/>
    </row>
    <row r="1951" spans="1:34" s="26" customFormat="1" ht="11.25" customHeight="1" x14ac:dyDescent="0.25">
      <c r="A1951" s="21">
        <v>0</v>
      </c>
      <c r="B1951" s="22"/>
      <c r="C1951" s="22"/>
      <c r="D1951" s="21"/>
      <c r="E1951" s="23">
        <f>MAX(E1935:E1950)</f>
        <v>0</v>
      </c>
      <c r="F1951" s="21" t="str">
        <f>RIGHT(R1951,4)</f>
        <v xml:space="preserve"> - 0</v>
      </c>
      <c r="G1951" s="21" t="str">
        <f>RIGHT(X1951,4)</f>
        <v xml:space="preserve"> - 0</v>
      </c>
      <c r="H1951" s="88"/>
      <c r="I1951" s="88"/>
      <c r="J1951" s="23" t="s">
        <v>85</v>
      </c>
      <c r="K1951" s="23" t="str">
        <f>IF(E1951=4,"ВО",IF(E1951=3,"СПО",IF(E1951=2,"ВО (с)",IF(E1951=1,"СПО (с)","-"))))</f>
        <v>-</v>
      </c>
      <c r="L1951" s="23">
        <f>COUNTA(L1935:L1950)</f>
        <v>0</v>
      </c>
      <c r="M1951" s="23" t="s">
        <v>80</v>
      </c>
      <c r="N1951" s="23" t="s">
        <v>80</v>
      </c>
      <c r="O1951" s="23">
        <f>COUNTA(O1935:O1950)</f>
        <v>0</v>
      </c>
      <c r="P1951" s="23" t="s">
        <v>80</v>
      </c>
      <c r="Q1951" s="23">
        <f>SUM(Q1935:Q1950)</f>
        <v>0</v>
      </c>
      <c r="R1951" s="23" t="str">
        <f>CONCATENATE("П.Г.П. - ",MAX(R1935:R1950))</f>
        <v>П.Г.П. - 0</v>
      </c>
      <c r="S1951" s="23">
        <f>COUNTA(S1935)</f>
        <v>0</v>
      </c>
      <c r="T1951" s="23">
        <f>T1936</f>
        <v>0</v>
      </c>
      <c r="U1951" s="23" t="s">
        <v>80</v>
      </c>
      <c r="V1951" s="23" t="s">
        <v>80</v>
      </c>
      <c r="W1951" s="23">
        <f>COUNTA(W1935:W1950)</f>
        <v>0</v>
      </c>
      <c r="X1951" s="23" t="str">
        <f>CONCATENATE("П.Г.П. - ",MAX(X1935:X1950))</f>
        <v>П.Г.П. - 0</v>
      </c>
      <c r="Y1951" s="24">
        <f>Y1935</f>
        <v>0</v>
      </c>
      <c r="Z1951" s="23" t="str">
        <f>IF(Z1935="","-",Z1935)</f>
        <v>-</v>
      </c>
      <c r="AA1951" s="23" t="str">
        <f t="shared" ref="AA1951:AC1951" si="259">IF(AA1935="","-",AA1935)</f>
        <v>-</v>
      </c>
      <c r="AB1951" s="23" t="str">
        <f t="shared" si="259"/>
        <v>-</v>
      </c>
      <c r="AC1951" s="23" t="str">
        <f t="shared" si="259"/>
        <v>-</v>
      </c>
      <c r="AD1951" s="23" t="s">
        <v>80</v>
      </c>
      <c r="AE1951" s="23">
        <f>SUM(AE1935:AE1950)</f>
        <v>0</v>
      </c>
      <c r="AF1951" s="25">
        <f>SUM(AF1935:AF1950)</f>
        <v>0</v>
      </c>
      <c r="AG1951" s="23" t="s">
        <v>80</v>
      </c>
      <c r="AH1951" s="23" t="s">
        <v>80</v>
      </c>
    </row>
    <row r="1952" spans="1:34" x14ac:dyDescent="0.25">
      <c r="A1952" s="62">
        <f>COUNTA(H1952:K1952,L1952:AH1952)-7</f>
        <v>-1</v>
      </c>
      <c r="B1952" s="13"/>
      <c r="C1952" s="13"/>
      <c r="D1952" s="13"/>
      <c r="E1952" s="13">
        <f t="shared" ref="E1952:E1967" si="260">IF(K1952="ВО",4,IF(K1952="СПО",3,IF(K1952="ВО (студент)",2,IF(K1952="СПО (студент)",1,0))))</f>
        <v>0</v>
      </c>
      <c r="F1952" s="13"/>
      <c r="G1952" s="13"/>
      <c r="H1952" s="88">
        <v>135</v>
      </c>
      <c r="I1952" s="88"/>
      <c r="J1952" s="7" t="s">
        <v>77</v>
      </c>
      <c r="K1952" s="8"/>
      <c r="L1952" s="19"/>
      <c r="M1952" s="8"/>
      <c r="N1952" s="19"/>
      <c r="O1952" s="19"/>
      <c r="P1952" s="19"/>
      <c r="Q1952" s="8"/>
      <c r="R1952" s="8"/>
      <c r="S1952" s="88"/>
      <c r="T1952" s="17" t="s">
        <v>80</v>
      </c>
      <c r="U1952" s="17" t="s">
        <v>80</v>
      </c>
      <c r="V1952" s="18" t="s">
        <v>80</v>
      </c>
      <c r="W1952" s="19"/>
      <c r="X1952" s="8"/>
      <c r="Y1952" s="90"/>
      <c r="Z1952" s="88"/>
      <c r="AA1952" s="88"/>
      <c r="AB1952" s="88" t="str">
        <f>IF(Y1952&lt;1,"-",ROUND(YEARFRAC(Y1952,#REF!,1),2))</f>
        <v>-</v>
      </c>
      <c r="AC1952" s="88"/>
      <c r="AD1952" s="10"/>
      <c r="AE1952" s="8"/>
      <c r="AF1952" s="12"/>
      <c r="AG1952" s="8"/>
      <c r="AH1952" s="88"/>
    </row>
    <row r="1953" spans="1:34" x14ac:dyDescent="0.25">
      <c r="A1953" s="62">
        <f>COUNTA(H1953:K1953,L1953:AH1953)</f>
        <v>0</v>
      </c>
      <c r="B1953" s="13"/>
      <c r="C1953" s="13"/>
      <c r="D1953" s="13"/>
      <c r="E1953" s="13">
        <f t="shared" si="260"/>
        <v>0</v>
      </c>
      <c r="F1953" s="13"/>
      <c r="G1953" s="13"/>
      <c r="H1953" s="88"/>
      <c r="I1953" s="88"/>
      <c r="J1953" s="9"/>
      <c r="K1953" s="8"/>
      <c r="L1953" s="19"/>
      <c r="M1953" s="8"/>
      <c r="N1953" s="19"/>
      <c r="O1953" s="19"/>
      <c r="P1953" s="19"/>
      <c r="Q1953" s="8"/>
      <c r="R1953" s="8"/>
      <c r="S1953" s="88"/>
      <c r="T1953" s="8"/>
      <c r="U1953" s="8"/>
      <c r="V1953" s="11"/>
      <c r="W1953" s="19"/>
      <c r="X1953" s="8"/>
      <c r="Y1953" s="90"/>
      <c r="Z1953" s="88"/>
      <c r="AA1953" s="88"/>
      <c r="AB1953" s="88"/>
      <c r="AC1953" s="88"/>
      <c r="AD1953" s="10"/>
      <c r="AE1953" s="8"/>
      <c r="AF1953" s="12"/>
      <c r="AG1953" s="8"/>
      <c r="AH1953" s="88"/>
    </row>
    <row r="1954" spans="1:34" x14ac:dyDescent="0.25">
      <c r="A1954" s="62">
        <f>COUNTA(H1954:K1954,L1954:AH1954,J1955)-4</f>
        <v>0</v>
      </c>
      <c r="B1954" s="13"/>
      <c r="C1954" s="13"/>
      <c r="D1954" s="13"/>
      <c r="E1954" s="13">
        <f t="shared" si="260"/>
        <v>0</v>
      </c>
      <c r="F1954" s="13"/>
      <c r="G1954" s="13"/>
      <c r="H1954" s="88"/>
      <c r="I1954" s="88"/>
      <c r="J1954" s="7" t="s">
        <v>78</v>
      </c>
      <c r="K1954" s="8"/>
      <c r="L1954" s="19"/>
      <c r="M1954" s="8"/>
      <c r="N1954" s="19"/>
      <c r="O1954" s="19"/>
      <c r="P1954" s="19"/>
      <c r="Q1954" s="8"/>
      <c r="R1954" s="8"/>
      <c r="S1954" s="88"/>
      <c r="T1954" s="17" t="s">
        <v>80</v>
      </c>
      <c r="U1954" s="17" t="s">
        <v>80</v>
      </c>
      <c r="V1954" s="18" t="s">
        <v>80</v>
      </c>
      <c r="W1954" s="19"/>
      <c r="X1954" s="8"/>
      <c r="Y1954" s="90"/>
      <c r="Z1954" s="88"/>
      <c r="AA1954" s="88"/>
      <c r="AB1954" s="88"/>
      <c r="AC1954" s="88"/>
      <c r="AD1954" s="10"/>
      <c r="AE1954" s="8"/>
      <c r="AF1954" s="12"/>
      <c r="AG1954" s="8"/>
      <c r="AH1954" s="88"/>
    </row>
    <row r="1955" spans="1:34" x14ac:dyDescent="0.25">
      <c r="A1955" s="62">
        <f>COUNTA(H1955:K1955,L1955:AH1955)</f>
        <v>0</v>
      </c>
      <c r="B1955" s="13"/>
      <c r="C1955" s="13"/>
      <c r="D1955" s="13" t="str">
        <f>IF(J1955&gt;0,"совмещение","-")</f>
        <v>-</v>
      </c>
      <c r="E1955" s="13">
        <f t="shared" si="260"/>
        <v>0</v>
      </c>
      <c r="F1955" s="13"/>
      <c r="G1955" s="13"/>
      <c r="H1955" s="88"/>
      <c r="I1955" s="88"/>
      <c r="J1955" s="9"/>
      <c r="K1955" s="8"/>
      <c r="L1955" s="19"/>
      <c r="M1955" s="8"/>
      <c r="N1955" s="19"/>
      <c r="O1955" s="19"/>
      <c r="P1955" s="19"/>
      <c r="Q1955" s="8"/>
      <c r="R1955" s="8"/>
      <c r="S1955" s="88"/>
      <c r="T1955" s="8"/>
      <c r="U1955" s="8"/>
      <c r="V1955" s="11"/>
      <c r="W1955" s="19"/>
      <c r="X1955" s="8"/>
      <c r="Y1955" s="90"/>
      <c r="Z1955" s="88"/>
      <c r="AA1955" s="88"/>
      <c r="AB1955" s="88"/>
      <c r="AC1955" s="88"/>
      <c r="AD1955" s="10"/>
      <c r="AE1955" s="8"/>
      <c r="AF1955" s="12"/>
      <c r="AG1955" s="8"/>
      <c r="AH1955" s="88"/>
    </row>
    <row r="1956" spans="1:34" x14ac:dyDescent="0.25">
      <c r="A1956" s="62">
        <f>COUNTA(H1956:K1956,L1956:AH1956)</f>
        <v>0</v>
      </c>
      <c r="B1956" s="13"/>
      <c r="C1956" s="13"/>
      <c r="D1956" s="13"/>
      <c r="E1956" s="13">
        <f t="shared" si="260"/>
        <v>0</v>
      </c>
      <c r="F1956" s="13"/>
      <c r="G1956" s="13"/>
      <c r="H1956" s="88"/>
      <c r="I1956" s="88"/>
      <c r="J1956" s="9"/>
      <c r="K1956" s="8"/>
      <c r="L1956" s="19"/>
      <c r="M1956" s="8"/>
      <c r="N1956" s="19"/>
      <c r="O1956" s="19"/>
      <c r="P1956" s="19"/>
      <c r="Q1956" s="8"/>
      <c r="R1956" s="8"/>
      <c r="S1956" s="88"/>
      <c r="T1956" s="8"/>
      <c r="U1956" s="8"/>
      <c r="V1956" s="11"/>
      <c r="W1956" s="19"/>
      <c r="X1956" s="8"/>
      <c r="Y1956" s="90"/>
      <c r="Z1956" s="88"/>
      <c r="AA1956" s="88"/>
      <c r="AB1956" s="88"/>
      <c r="AC1956" s="88"/>
      <c r="AD1956" s="10"/>
      <c r="AE1956" s="8"/>
      <c r="AF1956" s="12"/>
      <c r="AG1956" s="8"/>
      <c r="AH1956" s="88"/>
    </row>
    <row r="1957" spans="1:34" x14ac:dyDescent="0.25">
      <c r="A1957" s="62">
        <f>COUNTA(H1957:K1957,L1957:AH1957)</f>
        <v>0</v>
      </c>
      <c r="B1957" s="13"/>
      <c r="C1957" s="13"/>
      <c r="D1957" s="13"/>
      <c r="E1957" s="13">
        <f t="shared" si="260"/>
        <v>0</v>
      </c>
      <c r="F1957" s="13"/>
      <c r="G1957" s="13"/>
      <c r="H1957" s="88"/>
      <c r="I1957" s="88"/>
      <c r="J1957" s="9"/>
      <c r="K1957" s="8"/>
      <c r="L1957" s="19"/>
      <c r="M1957" s="8"/>
      <c r="N1957" s="19"/>
      <c r="O1957" s="19"/>
      <c r="P1957" s="19"/>
      <c r="Q1957" s="8"/>
      <c r="R1957" s="8"/>
      <c r="S1957" s="88"/>
      <c r="T1957" s="8"/>
      <c r="U1957" s="8"/>
      <c r="V1957" s="11"/>
      <c r="W1957" s="19"/>
      <c r="X1957" s="8"/>
      <c r="Y1957" s="90"/>
      <c r="Z1957" s="88"/>
      <c r="AA1957" s="88"/>
      <c r="AB1957" s="88"/>
      <c r="AC1957" s="88"/>
      <c r="AD1957" s="10"/>
      <c r="AE1957" s="8"/>
      <c r="AF1957" s="12"/>
      <c r="AG1957" s="8"/>
      <c r="AH1957" s="88"/>
    </row>
    <row r="1958" spans="1:34" x14ac:dyDescent="0.25">
      <c r="A1958" s="62">
        <f>COUNTA(H1958:K1958,L1958:AH1958)</f>
        <v>0</v>
      </c>
      <c r="B1958" s="13"/>
      <c r="C1958" s="13"/>
      <c r="D1958" s="13"/>
      <c r="E1958" s="13">
        <f t="shared" si="260"/>
        <v>0</v>
      </c>
      <c r="F1958" s="13"/>
      <c r="G1958" s="13"/>
      <c r="H1958" s="88"/>
      <c r="I1958" s="88"/>
      <c r="J1958" s="9"/>
      <c r="K1958" s="8"/>
      <c r="L1958" s="19"/>
      <c r="M1958" s="8"/>
      <c r="N1958" s="19"/>
      <c r="O1958" s="19"/>
      <c r="P1958" s="19"/>
      <c r="Q1958" s="8"/>
      <c r="R1958" s="8"/>
      <c r="S1958" s="88"/>
      <c r="T1958" s="8"/>
      <c r="U1958" s="8"/>
      <c r="V1958" s="11"/>
      <c r="W1958" s="19"/>
      <c r="X1958" s="8"/>
      <c r="Y1958" s="90"/>
      <c r="Z1958" s="88"/>
      <c r="AA1958" s="88"/>
      <c r="AB1958" s="88"/>
      <c r="AC1958" s="88"/>
      <c r="AD1958" s="10"/>
      <c r="AE1958" s="8"/>
      <c r="AF1958" s="12"/>
      <c r="AG1958" s="8"/>
      <c r="AH1958" s="88"/>
    </row>
    <row r="1959" spans="1:34" x14ac:dyDescent="0.25">
      <c r="A1959" s="62">
        <f>COUNTA(H1959:K1959,L1959:AH1959)</f>
        <v>0</v>
      </c>
      <c r="B1959" s="13"/>
      <c r="C1959" s="13"/>
      <c r="D1959" s="13"/>
      <c r="E1959" s="13">
        <f t="shared" si="260"/>
        <v>0</v>
      </c>
      <c r="F1959" s="13"/>
      <c r="G1959" s="13"/>
      <c r="H1959" s="88"/>
      <c r="I1959" s="88"/>
      <c r="J1959" s="9"/>
      <c r="K1959" s="8"/>
      <c r="L1959" s="19"/>
      <c r="M1959" s="8"/>
      <c r="N1959" s="19"/>
      <c r="O1959" s="19"/>
      <c r="P1959" s="19"/>
      <c r="Q1959" s="8"/>
      <c r="R1959" s="8"/>
      <c r="S1959" s="88"/>
      <c r="T1959" s="8"/>
      <c r="U1959" s="8"/>
      <c r="V1959" s="11"/>
      <c r="W1959" s="19"/>
      <c r="X1959" s="8"/>
      <c r="Y1959" s="90"/>
      <c r="Z1959" s="88"/>
      <c r="AA1959" s="88"/>
      <c r="AB1959" s="88"/>
      <c r="AC1959" s="88"/>
      <c r="AD1959" s="10"/>
      <c r="AE1959" s="8"/>
      <c r="AF1959" s="12"/>
      <c r="AG1959" s="8"/>
      <c r="AH1959" s="88"/>
    </row>
    <row r="1960" spans="1:34" x14ac:dyDescent="0.25">
      <c r="A1960" s="62">
        <f>COUNTA(H1960:K1960,L1960:AH1960)</f>
        <v>0</v>
      </c>
      <c r="B1960" s="13"/>
      <c r="C1960" s="13"/>
      <c r="D1960" s="13"/>
      <c r="E1960" s="13">
        <f t="shared" si="260"/>
        <v>0</v>
      </c>
      <c r="F1960" s="13"/>
      <c r="G1960" s="13"/>
      <c r="H1960" s="88"/>
      <c r="I1960" s="88"/>
      <c r="J1960" s="9"/>
      <c r="K1960" s="8"/>
      <c r="L1960" s="19"/>
      <c r="M1960" s="8"/>
      <c r="N1960" s="19"/>
      <c r="O1960" s="19"/>
      <c r="P1960" s="19"/>
      <c r="Q1960" s="8"/>
      <c r="R1960" s="8"/>
      <c r="S1960" s="88"/>
      <c r="T1960" s="8"/>
      <c r="U1960" s="8"/>
      <c r="V1960" s="11"/>
      <c r="W1960" s="19"/>
      <c r="X1960" s="8"/>
      <c r="Y1960" s="90"/>
      <c r="Z1960" s="88"/>
      <c r="AA1960" s="88"/>
      <c r="AB1960" s="88"/>
      <c r="AC1960" s="88"/>
      <c r="AD1960" s="10"/>
      <c r="AE1960" s="8"/>
      <c r="AF1960" s="12"/>
      <c r="AG1960" s="8"/>
      <c r="AH1960" s="88"/>
    </row>
    <row r="1961" spans="1:34" x14ac:dyDescent="0.25">
      <c r="A1961" s="62">
        <f>COUNTA(H1961:K1961,L1961:AH1961,J1962)-4</f>
        <v>0</v>
      </c>
      <c r="B1961" s="13"/>
      <c r="C1961" s="13"/>
      <c r="D1961" s="13"/>
      <c r="E1961" s="13">
        <f t="shared" si="260"/>
        <v>0</v>
      </c>
      <c r="F1961" s="13"/>
      <c r="G1961" s="13"/>
      <c r="H1961" s="88"/>
      <c r="I1961" s="88"/>
      <c r="J1961" s="7" t="s">
        <v>79</v>
      </c>
      <c r="K1961" s="8"/>
      <c r="L1961" s="19"/>
      <c r="M1961" s="8"/>
      <c r="N1961" s="19"/>
      <c r="O1961" s="19"/>
      <c r="P1961" s="19"/>
      <c r="Q1961" s="8"/>
      <c r="R1961" s="8"/>
      <c r="S1961" s="88"/>
      <c r="T1961" s="17" t="s">
        <v>80</v>
      </c>
      <c r="U1961" s="17" t="s">
        <v>80</v>
      </c>
      <c r="V1961" s="18" t="s">
        <v>80</v>
      </c>
      <c r="W1961" s="19"/>
      <c r="X1961" s="8"/>
      <c r="Y1961" s="90"/>
      <c r="Z1961" s="88"/>
      <c r="AA1961" s="88"/>
      <c r="AB1961" s="88"/>
      <c r="AC1961" s="88"/>
      <c r="AD1961" s="10"/>
      <c r="AE1961" s="8"/>
      <c r="AF1961" s="12"/>
      <c r="AG1961" s="8"/>
      <c r="AH1961" s="88"/>
    </row>
    <row r="1962" spans="1:34" x14ac:dyDescent="0.25">
      <c r="A1962" s="62">
        <f>COUNTA(H1962:K1962,L1962:AH1962)</f>
        <v>0</v>
      </c>
      <c r="B1962" s="13"/>
      <c r="C1962" s="13"/>
      <c r="D1962" s="13" t="str">
        <f>IF(J1962&gt;0,"совместительство","-")</f>
        <v>-</v>
      </c>
      <c r="E1962" s="13">
        <f t="shared" si="260"/>
        <v>0</v>
      </c>
      <c r="F1962" s="13"/>
      <c r="G1962" s="13"/>
      <c r="H1962" s="88"/>
      <c r="I1962" s="88"/>
      <c r="J1962" s="9"/>
      <c r="K1962" s="8"/>
      <c r="L1962" s="19"/>
      <c r="M1962" s="8"/>
      <c r="N1962" s="19"/>
      <c r="O1962" s="19"/>
      <c r="P1962" s="19"/>
      <c r="Q1962" s="8"/>
      <c r="R1962" s="8"/>
      <c r="S1962" s="88"/>
      <c r="T1962" s="8"/>
      <c r="U1962" s="8"/>
      <c r="V1962" s="11"/>
      <c r="W1962" s="19"/>
      <c r="X1962" s="8"/>
      <c r="Y1962" s="90"/>
      <c r="Z1962" s="88"/>
      <c r="AA1962" s="88"/>
      <c r="AB1962" s="88"/>
      <c r="AC1962" s="88"/>
      <c r="AD1962" s="10"/>
      <c r="AE1962" s="8"/>
      <c r="AF1962" s="12"/>
      <c r="AG1962" s="8"/>
      <c r="AH1962" s="88"/>
    </row>
    <row r="1963" spans="1:34" x14ac:dyDescent="0.25">
      <c r="A1963" s="62">
        <f>COUNTA(H1963:K1963,L1963:AH1963)</f>
        <v>0</v>
      </c>
      <c r="B1963" s="13"/>
      <c r="C1963" s="13"/>
      <c r="D1963" s="13"/>
      <c r="E1963" s="13">
        <f t="shared" si="260"/>
        <v>0</v>
      </c>
      <c r="F1963" s="13"/>
      <c r="G1963" s="13"/>
      <c r="H1963" s="88"/>
      <c r="I1963" s="88"/>
      <c r="J1963" s="9"/>
      <c r="K1963" s="8"/>
      <c r="L1963" s="19"/>
      <c r="M1963" s="8"/>
      <c r="N1963" s="19"/>
      <c r="O1963" s="19"/>
      <c r="P1963" s="19"/>
      <c r="Q1963" s="8"/>
      <c r="R1963" s="8"/>
      <c r="S1963" s="88"/>
      <c r="T1963" s="8"/>
      <c r="U1963" s="8"/>
      <c r="V1963" s="11"/>
      <c r="W1963" s="19"/>
      <c r="X1963" s="8"/>
      <c r="Y1963" s="90"/>
      <c r="Z1963" s="88"/>
      <c r="AA1963" s="88"/>
      <c r="AB1963" s="88"/>
      <c r="AC1963" s="88"/>
      <c r="AD1963" s="10"/>
      <c r="AE1963" s="8"/>
      <c r="AF1963" s="12"/>
      <c r="AG1963" s="8"/>
      <c r="AH1963" s="88"/>
    </row>
    <row r="1964" spans="1:34" x14ac:dyDescent="0.25">
      <c r="A1964" s="62">
        <f>COUNTA(H1964:K1964,L1964:AH1964)</f>
        <v>0</v>
      </c>
      <c r="B1964" s="13"/>
      <c r="C1964" s="13"/>
      <c r="D1964" s="13"/>
      <c r="E1964" s="13">
        <f t="shared" si="260"/>
        <v>0</v>
      </c>
      <c r="F1964" s="13"/>
      <c r="G1964" s="13"/>
      <c r="H1964" s="88"/>
      <c r="I1964" s="88"/>
      <c r="J1964" s="9"/>
      <c r="K1964" s="8"/>
      <c r="L1964" s="19"/>
      <c r="M1964" s="8"/>
      <c r="N1964" s="19"/>
      <c r="O1964" s="19"/>
      <c r="P1964" s="19"/>
      <c r="Q1964" s="8"/>
      <c r="R1964" s="8"/>
      <c r="S1964" s="88"/>
      <c r="T1964" s="8"/>
      <c r="U1964" s="8"/>
      <c r="V1964" s="11"/>
      <c r="W1964" s="19"/>
      <c r="X1964" s="8"/>
      <c r="Y1964" s="90"/>
      <c r="Z1964" s="88"/>
      <c r="AA1964" s="88"/>
      <c r="AB1964" s="88"/>
      <c r="AC1964" s="88"/>
      <c r="AD1964" s="10"/>
      <c r="AE1964" s="8"/>
      <c r="AF1964" s="12"/>
      <c r="AG1964" s="8"/>
      <c r="AH1964" s="88"/>
    </row>
    <row r="1965" spans="1:34" x14ac:dyDescent="0.25">
      <c r="A1965" s="62">
        <f>COUNTA(H1965:K1965,L1965:AH1965)</f>
        <v>0</v>
      </c>
      <c r="B1965" s="13"/>
      <c r="C1965" s="13"/>
      <c r="D1965" s="13"/>
      <c r="E1965" s="13">
        <f t="shared" si="260"/>
        <v>0</v>
      </c>
      <c r="F1965" s="13"/>
      <c r="G1965" s="13"/>
      <c r="H1965" s="88"/>
      <c r="I1965" s="88"/>
      <c r="J1965" s="9"/>
      <c r="K1965" s="8"/>
      <c r="L1965" s="19"/>
      <c r="M1965" s="8"/>
      <c r="N1965" s="19"/>
      <c r="O1965" s="19"/>
      <c r="P1965" s="19"/>
      <c r="Q1965" s="8"/>
      <c r="R1965" s="8"/>
      <c r="S1965" s="88"/>
      <c r="T1965" s="8"/>
      <c r="U1965" s="8"/>
      <c r="V1965" s="11"/>
      <c r="W1965" s="19"/>
      <c r="X1965" s="8"/>
      <c r="Y1965" s="90"/>
      <c r="Z1965" s="88"/>
      <c r="AA1965" s="88"/>
      <c r="AB1965" s="88"/>
      <c r="AC1965" s="88"/>
      <c r="AD1965" s="10"/>
      <c r="AE1965" s="8"/>
      <c r="AF1965" s="12"/>
      <c r="AG1965" s="8"/>
      <c r="AH1965" s="88"/>
    </row>
    <row r="1966" spans="1:34" x14ac:dyDescent="0.25">
      <c r="A1966" s="62">
        <f>COUNTA(H1966:K1966,L1966:AH1966)</f>
        <v>0</v>
      </c>
      <c r="B1966" s="13"/>
      <c r="C1966" s="13"/>
      <c r="D1966" s="13"/>
      <c r="E1966" s="13">
        <f t="shared" si="260"/>
        <v>0</v>
      </c>
      <c r="F1966" s="13"/>
      <c r="G1966" s="13"/>
      <c r="H1966" s="88"/>
      <c r="I1966" s="88"/>
      <c r="J1966" s="9"/>
      <c r="K1966" s="8"/>
      <c r="L1966" s="19"/>
      <c r="M1966" s="8"/>
      <c r="N1966" s="19"/>
      <c r="O1966" s="19"/>
      <c r="P1966" s="19"/>
      <c r="Q1966" s="8"/>
      <c r="R1966" s="8"/>
      <c r="S1966" s="88"/>
      <c r="T1966" s="8"/>
      <c r="U1966" s="8"/>
      <c r="V1966" s="11"/>
      <c r="W1966" s="19"/>
      <c r="X1966" s="8"/>
      <c r="Y1966" s="90"/>
      <c r="Z1966" s="88"/>
      <c r="AA1966" s="88"/>
      <c r="AB1966" s="88"/>
      <c r="AC1966" s="88"/>
      <c r="AD1966" s="10"/>
      <c r="AE1966" s="8"/>
      <c r="AF1966" s="12"/>
      <c r="AG1966" s="8"/>
      <c r="AH1966" s="88"/>
    </row>
    <row r="1967" spans="1:34" x14ac:dyDescent="0.25">
      <c r="A1967" s="62">
        <f>COUNTA(H1967:K1967,L1967:AH1967)</f>
        <v>0</v>
      </c>
      <c r="B1967" s="13"/>
      <c r="C1967" s="13"/>
      <c r="D1967" s="13"/>
      <c r="E1967" s="13">
        <f t="shared" si="260"/>
        <v>0</v>
      </c>
      <c r="F1967" s="13"/>
      <c r="G1967" s="13"/>
      <c r="H1967" s="88"/>
      <c r="I1967" s="88"/>
      <c r="J1967" s="9"/>
      <c r="K1967" s="8"/>
      <c r="L1967" s="19"/>
      <c r="M1967" s="8"/>
      <c r="N1967" s="19"/>
      <c r="O1967" s="19"/>
      <c r="P1967" s="19"/>
      <c r="Q1967" s="8"/>
      <c r="R1967" s="8"/>
      <c r="S1967" s="88"/>
      <c r="T1967" s="8"/>
      <c r="U1967" s="8"/>
      <c r="V1967" s="11"/>
      <c r="W1967" s="19"/>
      <c r="X1967" s="8"/>
      <c r="Y1967" s="90"/>
      <c r="Z1967" s="88"/>
      <c r="AA1967" s="88"/>
      <c r="AB1967" s="88"/>
      <c r="AC1967" s="88"/>
      <c r="AD1967" s="10"/>
      <c r="AE1967" s="8"/>
      <c r="AF1967" s="12"/>
      <c r="AG1967" s="8"/>
      <c r="AH1967" s="88"/>
    </row>
    <row r="1968" spans="1:34" s="26" customFormat="1" ht="11.25" customHeight="1" x14ac:dyDescent="0.25">
      <c r="A1968" s="21">
        <v>0</v>
      </c>
      <c r="B1968" s="22"/>
      <c r="C1968" s="22"/>
      <c r="D1968" s="21"/>
      <c r="E1968" s="23">
        <f>MAX(E1952:E1967)</f>
        <v>0</v>
      </c>
      <c r="F1968" s="21" t="str">
        <f>RIGHT(R1968,4)</f>
        <v xml:space="preserve"> - 0</v>
      </c>
      <c r="G1968" s="21" t="str">
        <f>RIGHT(X1968,4)</f>
        <v xml:space="preserve"> - 0</v>
      </c>
      <c r="H1968" s="88"/>
      <c r="I1968" s="88"/>
      <c r="J1968" s="23" t="s">
        <v>85</v>
      </c>
      <c r="K1968" s="23" t="str">
        <f>IF(E1968=4,"ВО",IF(E1968=3,"СПО",IF(E1968=2,"ВО (с)",IF(E1968=1,"СПО (с)","-"))))</f>
        <v>-</v>
      </c>
      <c r="L1968" s="23">
        <f>COUNTA(L1952:L1967)</f>
        <v>0</v>
      </c>
      <c r="M1968" s="23" t="s">
        <v>80</v>
      </c>
      <c r="N1968" s="23" t="s">
        <v>80</v>
      </c>
      <c r="O1968" s="23">
        <f>COUNTA(O1952:O1967)</f>
        <v>0</v>
      </c>
      <c r="P1968" s="23" t="s">
        <v>80</v>
      </c>
      <c r="Q1968" s="23">
        <f>SUM(Q1952:Q1967)</f>
        <v>0</v>
      </c>
      <c r="R1968" s="23" t="str">
        <f>CONCATENATE("П.Г.П. - ",MAX(R1952:R1967))</f>
        <v>П.Г.П. - 0</v>
      </c>
      <c r="S1968" s="23">
        <f>COUNTA(S1952)</f>
        <v>0</v>
      </c>
      <c r="T1968" s="23">
        <f>T1953</f>
        <v>0</v>
      </c>
      <c r="U1968" s="23" t="s">
        <v>80</v>
      </c>
      <c r="V1968" s="23" t="s">
        <v>80</v>
      </c>
      <c r="W1968" s="23">
        <f>COUNTA(W1952:W1967)</f>
        <v>0</v>
      </c>
      <c r="X1968" s="23" t="str">
        <f>CONCATENATE("П.Г.П. - ",MAX(X1952:X1967))</f>
        <v>П.Г.П. - 0</v>
      </c>
      <c r="Y1968" s="24">
        <f>Y1952</f>
        <v>0</v>
      </c>
      <c r="Z1968" s="23" t="str">
        <f>IF(Z1952="","-",Z1952)</f>
        <v>-</v>
      </c>
      <c r="AA1968" s="23" t="str">
        <f t="shared" ref="AA1968:AC1968" si="261">IF(AA1952="","-",AA1952)</f>
        <v>-</v>
      </c>
      <c r="AB1968" s="23" t="str">
        <f t="shared" si="261"/>
        <v>-</v>
      </c>
      <c r="AC1968" s="23" t="str">
        <f t="shared" si="261"/>
        <v>-</v>
      </c>
      <c r="AD1968" s="23" t="s">
        <v>80</v>
      </c>
      <c r="AE1968" s="23">
        <f>SUM(AE1952:AE1967)</f>
        <v>0</v>
      </c>
      <c r="AF1968" s="25">
        <f>SUM(AF1952:AF1967)</f>
        <v>0</v>
      </c>
      <c r="AG1968" s="23" t="s">
        <v>80</v>
      </c>
      <c r="AH1968" s="23" t="s">
        <v>80</v>
      </c>
    </row>
    <row r="1969" spans="1:34" x14ac:dyDescent="0.25">
      <c r="A1969" s="62">
        <f>COUNTA(H1969:K1969,L1969:AH1969)-7</f>
        <v>-1</v>
      </c>
      <c r="B1969" s="13"/>
      <c r="C1969" s="13"/>
      <c r="D1969" s="13"/>
      <c r="E1969" s="13">
        <f t="shared" ref="E1969:E1984" si="262">IF(K1969="ВО",4,IF(K1969="СПО",3,IF(K1969="ВО (студент)",2,IF(K1969="СПО (студент)",1,0))))</f>
        <v>0</v>
      </c>
      <c r="F1969" s="13"/>
      <c r="G1969" s="13"/>
      <c r="H1969" s="88">
        <v>136</v>
      </c>
      <c r="I1969" s="88"/>
      <c r="J1969" s="7" t="s">
        <v>77</v>
      </c>
      <c r="K1969" s="8"/>
      <c r="L1969" s="19"/>
      <c r="M1969" s="8"/>
      <c r="N1969" s="19"/>
      <c r="O1969" s="19"/>
      <c r="P1969" s="19"/>
      <c r="Q1969" s="8"/>
      <c r="R1969" s="8"/>
      <c r="S1969" s="88"/>
      <c r="T1969" s="17" t="s">
        <v>80</v>
      </c>
      <c r="U1969" s="17" t="s">
        <v>80</v>
      </c>
      <c r="V1969" s="18" t="s">
        <v>80</v>
      </c>
      <c r="W1969" s="19"/>
      <c r="X1969" s="8"/>
      <c r="Y1969" s="90"/>
      <c r="Z1969" s="88"/>
      <c r="AA1969" s="88"/>
      <c r="AB1969" s="88" t="str">
        <f>IF(Y1969&lt;1,"-",ROUND(YEARFRAC(Y1969,#REF!,1),2))</f>
        <v>-</v>
      </c>
      <c r="AC1969" s="88"/>
      <c r="AD1969" s="10"/>
      <c r="AE1969" s="8"/>
      <c r="AF1969" s="12"/>
      <c r="AG1969" s="8"/>
      <c r="AH1969" s="88"/>
    </row>
    <row r="1970" spans="1:34" x14ac:dyDescent="0.25">
      <c r="A1970" s="62">
        <f>COUNTA(H1970:K1970,L1970:AH1970)</f>
        <v>0</v>
      </c>
      <c r="B1970" s="13"/>
      <c r="C1970" s="13"/>
      <c r="D1970" s="13"/>
      <c r="E1970" s="13">
        <f t="shared" si="262"/>
        <v>0</v>
      </c>
      <c r="F1970" s="13"/>
      <c r="G1970" s="13"/>
      <c r="H1970" s="88"/>
      <c r="I1970" s="88"/>
      <c r="J1970" s="9"/>
      <c r="K1970" s="8"/>
      <c r="L1970" s="19"/>
      <c r="M1970" s="8"/>
      <c r="N1970" s="19"/>
      <c r="O1970" s="19"/>
      <c r="P1970" s="19"/>
      <c r="Q1970" s="8"/>
      <c r="R1970" s="8"/>
      <c r="S1970" s="88"/>
      <c r="T1970" s="8"/>
      <c r="U1970" s="8"/>
      <c r="V1970" s="11"/>
      <c r="W1970" s="19"/>
      <c r="X1970" s="8"/>
      <c r="Y1970" s="90"/>
      <c r="Z1970" s="88"/>
      <c r="AA1970" s="88"/>
      <c r="AB1970" s="88"/>
      <c r="AC1970" s="88"/>
      <c r="AD1970" s="10"/>
      <c r="AE1970" s="8"/>
      <c r="AF1970" s="12"/>
      <c r="AG1970" s="8"/>
      <c r="AH1970" s="88"/>
    </row>
    <row r="1971" spans="1:34" x14ac:dyDescent="0.25">
      <c r="A1971" s="62">
        <f>COUNTA(H1971:K1971,L1971:AH1971,J1972)-4</f>
        <v>0</v>
      </c>
      <c r="B1971" s="13"/>
      <c r="C1971" s="13"/>
      <c r="D1971" s="13"/>
      <c r="E1971" s="13">
        <f t="shared" si="262"/>
        <v>0</v>
      </c>
      <c r="F1971" s="13"/>
      <c r="G1971" s="13"/>
      <c r="H1971" s="88"/>
      <c r="I1971" s="88"/>
      <c r="J1971" s="7" t="s">
        <v>78</v>
      </c>
      <c r="K1971" s="8"/>
      <c r="L1971" s="19"/>
      <c r="M1971" s="8"/>
      <c r="N1971" s="19"/>
      <c r="O1971" s="19"/>
      <c r="P1971" s="19"/>
      <c r="Q1971" s="8"/>
      <c r="R1971" s="8"/>
      <c r="S1971" s="88"/>
      <c r="T1971" s="17" t="s">
        <v>80</v>
      </c>
      <c r="U1971" s="17" t="s">
        <v>80</v>
      </c>
      <c r="V1971" s="18" t="s">
        <v>80</v>
      </c>
      <c r="W1971" s="19"/>
      <c r="X1971" s="8"/>
      <c r="Y1971" s="90"/>
      <c r="Z1971" s="88"/>
      <c r="AA1971" s="88"/>
      <c r="AB1971" s="88"/>
      <c r="AC1971" s="88"/>
      <c r="AD1971" s="10"/>
      <c r="AE1971" s="8"/>
      <c r="AF1971" s="12"/>
      <c r="AG1971" s="8"/>
      <c r="AH1971" s="88"/>
    </row>
    <row r="1972" spans="1:34" x14ac:dyDescent="0.25">
      <c r="A1972" s="62">
        <f>COUNTA(H1972:K1972,L1972:AH1972)</f>
        <v>0</v>
      </c>
      <c r="B1972" s="13"/>
      <c r="C1972" s="13"/>
      <c r="D1972" s="13" t="str">
        <f>IF(J1972&gt;0,"совмещение","-")</f>
        <v>-</v>
      </c>
      <c r="E1972" s="13">
        <f t="shared" si="262"/>
        <v>0</v>
      </c>
      <c r="F1972" s="13"/>
      <c r="G1972" s="13"/>
      <c r="H1972" s="88"/>
      <c r="I1972" s="88"/>
      <c r="J1972" s="9"/>
      <c r="K1972" s="8"/>
      <c r="L1972" s="19"/>
      <c r="M1972" s="8"/>
      <c r="N1972" s="19"/>
      <c r="O1972" s="19"/>
      <c r="P1972" s="19"/>
      <c r="Q1972" s="8"/>
      <c r="R1972" s="8"/>
      <c r="S1972" s="88"/>
      <c r="T1972" s="8"/>
      <c r="U1972" s="8"/>
      <c r="V1972" s="11"/>
      <c r="W1972" s="19"/>
      <c r="X1972" s="8"/>
      <c r="Y1972" s="90"/>
      <c r="Z1972" s="88"/>
      <c r="AA1972" s="88"/>
      <c r="AB1972" s="88"/>
      <c r="AC1972" s="88"/>
      <c r="AD1972" s="10"/>
      <c r="AE1972" s="8"/>
      <c r="AF1972" s="12"/>
      <c r="AG1972" s="8"/>
      <c r="AH1972" s="88"/>
    </row>
    <row r="1973" spans="1:34" x14ac:dyDescent="0.25">
      <c r="A1973" s="62">
        <f>COUNTA(H1973:K1973,L1973:AH1973)</f>
        <v>0</v>
      </c>
      <c r="B1973" s="13"/>
      <c r="C1973" s="13"/>
      <c r="D1973" s="13"/>
      <c r="E1973" s="13">
        <f t="shared" si="262"/>
        <v>0</v>
      </c>
      <c r="F1973" s="13"/>
      <c r="G1973" s="13"/>
      <c r="H1973" s="88"/>
      <c r="I1973" s="88"/>
      <c r="J1973" s="9"/>
      <c r="K1973" s="8"/>
      <c r="L1973" s="19"/>
      <c r="M1973" s="8"/>
      <c r="N1973" s="19"/>
      <c r="O1973" s="19"/>
      <c r="P1973" s="19"/>
      <c r="Q1973" s="8"/>
      <c r="R1973" s="8"/>
      <c r="S1973" s="88"/>
      <c r="T1973" s="8"/>
      <c r="U1973" s="8"/>
      <c r="V1973" s="11"/>
      <c r="W1973" s="19"/>
      <c r="X1973" s="8"/>
      <c r="Y1973" s="90"/>
      <c r="Z1973" s="88"/>
      <c r="AA1973" s="88"/>
      <c r="AB1973" s="88"/>
      <c r="AC1973" s="88"/>
      <c r="AD1973" s="10"/>
      <c r="AE1973" s="8"/>
      <c r="AF1973" s="12"/>
      <c r="AG1973" s="8"/>
      <c r="AH1973" s="88"/>
    </row>
    <row r="1974" spans="1:34" x14ac:dyDescent="0.25">
      <c r="A1974" s="62">
        <f>COUNTA(H1974:K1974,L1974:AH1974)</f>
        <v>0</v>
      </c>
      <c r="B1974" s="13"/>
      <c r="C1974" s="13"/>
      <c r="D1974" s="13"/>
      <c r="E1974" s="13">
        <f t="shared" si="262"/>
        <v>0</v>
      </c>
      <c r="F1974" s="13"/>
      <c r="G1974" s="13"/>
      <c r="H1974" s="88"/>
      <c r="I1974" s="88"/>
      <c r="J1974" s="9"/>
      <c r="K1974" s="8"/>
      <c r="L1974" s="19"/>
      <c r="M1974" s="8"/>
      <c r="N1974" s="19"/>
      <c r="O1974" s="19"/>
      <c r="P1974" s="19"/>
      <c r="Q1974" s="8"/>
      <c r="R1974" s="8"/>
      <c r="S1974" s="88"/>
      <c r="T1974" s="8"/>
      <c r="U1974" s="8"/>
      <c r="V1974" s="11"/>
      <c r="W1974" s="19"/>
      <c r="X1974" s="8"/>
      <c r="Y1974" s="90"/>
      <c r="Z1974" s="88"/>
      <c r="AA1974" s="88"/>
      <c r="AB1974" s="88"/>
      <c r="AC1974" s="88"/>
      <c r="AD1974" s="10"/>
      <c r="AE1974" s="8"/>
      <c r="AF1974" s="12"/>
      <c r="AG1974" s="8"/>
      <c r="AH1974" s="88"/>
    </row>
    <row r="1975" spans="1:34" x14ac:dyDescent="0.25">
      <c r="A1975" s="62">
        <f>COUNTA(H1975:K1975,L1975:AH1975)</f>
        <v>0</v>
      </c>
      <c r="B1975" s="13"/>
      <c r="C1975" s="13"/>
      <c r="D1975" s="13"/>
      <c r="E1975" s="13">
        <f t="shared" si="262"/>
        <v>0</v>
      </c>
      <c r="F1975" s="13"/>
      <c r="G1975" s="13"/>
      <c r="H1975" s="88"/>
      <c r="I1975" s="88"/>
      <c r="J1975" s="9"/>
      <c r="K1975" s="8"/>
      <c r="L1975" s="19"/>
      <c r="M1975" s="8"/>
      <c r="N1975" s="19"/>
      <c r="O1975" s="19"/>
      <c r="P1975" s="19"/>
      <c r="Q1975" s="8"/>
      <c r="R1975" s="8"/>
      <c r="S1975" s="88"/>
      <c r="T1975" s="8"/>
      <c r="U1975" s="8"/>
      <c r="V1975" s="11"/>
      <c r="W1975" s="19"/>
      <c r="X1975" s="8"/>
      <c r="Y1975" s="90"/>
      <c r="Z1975" s="88"/>
      <c r="AA1975" s="88"/>
      <c r="AB1975" s="88"/>
      <c r="AC1975" s="88"/>
      <c r="AD1975" s="10"/>
      <c r="AE1975" s="8"/>
      <c r="AF1975" s="12"/>
      <c r="AG1975" s="8"/>
      <c r="AH1975" s="88"/>
    </row>
    <row r="1976" spans="1:34" x14ac:dyDescent="0.25">
      <c r="A1976" s="62">
        <f>COUNTA(H1976:K1976,L1976:AH1976)</f>
        <v>0</v>
      </c>
      <c r="B1976" s="13"/>
      <c r="C1976" s="13"/>
      <c r="D1976" s="13"/>
      <c r="E1976" s="13">
        <f t="shared" si="262"/>
        <v>0</v>
      </c>
      <c r="F1976" s="13"/>
      <c r="G1976" s="13"/>
      <c r="H1976" s="88"/>
      <c r="I1976" s="88"/>
      <c r="J1976" s="9"/>
      <c r="K1976" s="8"/>
      <c r="L1976" s="19"/>
      <c r="M1976" s="8"/>
      <c r="N1976" s="19"/>
      <c r="O1976" s="19"/>
      <c r="P1976" s="19"/>
      <c r="Q1976" s="8"/>
      <c r="R1976" s="8"/>
      <c r="S1976" s="88"/>
      <c r="T1976" s="8"/>
      <c r="U1976" s="8"/>
      <c r="V1976" s="11"/>
      <c r="W1976" s="19"/>
      <c r="X1976" s="8"/>
      <c r="Y1976" s="90"/>
      <c r="Z1976" s="88"/>
      <c r="AA1976" s="88"/>
      <c r="AB1976" s="88"/>
      <c r="AC1976" s="88"/>
      <c r="AD1976" s="10"/>
      <c r="AE1976" s="8"/>
      <c r="AF1976" s="12"/>
      <c r="AG1976" s="8"/>
      <c r="AH1976" s="88"/>
    </row>
    <row r="1977" spans="1:34" x14ac:dyDescent="0.25">
      <c r="A1977" s="62">
        <f>COUNTA(H1977:K1977,L1977:AH1977)</f>
        <v>0</v>
      </c>
      <c r="B1977" s="13"/>
      <c r="C1977" s="13"/>
      <c r="D1977" s="13"/>
      <c r="E1977" s="13">
        <f t="shared" si="262"/>
        <v>0</v>
      </c>
      <c r="F1977" s="13"/>
      <c r="G1977" s="13"/>
      <c r="H1977" s="88"/>
      <c r="I1977" s="88"/>
      <c r="J1977" s="9"/>
      <c r="K1977" s="8"/>
      <c r="L1977" s="19"/>
      <c r="M1977" s="8"/>
      <c r="N1977" s="19"/>
      <c r="O1977" s="19"/>
      <c r="P1977" s="19"/>
      <c r="Q1977" s="8"/>
      <c r="R1977" s="8"/>
      <c r="S1977" s="88"/>
      <c r="T1977" s="8"/>
      <c r="U1977" s="8"/>
      <c r="V1977" s="11"/>
      <c r="W1977" s="19"/>
      <c r="X1977" s="8"/>
      <c r="Y1977" s="90"/>
      <c r="Z1977" s="88"/>
      <c r="AA1977" s="88"/>
      <c r="AB1977" s="88"/>
      <c r="AC1977" s="88"/>
      <c r="AD1977" s="10"/>
      <c r="AE1977" s="8"/>
      <c r="AF1977" s="12"/>
      <c r="AG1977" s="8"/>
      <c r="AH1977" s="88"/>
    </row>
    <row r="1978" spans="1:34" x14ac:dyDescent="0.25">
      <c r="A1978" s="62">
        <f>COUNTA(H1978:K1978,L1978:AH1978,J1979)-4</f>
        <v>0</v>
      </c>
      <c r="B1978" s="13"/>
      <c r="C1978" s="13"/>
      <c r="D1978" s="13"/>
      <c r="E1978" s="13">
        <f t="shared" si="262"/>
        <v>0</v>
      </c>
      <c r="F1978" s="13"/>
      <c r="G1978" s="13"/>
      <c r="H1978" s="88"/>
      <c r="I1978" s="88"/>
      <c r="J1978" s="7" t="s">
        <v>79</v>
      </c>
      <c r="K1978" s="8"/>
      <c r="L1978" s="19"/>
      <c r="M1978" s="8"/>
      <c r="N1978" s="19"/>
      <c r="O1978" s="19"/>
      <c r="P1978" s="19"/>
      <c r="Q1978" s="8"/>
      <c r="R1978" s="8"/>
      <c r="S1978" s="88"/>
      <c r="T1978" s="17" t="s">
        <v>80</v>
      </c>
      <c r="U1978" s="17" t="s">
        <v>80</v>
      </c>
      <c r="V1978" s="18" t="s">
        <v>80</v>
      </c>
      <c r="W1978" s="19"/>
      <c r="X1978" s="8"/>
      <c r="Y1978" s="90"/>
      <c r="Z1978" s="88"/>
      <c r="AA1978" s="88"/>
      <c r="AB1978" s="88"/>
      <c r="AC1978" s="88"/>
      <c r="AD1978" s="10"/>
      <c r="AE1978" s="8"/>
      <c r="AF1978" s="12"/>
      <c r="AG1978" s="8"/>
      <c r="AH1978" s="88"/>
    </row>
    <row r="1979" spans="1:34" x14ac:dyDescent="0.25">
      <c r="A1979" s="62">
        <f>COUNTA(H1979:K1979,L1979:AH1979)</f>
        <v>0</v>
      </c>
      <c r="B1979" s="13"/>
      <c r="C1979" s="13"/>
      <c r="D1979" s="13" t="str">
        <f>IF(J1979&gt;0,"совместительство","-")</f>
        <v>-</v>
      </c>
      <c r="E1979" s="13">
        <f t="shared" si="262"/>
        <v>0</v>
      </c>
      <c r="F1979" s="13"/>
      <c r="G1979" s="13"/>
      <c r="H1979" s="88"/>
      <c r="I1979" s="88"/>
      <c r="J1979" s="9"/>
      <c r="K1979" s="8"/>
      <c r="L1979" s="19"/>
      <c r="M1979" s="8"/>
      <c r="N1979" s="19"/>
      <c r="O1979" s="19"/>
      <c r="P1979" s="19"/>
      <c r="Q1979" s="8"/>
      <c r="R1979" s="8"/>
      <c r="S1979" s="88"/>
      <c r="T1979" s="8"/>
      <c r="U1979" s="8"/>
      <c r="V1979" s="11"/>
      <c r="W1979" s="19"/>
      <c r="X1979" s="8"/>
      <c r="Y1979" s="90"/>
      <c r="Z1979" s="88"/>
      <c r="AA1979" s="88"/>
      <c r="AB1979" s="88"/>
      <c r="AC1979" s="88"/>
      <c r="AD1979" s="10"/>
      <c r="AE1979" s="8"/>
      <c r="AF1979" s="12"/>
      <c r="AG1979" s="8"/>
      <c r="AH1979" s="88"/>
    </row>
    <row r="1980" spans="1:34" x14ac:dyDescent="0.25">
      <c r="A1980" s="62">
        <f>COUNTA(H1980:K1980,L1980:AH1980)</f>
        <v>0</v>
      </c>
      <c r="B1980" s="13"/>
      <c r="C1980" s="13"/>
      <c r="D1980" s="13"/>
      <c r="E1980" s="13">
        <f t="shared" si="262"/>
        <v>0</v>
      </c>
      <c r="F1980" s="13"/>
      <c r="G1980" s="13"/>
      <c r="H1980" s="88"/>
      <c r="I1980" s="88"/>
      <c r="J1980" s="9"/>
      <c r="K1980" s="8"/>
      <c r="L1980" s="19"/>
      <c r="M1980" s="8"/>
      <c r="N1980" s="19"/>
      <c r="O1980" s="19"/>
      <c r="P1980" s="19"/>
      <c r="Q1980" s="8"/>
      <c r="R1980" s="8"/>
      <c r="S1980" s="88"/>
      <c r="T1980" s="8"/>
      <c r="U1980" s="8"/>
      <c r="V1980" s="11"/>
      <c r="W1980" s="19"/>
      <c r="X1980" s="8"/>
      <c r="Y1980" s="90"/>
      <c r="Z1980" s="88"/>
      <c r="AA1980" s="88"/>
      <c r="AB1980" s="88"/>
      <c r="AC1980" s="88"/>
      <c r="AD1980" s="10"/>
      <c r="AE1980" s="8"/>
      <c r="AF1980" s="12"/>
      <c r="AG1980" s="8"/>
      <c r="AH1980" s="88"/>
    </row>
    <row r="1981" spans="1:34" x14ac:dyDescent="0.25">
      <c r="A1981" s="62">
        <f>COUNTA(H1981:K1981,L1981:AH1981)</f>
        <v>0</v>
      </c>
      <c r="B1981" s="13"/>
      <c r="C1981" s="13"/>
      <c r="D1981" s="13"/>
      <c r="E1981" s="13">
        <f t="shared" si="262"/>
        <v>0</v>
      </c>
      <c r="F1981" s="13"/>
      <c r="G1981" s="13"/>
      <c r="H1981" s="88"/>
      <c r="I1981" s="88"/>
      <c r="J1981" s="9"/>
      <c r="K1981" s="8"/>
      <c r="L1981" s="19"/>
      <c r="M1981" s="8"/>
      <c r="N1981" s="19"/>
      <c r="O1981" s="19"/>
      <c r="P1981" s="19"/>
      <c r="Q1981" s="8"/>
      <c r="R1981" s="8"/>
      <c r="S1981" s="88"/>
      <c r="T1981" s="8"/>
      <c r="U1981" s="8"/>
      <c r="V1981" s="11"/>
      <c r="W1981" s="19"/>
      <c r="X1981" s="8"/>
      <c r="Y1981" s="90"/>
      <c r="Z1981" s="88"/>
      <c r="AA1981" s="88"/>
      <c r="AB1981" s="88"/>
      <c r="AC1981" s="88"/>
      <c r="AD1981" s="10"/>
      <c r="AE1981" s="8"/>
      <c r="AF1981" s="12"/>
      <c r="AG1981" s="8"/>
      <c r="AH1981" s="88"/>
    </row>
    <row r="1982" spans="1:34" x14ac:dyDescent="0.25">
      <c r="A1982" s="62">
        <f>COUNTA(H1982:K1982,L1982:AH1982)</f>
        <v>0</v>
      </c>
      <c r="B1982" s="13"/>
      <c r="C1982" s="13"/>
      <c r="D1982" s="13"/>
      <c r="E1982" s="13">
        <f t="shared" si="262"/>
        <v>0</v>
      </c>
      <c r="F1982" s="13"/>
      <c r="G1982" s="13"/>
      <c r="H1982" s="88"/>
      <c r="I1982" s="88"/>
      <c r="J1982" s="9"/>
      <c r="K1982" s="8"/>
      <c r="L1982" s="19"/>
      <c r="M1982" s="8"/>
      <c r="N1982" s="19"/>
      <c r="O1982" s="19"/>
      <c r="P1982" s="19"/>
      <c r="Q1982" s="8"/>
      <c r="R1982" s="8"/>
      <c r="S1982" s="88"/>
      <c r="T1982" s="8"/>
      <c r="U1982" s="8"/>
      <c r="V1982" s="11"/>
      <c r="W1982" s="19"/>
      <c r="X1982" s="8"/>
      <c r="Y1982" s="90"/>
      <c r="Z1982" s="88"/>
      <c r="AA1982" s="88"/>
      <c r="AB1982" s="88"/>
      <c r="AC1982" s="88"/>
      <c r="AD1982" s="10"/>
      <c r="AE1982" s="8"/>
      <c r="AF1982" s="12"/>
      <c r="AG1982" s="8"/>
      <c r="AH1982" s="88"/>
    </row>
    <row r="1983" spans="1:34" x14ac:dyDescent="0.25">
      <c r="A1983" s="62">
        <f>COUNTA(H1983:K1983,L1983:AH1983)</f>
        <v>0</v>
      </c>
      <c r="B1983" s="13"/>
      <c r="C1983" s="13"/>
      <c r="D1983" s="13"/>
      <c r="E1983" s="13">
        <f t="shared" si="262"/>
        <v>0</v>
      </c>
      <c r="F1983" s="13"/>
      <c r="G1983" s="13"/>
      <c r="H1983" s="88"/>
      <c r="I1983" s="88"/>
      <c r="J1983" s="9"/>
      <c r="K1983" s="8"/>
      <c r="L1983" s="19"/>
      <c r="M1983" s="8"/>
      <c r="N1983" s="19"/>
      <c r="O1983" s="19"/>
      <c r="P1983" s="19"/>
      <c r="Q1983" s="8"/>
      <c r="R1983" s="8"/>
      <c r="S1983" s="88"/>
      <c r="T1983" s="8"/>
      <c r="U1983" s="8"/>
      <c r="V1983" s="11"/>
      <c r="W1983" s="19"/>
      <c r="X1983" s="8"/>
      <c r="Y1983" s="90"/>
      <c r="Z1983" s="88"/>
      <c r="AA1983" s="88"/>
      <c r="AB1983" s="88"/>
      <c r="AC1983" s="88"/>
      <c r="AD1983" s="10"/>
      <c r="AE1983" s="8"/>
      <c r="AF1983" s="12"/>
      <c r="AG1983" s="8"/>
      <c r="AH1983" s="88"/>
    </row>
    <row r="1984" spans="1:34" x14ac:dyDescent="0.25">
      <c r="A1984" s="62">
        <f>COUNTA(H1984:K1984,L1984:AH1984)</f>
        <v>0</v>
      </c>
      <c r="B1984" s="13"/>
      <c r="C1984" s="13"/>
      <c r="D1984" s="13"/>
      <c r="E1984" s="13">
        <f t="shared" si="262"/>
        <v>0</v>
      </c>
      <c r="F1984" s="13"/>
      <c r="G1984" s="13"/>
      <c r="H1984" s="88"/>
      <c r="I1984" s="88"/>
      <c r="J1984" s="9"/>
      <c r="K1984" s="8"/>
      <c r="L1984" s="19"/>
      <c r="M1984" s="8"/>
      <c r="N1984" s="19"/>
      <c r="O1984" s="19"/>
      <c r="P1984" s="19"/>
      <c r="Q1984" s="8"/>
      <c r="R1984" s="8"/>
      <c r="S1984" s="88"/>
      <c r="T1984" s="8"/>
      <c r="U1984" s="8"/>
      <c r="V1984" s="11"/>
      <c r="W1984" s="19"/>
      <c r="X1984" s="8"/>
      <c r="Y1984" s="90"/>
      <c r="Z1984" s="88"/>
      <c r="AA1984" s="88"/>
      <c r="AB1984" s="88"/>
      <c r="AC1984" s="88"/>
      <c r="AD1984" s="10"/>
      <c r="AE1984" s="8"/>
      <c r="AF1984" s="12"/>
      <c r="AG1984" s="8"/>
      <c r="AH1984" s="88"/>
    </row>
    <row r="1985" spans="1:34" s="26" customFormat="1" ht="11.25" customHeight="1" x14ac:dyDescent="0.25">
      <c r="A1985" s="21">
        <v>0</v>
      </c>
      <c r="B1985" s="22"/>
      <c r="C1985" s="22"/>
      <c r="D1985" s="21"/>
      <c r="E1985" s="23">
        <f>MAX(E1969:E1984)</f>
        <v>0</v>
      </c>
      <c r="F1985" s="21" t="str">
        <f>RIGHT(R1985,4)</f>
        <v xml:space="preserve"> - 0</v>
      </c>
      <c r="G1985" s="21" t="str">
        <f>RIGHT(X1985,4)</f>
        <v xml:space="preserve"> - 0</v>
      </c>
      <c r="H1985" s="88"/>
      <c r="I1985" s="88"/>
      <c r="J1985" s="23" t="s">
        <v>85</v>
      </c>
      <c r="K1985" s="23" t="str">
        <f>IF(E1985=4,"ВО",IF(E1985=3,"СПО",IF(E1985=2,"ВО (с)",IF(E1985=1,"СПО (с)","-"))))</f>
        <v>-</v>
      </c>
      <c r="L1985" s="23">
        <f>COUNTA(L1969:L1984)</f>
        <v>0</v>
      </c>
      <c r="M1985" s="23" t="s">
        <v>80</v>
      </c>
      <c r="N1985" s="23" t="s">
        <v>80</v>
      </c>
      <c r="O1985" s="23">
        <f>COUNTA(O1969:O1984)</f>
        <v>0</v>
      </c>
      <c r="P1985" s="23" t="s">
        <v>80</v>
      </c>
      <c r="Q1985" s="23">
        <f>SUM(Q1969:Q1984)</f>
        <v>0</v>
      </c>
      <c r="R1985" s="23" t="str">
        <f>CONCATENATE("П.Г.П. - ",MAX(R1969:R1984))</f>
        <v>П.Г.П. - 0</v>
      </c>
      <c r="S1985" s="23">
        <f>COUNTA(S1969)</f>
        <v>0</v>
      </c>
      <c r="T1985" s="23">
        <f>T1970</f>
        <v>0</v>
      </c>
      <c r="U1985" s="23" t="s">
        <v>80</v>
      </c>
      <c r="V1985" s="23" t="s">
        <v>80</v>
      </c>
      <c r="W1985" s="23">
        <f>COUNTA(W1969:W1984)</f>
        <v>0</v>
      </c>
      <c r="X1985" s="23" t="str">
        <f>CONCATENATE("П.Г.П. - ",MAX(X1969:X1984))</f>
        <v>П.Г.П. - 0</v>
      </c>
      <c r="Y1985" s="24">
        <f>Y1969</f>
        <v>0</v>
      </c>
      <c r="Z1985" s="23" t="str">
        <f>IF(Z1969="","-",Z1969)</f>
        <v>-</v>
      </c>
      <c r="AA1985" s="23" t="str">
        <f t="shared" ref="AA1985:AC1985" si="263">IF(AA1969="","-",AA1969)</f>
        <v>-</v>
      </c>
      <c r="AB1985" s="23" t="str">
        <f t="shared" si="263"/>
        <v>-</v>
      </c>
      <c r="AC1985" s="23" t="str">
        <f t="shared" si="263"/>
        <v>-</v>
      </c>
      <c r="AD1985" s="23" t="s">
        <v>80</v>
      </c>
      <c r="AE1985" s="23">
        <f>SUM(AE1969:AE1984)</f>
        <v>0</v>
      </c>
      <c r="AF1985" s="25">
        <f>SUM(AF1969:AF1984)</f>
        <v>0</v>
      </c>
      <c r="AG1985" s="23" t="s">
        <v>80</v>
      </c>
      <c r="AH1985" s="23" t="s">
        <v>80</v>
      </c>
    </row>
    <row r="1986" spans="1:34" x14ac:dyDescent="0.25">
      <c r="A1986" s="62">
        <f>COUNTA(H1986:K1986,L1986:AH1986)-7</f>
        <v>-1</v>
      </c>
      <c r="B1986" s="13"/>
      <c r="C1986" s="13"/>
      <c r="D1986" s="13"/>
      <c r="E1986" s="13">
        <f t="shared" ref="E1986:E2001" si="264">IF(K1986="ВО",4,IF(K1986="СПО",3,IF(K1986="ВО (студент)",2,IF(K1986="СПО (студент)",1,0))))</f>
        <v>0</v>
      </c>
      <c r="F1986" s="13"/>
      <c r="G1986" s="13"/>
      <c r="H1986" s="88">
        <v>137</v>
      </c>
      <c r="I1986" s="88"/>
      <c r="J1986" s="7" t="s">
        <v>77</v>
      </c>
      <c r="K1986" s="8"/>
      <c r="L1986" s="19"/>
      <c r="M1986" s="8"/>
      <c r="N1986" s="19"/>
      <c r="O1986" s="19"/>
      <c r="P1986" s="19"/>
      <c r="Q1986" s="8"/>
      <c r="R1986" s="8"/>
      <c r="S1986" s="88"/>
      <c r="T1986" s="17" t="s">
        <v>80</v>
      </c>
      <c r="U1986" s="17" t="s">
        <v>80</v>
      </c>
      <c r="V1986" s="18" t="s">
        <v>80</v>
      </c>
      <c r="W1986" s="19"/>
      <c r="X1986" s="8"/>
      <c r="Y1986" s="90"/>
      <c r="Z1986" s="88"/>
      <c r="AA1986" s="88"/>
      <c r="AB1986" s="88" t="str">
        <f>IF(Y1986&lt;1,"-",ROUND(YEARFRAC(Y1986,#REF!,1),2))</f>
        <v>-</v>
      </c>
      <c r="AC1986" s="88"/>
      <c r="AD1986" s="10"/>
      <c r="AE1986" s="8"/>
      <c r="AF1986" s="12"/>
      <c r="AG1986" s="8"/>
      <c r="AH1986" s="88"/>
    </row>
    <row r="1987" spans="1:34" x14ac:dyDescent="0.25">
      <c r="A1987" s="62">
        <f>COUNTA(H1987:K1987,L1987:AH1987)</f>
        <v>0</v>
      </c>
      <c r="B1987" s="13"/>
      <c r="C1987" s="13"/>
      <c r="D1987" s="13"/>
      <c r="E1987" s="13">
        <f t="shared" si="264"/>
        <v>0</v>
      </c>
      <c r="F1987" s="13"/>
      <c r="G1987" s="13"/>
      <c r="H1987" s="88"/>
      <c r="I1987" s="88"/>
      <c r="J1987" s="9"/>
      <c r="K1987" s="8"/>
      <c r="L1987" s="19"/>
      <c r="M1987" s="8"/>
      <c r="N1987" s="19"/>
      <c r="O1987" s="19"/>
      <c r="P1987" s="19"/>
      <c r="Q1987" s="8"/>
      <c r="R1987" s="8"/>
      <c r="S1987" s="88"/>
      <c r="T1987" s="8"/>
      <c r="U1987" s="8"/>
      <c r="V1987" s="11"/>
      <c r="W1987" s="19"/>
      <c r="X1987" s="8"/>
      <c r="Y1987" s="90"/>
      <c r="Z1987" s="88"/>
      <c r="AA1987" s="88"/>
      <c r="AB1987" s="88"/>
      <c r="AC1987" s="88"/>
      <c r="AD1987" s="10"/>
      <c r="AE1987" s="8"/>
      <c r="AF1987" s="12"/>
      <c r="AG1987" s="8"/>
      <c r="AH1987" s="88"/>
    </row>
    <row r="1988" spans="1:34" x14ac:dyDescent="0.25">
      <c r="A1988" s="62">
        <f>COUNTA(H1988:K1988,L1988:AH1988,J1989)-4</f>
        <v>0</v>
      </c>
      <c r="B1988" s="13"/>
      <c r="C1988" s="13"/>
      <c r="D1988" s="13"/>
      <c r="E1988" s="13">
        <f t="shared" si="264"/>
        <v>0</v>
      </c>
      <c r="F1988" s="13"/>
      <c r="G1988" s="13"/>
      <c r="H1988" s="88"/>
      <c r="I1988" s="88"/>
      <c r="J1988" s="7" t="s">
        <v>78</v>
      </c>
      <c r="K1988" s="8"/>
      <c r="L1988" s="19"/>
      <c r="M1988" s="8"/>
      <c r="N1988" s="19"/>
      <c r="O1988" s="19"/>
      <c r="P1988" s="19"/>
      <c r="Q1988" s="8"/>
      <c r="R1988" s="8"/>
      <c r="S1988" s="88"/>
      <c r="T1988" s="17" t="s">
        <v>80</v>
      </c>
      <c r="U1988" s="17" t="s">
        <v>80</v>
      </c>
      <c r="V1988" s="18" t="s">
        <v>80</v>
      </c>
      <c r="W1988" s="19"/>
      <c r="X1988" s="8"/>
      <c r="Y1988" s="90"/>
      <c r="Z1988" s="88"/>
      <c r="AA1988" s="88"/>
      <c r="AB1988" s="88"/>
      <c r="AC1988" s="88"/>
      <c r="AD1988" s="10"/>
      <c r="AE1988" s="8"/>
      <c r="AF1988" s="12"/>
      <c r="AG1988" s="8"/>
      <c r="AH1988" s="88"/>
    </row>
    <row r="1989" spans="1:34" x14ac:dyDescent="0.25">
      <c r="A1989" s="62">
        <f>COUNTA(H1989:K1989,L1989:AH1989)</f>
        <v>0</v>
      </c>
      <c r="B1989" s="13"/>
      <c r="C1989" s="13"/>
      <c r="D1989" s="13" t="str">
        <f>IF(J1989&gt;0,"совмещение","-")</f>
        <v>-</v>
      </c>
      <c r="E1989" s="13">
        <f t="shared" si="264"/>
        <v>0</v>
      </c>
      <c r="F1989" s="13"/>
      <c r="G1989" s="13"/>
      <c r="H1989" s="88"/>
      <c r="I1989" s="88"/>
      <c r="J1989" s="9"/>
      <c r="K1989" s="8"/>
      <c r="L1989" s="19"/>
      <c r="M1989" s="8"/>
      <c r="N1989" s="19"/>
      <c r="O1989" s="19"/>
      <c r="P1989" s="19"/>
      <c r="Q1989" s="8"/>
      <c r="R1989" s="8"/>
      <c r="S1989" s="88"/>
      <c r="T1989" s="8"/>
      <c r="U1989" s="8"/>
      <c r="V1989" s="11"/>
      <c r="W1989" s="19"/>
      <c r="X1989" s="8"/>
      <c r="Y1989" s="90"/>
      <c r="Z1989" s="88"/>
      <c r="AA1989" s="88"/>
      <c r="AB1989" s="88"/>
      <c r="AC1989" s="88"/>
      <c r="AD1989" s="10"/>
      <c r="AE1989" s="8"/>
      <c r="AF1989" s="12"/>
      <c r="AG1989" s="8"/>
      <c r="AH1989" s="88"/>
    </row>
    <row r="1990" spans="1:34" x14ac:dyDescent="0.25">
      <c r="A1990" s="62">
        <f>COUNTA(H1990:K1990,L1990:AH1990)</f>
        <v>0</v>
      </c>
      <c r="B1990" s="13"/>
      <c r="C1990" s="13"/>
      <c r="D1990" s="13"/>
      <c r="E1990" s="13">
        <f t="shared" si="264"/>
        <v>0</v>
      </c>
      <c r="F1990" s="13"/>
      <c r="G1990" s="13"/>
      <c r="H1990" s="88"/>
      <c r="I1990" s="88"/>
      <c r="J1990" s="9"/>
      <c r="K1990" s="8"/>
      <c r="L1990" s="19"/>
      <c r="M1990" s="8"/>
      <c r="N1990" s="19"/>
      <c r="O1990" s="19"/>
      <c r="P1990" s="19"/>
      <c r="Q1990" s="8"/>
      <c r="R1990" s="8"/>
      <c r="S1990" s="88"/>
      <c r="T1990" s="8"/>
      <c r="U1990" s="8"/>
      <c r="V1990" s="11"/>
      <c r="W1990" s="19"/>
      <c r="X1990" s="8"/>
      <c r="Y1990" s="90"/>
      <c r="Z1990" s="88"/>
      <c r="AA1990" s="88"/>
      <c r="AB1990" s="88"/>
      <c r="AC1990" s="88"/>
      <c r="AD1990" s="10"/>
      <c r="AE1990" s="8"/>
      <c r="AF1990" s="12"/>
      <c r="AG1990" s="8"/>
      <c r="AH1990" s="88"/>
    </row>
    <row r="1991" spans="1:34" x14ac:dyDescent="0.25">
      <c r="A1991" s="62">
        <f>COUNTA(H1991:K1991,L1991:AH1991)</f>
        <v>0</v>
      </c>
      <c r="B1991" s="13"/>
      <c r="C1991" s="13"/>
      <c r="D1991" s="13"/>
      <c r="E1991" s="13">
        <f t="shared" si="264"/>
        <v>0</v>
      </c>
      <c r="F1991" s="13"/>
      <c r="G1991" s="13"/>
      <c r="H1991" s="88"/>
      <c r="I1991" s="88"/>
      <c r="J1991" s="9"/>
      <c r="K1991" s="8"/>
      <c r="L1991" s="19"/>
      <c r="M1991" s="8"/>
      <c r="N1991" s="19"/>
      <c r="O1991" s="19"/>
      <c r="P1991" s="19"/>
      <c r="Q1991" s="8"/>
      <c r="R1991" s="8"/>
      <c r="S1991" s="88"/>
      <c r="T1991" s="8"/>
      <c r="U1991" s="8"/>
      <c r="V1991" s="11"/>
      <c r="W1991" s="19"/>
      <c r="X1991" s="8"/>
      <c r="Y1991" s="90"/>
      <c r="Z1991" s="88"/>
      <c r="AA1991" s="88"/>
      <c r="AB1991" s="88"/>
      <c r="AC1991" s="88"/>
      <c r="AD1991" s="10"/>
      <c r="AE1991" s="8"/>
      <c r="AF1991" s="12"/>
      <c r="AG1991" s="8"/>
      <c r="AH1991" s="88"/>
    </row>
    <row r="1992" spans="1:34" x14ac:dyDescent="0.25">
      <c r="A1992" s="62">
        <f>COUNTA(H1992:K1992,L1992:AH1992)</f>
        <v>0</v>
      </c>
      <c r="B1992" s="13"/>
      <c r="C1992" s="13"/>
      <c r="D1992" s="13"/>
      <c r="E1992" s="13">
        <f t="shared" si="264"/>
        <v>0</v>
      </c>
      <c r="F1992" s="13"/>
      <c r="G1992" s="13"/>
      <c r="H1992" s="88"/>
      <c r="I1992" s="88"/>
      <c r="J1992" s="9"/>
      <c r="K1992" s="8"/>
      <c r="L1992" s="19"/>
      <c r="M1992" s="8"/>
      <c r="N1992" s="19"/>
      <c r="O1992" s="19"/>
      <c r="P1992" s="19"/>
      <c r="Q1992" s="8"/>
      <c r="R1992" s="8"/>
      <c r="S1992" s="88"/>
      <c r="T1992" s="8"/>
      <c r="U1992" s="8"/>
      <c r="V1992" s="11"/>
      <c r="W1992" s="19"/>
      <c r="X1992" s="8"/>
      <c r="Y1992" s="90"/>
      <c r="Z1992" s="88"/>
      <c r="AA1992" s="88"/>
      <c r="AB1992" s="88"/>
      <c r="AC1992" s="88"/>
      <c r="AD1992" s="10"/>
      <c r="AE1992" s="8"/>
      <c r="AF1992" s="12"/>
      <c r="AG1992" s="8"/>
      <c r="AH1992" s="88"/>
    </row>
    <row r="1993" spans="1:34" x14ac:dyDescent="0.25">
      <c r="A1993" s="62">
        <f>COUNTA(H1993:K1993,L1993:AH1993)</f>
        <v>0</v>
      </c>
      <c r="B1993" s="13"/>
      <c r="C1993" s="13"/>
      <c r="D1993" s="13"/>
      <c r="E1993" s="13">
        <f t="shared" si="264"/>
        <v>0</v>
      </c>
      <c r="F1993" s="13"/>
      <c r="G1993" s="13"/>
      <c r="H1993" s="88"/>
      <c r="I1993" s="88"/>
      <c r="J1993" s="9"/>
      <c r="K1993" s="8"/>
      <c r="L1993" s="19"/>
      <c r="M1993" s="8"/>
      <c r="N1993" s="19"/>
      <c r="O1993" s="19"/>
      <c r="P1993" s="19"/>
      <c r="Q1993" s="8"/>
      <c r="R1993" s="8"/>
      <c r="S1993" s="88"/>
      <c r="T1993" s="8"/>
      <c r="U1993" s="8"/>
      <c r="V1993" s="11"/>
      <c r="W1993" s="19"/>
      <c r="X1993" s="8"/>
      <c r="Y1993" s="90"/>
      <c r="Z1993" s="88"/>
      <c r="AA1993" s="88"/>
      <c r="AB1993" s="88"/>
      <c r="AC1993" s="88"/>
      <c r="AD1993" s="10"/>
      <c r="AE1993" s="8"/>
      <c r="AF1993" s="12"/>
      <c r="AG1993" s="8"/>
      <c r="AH1993" s="88"/>
    </row>
    <row r="1994" spans="1:34" x14ac:dyDescent="0.25">
      <c r="A1994" s="62">
        <f>COUNTA(H1994:K1994,L1994:AH1994)</f>
        <v>0</v>
      </c>
      <c r="B1994" s="13"/>
      <c r="C1994" s="13"/>
      <c r="D1994" s="13"/>
      <c r="E1994" s="13">
        <f t="shared" si="264"/>
        <v>0</v>
      </c>
      <c r="F1994" s="13"/>
      <c r="G1994" s="13"/>
      <c r="H1994" s="88"/>
      <c r="I1994" s="88"/>
      <c r="J1994" s="9"/>
      <c r="K1994" s="8"/>
      <c r="L1994" s="19"/>
      <c r="M1994" s="8"/>
      <c r="N1994" s="19"/>
      <c r="O1994" s="19"/>
      <c r="P1994" s="19"/>
      <c r="Q1994" s="8"/>
      <c r="R1994" s="8"/>
      <c r="S1994" s="88"/>
      <c r="T1994" s="8"/>
      <c r="U1994" s="8"/>
      <c r="V1994" s="11"/>
      <c r="W1994" s="19"/>
      <c r="X1994" s="8"/>
      <c r="Y1994" s="90"/>
      <c r="Z1994" s="88"/>
      <c r="AA1994" s="88"/>
      <c r="AB1994" s="88"/>
      <c r="AC1994" s="88"/>
      <c r="AD1994" s="10"/>
      <c r="AE1994" s="8"/>
      <c r="AF1994" s="12"/>
      <c r="AG1994" s="8"/>
      <c r="AH1994" s="88"/>
    </row>
    <row r="1995" spans="1:34" x14ac:dyDescent="0.25">
      <c r="A1995" s="62">
        <f>COUNTA(H1995:K1995,L1995:AH1995,J1996)-4</f>
        <v>0</v>
      </c>
      <c r="B1995" s="13"/>
      <c r="C1995" s="13"/>
      <c r="D1995" s="13"/>
      <c r="E1995" s="13">
        <f t="shared" si="264"/>
        <v>0</v>
      </c>
      <c r="F1995" s="13"/>
      <c r="G1995" s="13"/>
      <c r="H1995" s="88"/>
      <c r="I1995" s="88"/>
      <c r="J1995" s="7" t="s">
        <v>79</v>
      </c>
      <c r="K1995" s="8"/>
      <c r="L1995" s="19"/>
      <c r="M1995" s="8"/>
      <c r="N1995" s="19"/>
      <c r="O1995" s="19"/>
      <c r="P1995" s="19"/>
      <c r="Q1995" s="8"/>
      <c r="R1995" s="8"/>
      <c r="S1995" s="88"/>
      <c r="T1995" s="17" t="s">
        <v>80</v>
      </c>
      <c r="U1995" s="17" t="s">
        <v>80</v>
      </c>
      <c r="V1995" s="18" t="s">
        <v>80</v>
      </c>
      <c r="W1995" s="19"/>
      <c r="X1995" s="8"/>
      <c r="Y1995" s="90"/>
      <c r="Z1995" s="88"/>
      <c r="AA1995" s="88"/>
      <c r="AB1995" s="88"/>
      <c r="AC1995" s="88"/>
      <c r="AD1995" s="10"/>
      <c r="AE1995" s="8"/>
      <c r="AF1995" s="12"/>
      <c r="AG1995" s="8"/>
      <c r="AH1995" s="88"/>
    </row>
    <row r="1996" spans="1:34" x14ac:dyDescent="0.25">
      <c r="A1996" s="62">
        <f>COUNTA(H1996:K1996,L1996:AH1996)</f>
        <v>0</v>
      </c>
      <c r="B1996" s="13"/>
      <c r="C1996" s="13"/>
      <c r="D1996" s="13" t="str">
        <f>IF(J1996&gt;0,"совместительство","-")</f>
        <v>-</v>
      </c>
      <c r="E1996" s="13">
        <f t="shared" si="264"/>
        <v>0</v>
      </c>
      <c r="F1996" s="13"/>
      <c r="G1996" s="13"/>
      <c r="H1996" s="88"/>
      <c r="I1996" s="88"/>
      <c r="J1996" s="9"/>
      <c r="K1996" s="8"/>
      <c r="L1996" s="19"/>
      <c r="M1996" s="8"/>
      <c r="N1996" s="19"/>
      <c r="O1996" s="19"/>
      <c r="P1996" s="19"/>
      <c r="Q1996" s="8"/>
      <c r="R1996" s="8"/>
      <c r="S1996" s="88"/>
      <c r="T1996" s="8"/>
      <c r="U1996" s="8"/>
      <c r="V1996" s="11"/>
      <c r="W1996" s="19"/>
      <c r="X1996" s="8"/>
      <c r="Y1996" s="90"/>
      <c r="Z1996" s="88"/>
      <c r="AA1996" s="88"/>
      <c r="AB1996" s="88"/>
      <c r="AC1996" s="88"/>
      <c r="AD1996" s="10"/>
      <c r="AE1996" s="8"/>
      <c r="AF1996" s="12"/>
      <c r="AG1996" s="8"/>
      <c r="AH1996" s="88"/>
    </row>
    <row r="1997" spans="1:34" x14ac:dyDescent="0.25">
      <c r="A1997" s="62">
        <f>COUNTA(H1997:K1997,L1997:AH1997)</f>
        <v>0</v>
      </c>
      <c r="B1997" s="13"/>
      <c r="C1997" s="13"/>
      <c r="D1997" s="13"/>
      <c r="E1997" s="13">
        <f t="shared" si="264"/>
        <v>0</v>
      </c>
      <c r="F1997" s="13"/>
      <c r="G1997" s="13"/>
      <c r="H1997" s="88"/>
      <c r="I1997" s="88"/>
      <c r="J1997" s="9"/>
      <c r="K1997" s="8"/>
      <c r="L1997" s="19"/>
      <c r="M1997" s="8"/>
      <c r="N1997" s="19"/>
      <c r="O1997" s="19"/>
      <c r="P1997" s="19"/>
      <c r="Q1997" s="8"/>
      <c r="R1997" s="8"/>
      <c r="S1997" s="88"/>
      <c r="T1997" s="8"/>
      <c r="U1997" s="8"/>
      <c r="V1997" s="11"/>
      <c r="W1997" s="19"/>
      <c r="X1997" s="8"/>
      <c r="Y1997" s="90"/>
      <c r="Z1997" s="88"/>
      <c r="AA1997" s="88"/>
      <c r="AB1997" s="88"/>
      <c r="AC1997" s="88"/>
      <c r="AD1997" s="10"/>
      <c r="AE1997" s="8"/>
      <c r="AF1997" s="12"/>
      <c r="AG1997" s="8"/>
      <c r="AH1997" s="88"/>
    </row>
    <row r="1998" spans="1:34" x14ac:dyDescent="0.25">
      <c r="A1998" s="62">
        <f>COUNTA(H1998:K1998,L1998:AH1998)</f>
        <v>0</v>
      </c>
      <c r="B1998" s="13"/>
      <c r="C1998" s="13"/>
      <c r="D1998" s="13"/>
      <c r="E1998" s="13">
        <f t="shared" si="264"/>
        <v>0</v>
      </c>
      <c r="F1998" s="13"/>
      <c r="G1998" s="13"/>
      <c r="H1998" s="88"/>
      <c r="I1998" s="88"/>
      <c r="J1998" s="9"/>
      <c r="K1998" s="8"/>
      <c r="L1998" s="19"/>
      <c r="M1998" s="8"/>
      <c r="N1998" s="19"/>
      <c r="O1998" s="19"/>
      <c r="P1998" s="19"/>
      <c r="Q1998" s="8"/>
      <c r="R1998" s="8"/>
      <c r="S1998" s="88"/>
      <c r="T1998" s="8"/>
      <c r="U1998" s="8"/>
      <c r="V1998" s="11"/>
      <c r="W1998" s="19"/>
      <c r="X1998" s="8"/>
      <c r="Y1998" s="90"/>
      <c r="Z1998" s="88"/>
      <c r="AA1998" s="88"/>
      <c r="AB1998" s="88"/>
      <c r="AC1998" s="88"/>
      <c r="AD1998" s="10"/>
      <c r="AE1998" s="8"/>
      <c r="AF1998" s="12"/>
      <c r="AG1998" s="8"/>
      <c r="AH1998" s="88"/>
    </row>
    <row r="1999" spans="1:34" x14ac:dyDescent="0.25">
      <c r="A1999" s="62">
        <f>COUNTA(H1999:K1999,L1999:AH1999)</f>
        <v>0</v>
      </c>
      <c r="B1999" s="13"/>
      <c r="C1999" s="13"/>
      <c r="D1999" s="13"/>
      <c r="E1999" s="13">
        <f t="shared" si="264"/>
        <v>0</v>
      </c>
      <c r="F1999" s="13"/>
      <c r="G1999" s="13"/>
      <c r="H1999" s="88"/>
      <c r="I1999" s="88"/>
      <c r="J1999" s="9"/>
      <c r="K1999" s="8"/>
      <c r="L1999" s="19"/>
      <c r="M1999" s="8"/>
      <c r="N1999" s="19"/>
      <c r="O1999" s="19"/>
      <c r="P1999" s="19"/>
      <c r="Q1999" s="8"/>
      <c r="R1999" s="8"/>
      <c r="S1999" s="88"/>
      <c r="T1999" s="8"/>
      <c r="U1999" s="8"/>
      <c r="V1999" s="11"/>
      <c r="W1999" s="19"/>
      <c r="X1999" s="8"/>
      <c r="Y1999" s="90"/>
      <c r="Z1999" s="88"/>
      <c r="AA1999" s="88"/>
      <c r="AB1999" s="88"/>
      <c r="AC1999" s="88"/>
      <c r="AD1999" s="10"/>
      <c r="AE1999" s="8"/>
      <c r="AF1999" s="12"/>
      <c r="AG1999" s="8"/>
      <c r="AH1999" s="88"/>
    </row>
    <row r="2000" spans="1:34" x14ac:dyDescent="0.25">
      <c r="A2000" s="62">
        <f>COUNTA(H2000:K2000,L2000:AH2000)</f>
        <v>0</v>
      </c>
      <c r="B2000" s="13"/>
      <c r="C2000" s="13"/>
      <c r="D2000" s="13"/>
      <c r="E2000" s="13">
        <f t="shared" si="264"/>
        <v>0</v>
      </c>
      <c r="F2000" s="13"/>
      <c r="G2000" s="13"/>
      <c r="H2000" s="88"/>
      <c r="I2000" s="88"/>
      <c r="J2000" s="9"/>
      <c r="K2000" s="8"/>
      <c r="L2000" s="19"/>
      <c r="M2000" s="8"/>
      <c r="N2000" s="19"/>
      <c r="O2000" s="19"/>
      <c r="P2000" s="19"/>
      <c r="Q2000" s="8"/>
      <c r="R2000" s="8"/>
      <c r="S2000" s="88"/>
      <c r="T2000" s="8"/>
      <c r="U2000" s="8"/>
      <c r="V2000" s="11"/>
      <c r="W2000" s="19"/>
      <c r="X2000" s="8"/>
      <c r="Y2000" s="90"/>
      <c r="Z2000" s="88"/>
      <c r="AA2000" s="88"/>
      <c r="AB2000" s="88"/>
      <c r="AC2000" s="88"/>
      <c r="AD2000" s="10"/>
      <c r="AE2000" s="8"/>
      <c r="AF2000" s="12"/>
      <c r="AG2000" s="8"/>
      <c r="AH2000" s="88"/>
    </row>
    <row r="2001" spans="1:34" x14ac:dyDescent="0.25">
      <c r="A2001" s="62">
        <f>COUNTA(H2001:K2001,L2001:AH2001)</f>
        <v>0</v>
      </c>
      <c r="B2001" s="13"/>
      <c r="C2001" s="13"/>
      <c r="D2001" s="13"/>
      <c r="E2001" s="13">
        <f t="shared" si="264"/>
        <v>0</v>
      </c>
      <c r="F2001" s="13"/>
      <c r="G2001" s="13"/>
      <c r="H2001" s="88"/>
      <c r="I2001" s="88"/>
      <c r="J2001" s="9"/>
      <c r="K2001" s="8"/>
      <c r="L2001" s="19"/>
      <c r="M2001" s="8"/>
      <c r="N2001" s="19"/>
      <c r="O2001" s="19"/>
      <c r="P2001" s="19"/>
      <c r="Q2001" s="8"/>
      <c r="R2001" s="8"/>
      <c r="S2001" s="88"/>
      <c r="T2001" s="8"/>
      <c r="U2001" s="8"/>
      <c r="V2001" s="11"/>
      <c r="W2001" s="19"/>
      <c r="X2001" s="8"/>
      <c r="Y2001" s="90"/>
      <c r="Z2001" s="88"/>
      <c r="AA2001" s="88"/>
      <c r="AB2001" s="88"/>
      <c r="AC2001" s="88"/>
      <c r="AD2001" s="10"/>
      <c r="AE2001" s="8"/>
      <c r="AF2001" s="12"/>
      <c r="AG2001" s="8"/>
      <c r="AH2001" s="88"/>
    </row>
    <row r="2002" spans="1:34" s="26" customFormat="1" ht="11.25" customHeight="1" x14ac:dyDescent="0.25">
      <c r="A2002" s="21">
        <v>0</v>
      </c>
      <c r="B2002" s="22"/>
      <c r="C2002" s="22"/>
      <c r="D2002" s="21"/>
      <c r="E2002" s="23">
        <f>MAX(E1986:E2001)</f>
        <v>0</v>
      </c>
      <c r="F2002" s="21" t="str">
        <f>RIGHT(R2002,4)</f>
        <v xml:space="preserve"> - 0</v>
      </c>
      <c r="G2002" s="21" t="str">
        <f>RIGHT(X2002,4)</f>
        <v xml:space="preserve"> - 0</v>
      </c>
      <c r="H2002" s="88"/>
      <c r="I2002" s="88"/>
      <c r="J2002" s="23" t="s">
        <v>85</v>
      </c>
      <c r="K2002" s="23" t="str">
        <f>IF(E2002=4,"ВО",IF(E2002=3,"СПО",IF(E2002=2,"ВО (с)",IF(E2002=1,"СПО (с)","-"))))</f>
        <v>-</v>
      </c>
      <c r="L2002" s="23">
        <f>COUNTA(L1986:L2001)</f>
        <v>0</v>
      </c>
      <c r="M2002" s="23" t="s">
        <v>80</v>
      </c>
      <c r="N2002" s="23" t="s">
        <v>80</v>
      </c>
      <c r="O2002" s="23">
        <f>COUNTA(O1986:O2001)</f>
        <v>0</v>
      </c>
      <c r="P2002" s="23" t="s">
        <v>80</v>
      </c>
      <c r="Q2002" s="23">
        <f>SUM(Q1986:Q2001)</f>
        <v>0</v>
      </c>
      <c r="R2002" s="23" t="str">
        <f>CONCATENATE("П.Г.П. - ",MAX(R1986:R2001))</f>
        <v>П.Г.П. - 0</v>
      </c>
      <c r="S2002" s="23">
        <f>COUNTA(S1986)</f>
        <v>0</v>
      </c>
      <c r="T2002" s="23">
        <f>T1987</f>
        <v>0</v>
      </c>
      <c r="U2002" s="23" t="s">
        <v>80</v>
      </c>
      <c r="V2002" s="23" t="s">
        <v>80</v>
      </c>
      <c r="W2002" s="23">
        <f>COUNTA(W1986:W2001)</f>
        <v>0</v>
      </c>
      <c r="X2002" s="23" t="str">
        <f>CONCATENATE("П.Г.П. - ",MAX(X1986:X2001))</f>
        <v>П.Г.П. - 0</v>
      </c>
      <c r="Y2002" s="24">
        <f>Y1986</f>
        <v>0</v>
      </c>
      <c r="Z2002" s="23" t="str">
        <f>IF(Z1986="","-",Z1986)</f>
        <v>-</v>
      </c>
      <c r="AA2002" s="23" t="str">
        <f t="shared" ref="AA2002:AC2002" si="265">IF(AA1986="","-",AA1986)</f>
        <v>-</v>
      </c>
      <c r="AB2002" s="23" t="str">
        <f t="shared" si="265"/>
        <v>-</v>
      </c>
      <c r="AC2002" s="23" t="str">
        <f t="shared" si="265"/>
        <v>-</v>
      </c>
      <c r="AD2002" s="23" t="s">
        <v>80</v>
      </c>
      <c r="AE2002" s="23">
        <f>SUM(AE1986:AE2001)</f>
        <v>0</v>
      </c>
      <c r="AF2002" s="25">
        <f>SUM(AF1986:AF2001)</f>
        <v>0</v>
      </c>
      <c r="AG2002" s="23" t="s">
        <v>80</v>
      </c>
      <c r="AH2002" s="23" t="s">
        <v>80</v>
      </c>
    </row>
    <row r="2003" spans="1:34" x14ac:dyDescent="0.25">
      <c r="A2003" s="62">
        <f>COUNTA(H2003:K2003,L2003:AH2003)-7</f>
        <v>-1</v>
      </c>
      <c r="B2003" s="13"/>
      <c r="C2003" s="13"/>
      <c r="D2003" s="13"/>
      <c r="E2003" s="13">
        <f t="shared" ref="E2003:E2018" si="266">IF(K2003="ВО",4,IF(K2003="СПО",3,IF(K2003="ВО (студент)",2,IF(K2003="СПО (студент)",1,0))))</f>
        <v>0</v>
      </c>
      <c r="F2003" s="13"/>
      <c r="G2003" s="13"/>
      <c r="H2003" s="88">
        <v>138</v>
      </c>
      <c r="I2003" s="88"/>
      <c r="J2003" s="7" t="s">
        <v>77</v>
      </c>
      <c r="K2003" s="8"/>
      <c r="L2003" s="19"/>
      <c r="M2003" s="8"/>
      <c r="N2003" s="19"/>
      <c r="O2003" s="19"/>
      <c r="P2003" s="19"/>
      <c r="Q2003" s="8"/>
      <c r="R2003" s="8"/>
      <c r="S2003" s="88"/>
      <c r="T2003" s="17" t="s">
        <v>80</v>
      </c>
      <c r="U2003" s="17" t="s">
        <v>80</v>
      </c>
      <c r="V2003" s="18" t="s">
        <v>80</v>
      </c>
      <c r="W2003" s="19"/>
      <c r="X2003" s="8"/>
      <c r="Y2003" s="90"/>
      <c r="Z2003" s="88"/>
      <c r="AA2003" s="88"/>
      <c r="AB2003" s="88" t="str">
        <f>IF(Y2003&lt;1,"-",ROUND(YEARFRAC(Y2003,#REF!,1),2))</f>
        <v>-</v>
      </c>
      <c r="AC2003" s="88"/>
      <c r="AD2003" s="10"/>
      <c r="AE2003" s="8"/>
      <c r="AF2003" s="12"/>
      <c r="AG2003" s="8"/>
      <c r="AH2003" s="88"/>
    </row>
    <row r="2004" spans="1:34" x14ac:dyDescent="0.25">
      <c r="A2004" s="62">
        <f>COUNTA(H2004:K2004,L2004:AH2004)</f>
        <v>0</v>
      </c>
      <c r="B2004" s="13"/>
      <c r="C2004" s="13"/>
      <c r="D2004" s="13"/>
      <c r="E2004" s="13">
        <f t="shared" si="266"/>
        <v>0</v>
      </c>
      <c r="F2004" s="13"/>
      <c r="G2004" s="13"/>
      <c r="H2004" s="88"/>
      <c r="I2004" s="88"/>
      <c r="J2004" s="9"/>
      <c r="K2004" s="8"/>
      <c r="L2004" s="19"/>
      <c r="M2004" s="8"/>
      <c r="N2004" s="19"/>
      <c r="O2004" s="19"/>
      <c r="P2004" s="19"/>
      <c r="Q2004" s="8"/>
      <c r="R2004" s="8"/>
      <c r="S2004" s="88"/>
      <c r="T2004" s="8"/>
      <c r="U2004" s="8"/>
      <c r="V2004" s="11"/>
      <c r="W2004" s="19"/>
      <c r="X2004" s="8"/>
      <c r="Y2004" s="90"/>
      <c r="Z2004" s="88"/>
      <c r="AA2004" s="88"/>
      <c r="AB2004" s="88"/>
      <c r="AC2004" s="88"/>
      <c r="AD2004" s="10"/>
      <c r="AE2004" s="8"/>
      <c r="AF2004" s="12"/>
      <c r="AG2004" s="8"/>
      <c r="AH2004" s="88"/>
    </row>
    <row r="2005" spans="1:34" x14ac:dyDescent="0.25">
      <c r="A2005" s="62">
        <f>COUNTA(H2005:K2005,L2005:AH2005,J2006)-4</f>
        <v>0</v>
      </c>
      <c r="B2005" s="13"/>
      <c r="C2005" s="13"/>
      <c r="D2005" s="13"/>
      <c r="E2005" s="13">
        <f t="shared" si="266"/>
        <v>0</v>
      </c>
      <c r="F2005" s="13"/>
      <c r="G2005" s="13"/>
      <c r="H2005" s="88"/>
      <c r="I2005" s="88"/>
      <c r="J2005" s="7" t="s">
        <v>78</v>
      </c>
      <c r="K2005" s="8"/>
      <c r="L2005" s="19"/>
      <c r="M2005" s="8"/>
      <c r="N2005" s="19"/>
      <c r="O2005" s="19"/>
      <c r="P2005" s="19"/>
      <c r="Q2005" s="8"/>
      <c r="R2005" s="8"/>
      <c r="S2005" s="88"/>
      <c r="T2005" s="17" t="s">
        <v>80</v>
      </c>
      <c r="U2005" s="17" t="s">
        <v>80</v>
      </c>
      <c r="V2005" s="18" t="s">
        <v>80</v>
      </c>
      <c r="W2005" s="19"/>
      <c r="X2005" s="8"/>
      <c r="Y2005" s="90"/>
      <c r="Z2005" s="88"/>
      <c r="AA2005" s="88"/>
      <c r="AB2005" s="88"/>
      <c r="AC2005" s="88"/>
      <c r="AD2005" s="10"/>
      <c r="AE2005" s="8"/>
      <c r="AF2005" s="12"/>
      <c r="AG2005" s="8"/>
      <c r="AH2005" s="88"/>
    </row>
    <row r="2006" spans="1:34" x14ac:dyDescent="0.25">
      <c r="A2006" s="62">
        <f>COUNTA(H2006:K2006,L2006:AH2006)</f>
        <v>0</v>
      </c>
      <c r="B2006" s="13"/>
      <c r="C2006" s="13"/>
      <c r="D2006" s="13" t="str">
        <f>IF(J2006&gt;0,"совмещение","-")</f>
        <v>-</v>
      </c>
      <c r="E2006" s="13">
        <f t="shared" si="266"/>
        <v>0</v>
      </c>
      <c r="F2006" s="13"/>
      <c r="G2006" s="13"/>
      <c r="H2006" s="88"/>
      <c r="I2006" s="88"/>
      <c r="J2006" s="9"/>
      <c r="K2006" s="8"/>
      <c r="L2006" s="19"/>
      <c r="M2006" s="8"/>
      <c r="N2006" s="19"/>
      <c r="O2006" s="19"/>
      <c r="P2006" s="19"/>
      <c r="Q2006" s="8"/>
      <c r="R2006" s="8"/>
      <c r="S2006" s="88"/>
      <c r="T2006" s="8"/>
      <c r="U2006" s="8"/>
      <c r="V2006" s="11"/>
      <c r="W2006" s="19"/>
      <c r="X2006" s="8"/>
      <c r="Y2006" s="90"/>
      <c r="Z2006" s="88"/>
      <c r="AA2006" s="88"/>
      <c r="AB2006" s="88"/>
      <c r="AC2006" s="88"/>
      <c r="AD2006" s="10"/>
      <c r="AE2006" s="8"/>
      <c r="AF2006" s="12"/>
      <c r="AG2006" s="8"/>
      <c r="AH2006" s="88"/>
    </row>
    <row r="2007" spans="1:34" x14ac:dyDescent="0.25">
      <c r="A2007" s="62">
        <f>COUNTA(H2007:K2007,L2007:AH2007)</f>
        <v>0</v>
      </c>
      <c r="B2007" s="13"/>
      <c r="C2007" s="13"/>
      <c r="D2007" s="13"/>
      <c r="E2007" s="13">
        <f t="shared" si="266"/>
        <v>0</v>
      </c>
      <c r="F2007" s="13"/>
      <c r="G2007" s="13"/>
      <c r="H2007" s="88"/>
      <c r="I2007" s="88"/>
      <c r="J2007" s="9"/>
      <c r="K2007" s="8"/>
      <c r="L2007" s="19"/>
      <c r="M2007" s="8"/>
      <c r="N2007" s="19"/>
      <c r="O2007" s="19"/>
      <c r="P2007" s="19"/>
      <c r="Q2007" s="8"/>
      <c r="R2007" s="8"/>
      <c r="S2007" s="88"/>
      <c r="T2007" s="8"/>
      <c r="U2007" s="8"/>
      <c r="V2007" s="11"/>
      <c r="W2007" s="19"/>
      <c r="X2007" s="8"/>
      <c r="Y2007" s="90"/>
      <c r="Z2007" s="88"/>
      <c r="AA2007" s="88"/>
      <c r="AB2007" s="88"/>
      <c r="AC2007" s="88"/>
      <c r="AD2007" s="10"/>
      <c r="AE2007" s="8"/>
      <c r="AF2007" s="12"/>
      <c r="AG2007" s="8"/>
      <c r="AH2007" s="88"/>
    </row>
    <row r="2008" spans="1:34" x14ac:dyDescent="0.25">
      <c r="A2008" s="62">
        <f>COUNTA(H2008:K2008,L2008:AH2008)</f>
        <v>0</v>
      </c>
      <c r="B2008" s="13"/>
      <c r="C2008" s="13"/>
      <c r="D2008" s="13"/>
      <c r="E2008" s="13">
        <f t="shared" si="266"/>
        <v>0</v>
      </c>
      <c r="F2008" s="13"/>
      <c r="G2008" s="13"/>
      <c r="H2008" s="88"/>
      <c r="I2008" s="88"/>
      <c r="J2008" s="9"/>
      <c r="K2008" s="8"/>
      <c r="L2008" s="19"/>
      <c r="M2008" s="8"/>
      <c r="N2008" s="19"/>
      <c r="O2008" s="19"/>
      <c r="P2008" s="19"/>
      <c r="Q2008" s="8"/>
      <c r="R2008" s="8"/>
      <c r="S2008" s="88"/>
      <c r="T2008" s="8"/>
      <c r="U2008" s="8"/>
      <c r="V2008" s="11"/>
      <c r="W2008" s="19"/>
      <c r="X2008" s="8"/>
      <c r="Y2008" s="90"/>
      <c r="Z2008" s="88"/>
      <c r="AA2008" s="88"/>
      <c r="AB2008" s="88"/>
      <c r="AC2008" s="88"/>
      <c r="AD2008" s="10"/>
      <c r="AE2008" s="8"/>
      <c r="AF2008" s="12"/>
      <c r="AG2008" s="8"/>
      <c r="AH2008" s="88"/>
    </row>
    <row r="2009" spans="1:34" x14ac:dyDescent="0.25">
      <c r="A2009" s="62">
        <f>COUNTA(H2009:K2009,L2009:AH2009)</f>
        <v>0</v>
      </c>
      <c r="B2009" s="13"/>
      <c r="C2009" s="13"/>
      <c r="D2009" s="13"/>
      <c r="E2009" s="13">
        <f t="shared" si="266"/>
        <v>0</v>
      </c>
      <c r="F2009" s="13"/>
      <c r="G2009" s="13"/>
      <c r="H2009" s="88"/>
      <c r="I2009" s="88"/>
      <c r="J2009" s="9"/>
      <c r="K2009" s="8"/>
      <c r="L2009" s="19"/>
      <c r="M2009" s="8"/>
      <c r="N2009" s="19"/>
      <c r="O2009" s="19"/>
      <c r="P2009" s="19"/>
      <c r="Q2009" s="8"/>
      <c r="R2009" s="8"/>
      <c r="S2009" s="88"/>
      <c r="T2009" s="8"/>
      <c r="U2009" s="8"/>
      <c r="V2009" s="11"/>
      <c r="W2009" s="19"/>
      <c r="X2009" s="8"/>
      <c r="Y2009" s="90"/>
      <c r="Z2009" s="88"/>
      <c r="AA2009" s="88"/>
      <c r="AB2009" s="88"/>
      <c r="AC2009" s="88"/>
      <c r="AD2009" s="10"/>
      <c r="AE2009" s="8"/>
      <c r="AF2009" s="12"/>
      <c r="AG2009" s="8"/>
      <c r="AH2009" s="88"/>
    </row>
    <row r="2010" spans="1:34" x14ac:dyDescent="0.25">
      <c r="A2010" s="62">
        <f>COUNTA(H2010:K2010,L2010:AH2010)</f>
        <v>0</v>
      </c>
      <c r="B2010" s="13"/>
      <c r="C2010" s="13"/>
      <c r="D2010" s="13"/>
      <c r="E2010" s="13">
        <f t="shared" si="266"/>
        <v>0</v>
      </c>
      <c r="F2010" s="13"/>
      <c r="G2010" s="13"/>
      <c r="H2010" s="88"/>
      <c r="I2010" s="88"/>
      <c r="J2010" s="9"/>
      <c r="K2010" s="8"/>
      <c r="L2010" s="19"/>
      <c r="M2010" s="8"/>
      <c r="N2010" s="19"/>
      <c r="O2010" s="19"/>
      <c r="P2010" s="19"/>
      <c r="Q2010" s="8"/>
      <c r="R2010" s="8"/>
      <c r="S2010" s="88"/>
      <c r="T2010" s="8"/>
      <c r="U2010" s="8"/>
      <c r="V2010" s="11"/>
      <c r="W2010" s="19"/>
      <c r="X2010" s="8"/>
      <c r="Y2010" s="90"/>
      <c r="Z2010" s="88"/>
      <c r="AA2010" s="88"/>
      <c r="AB2010" s="88"/>
      <c r="AC2010" s="88"/>
      <c r="AD2010" s="10"/>
      <c r="AE2010" s="8"/>
      <c r="AF2010" s="12"/>
      <c r="AG2010" s="8"/>
      <c r="AH2010" s="88"/>
    </row>
    <row r="2011" spans="1:34" x14ac:dyDescent="0.25">
      <c r="A2011" s="62">
        <f>COUNTA(H2011:K2011,L2011:AH2011)</f>
        <v>0</v>
      </c>
      <c r="B2011" s="13"/>
      <c r="C2011" s="13"/>
      <c r="D2011" s="13"/>
      <c r="E2011" s="13">
        <f t="shared" si="266"/>
        <v>0</v>
      </c>
      <c r="F2011" s="13"/>
      <c r="G2011" s="13"/>
      <c r="H2011" s="88"/>
      <c r="I2011" s="88"/>
      <c r="J2011" s="9"/>
      <c r="K2011" s="8"/>
      <c r="L2011" s="19"/>
      <c r="M2011" s="8"/>
      <c r="N2011" s="19"/>
      <c r="O2011" s="19"/>
      <c r="P2011" s="19"/>
      <c r="Q2011" s="8"/>
      <c r="R2011" s="8"/>
      <c r="S2011" s="88"/>
      <c r="T2011" s="8"/>
      <c r="U2011" s="8"/>
      <c r="V2011" s="11"/>
      <c r="W2011" s="19"/>
      <c r="X2011" s="8"/>
      <c r="Y2011" s="90"/>
      <c r="Z2011" s="88"/>
      <c r="AA2011" s="88"/>
      <c r="AB2011" s="88"/>
      <c r="AC2011" s="88"/>
      <c r="AD2011" s="10"/>
      <c r="AE2011" s="8"/>
      <c r="AF2011" s="12"/>
      <c r="AG2011" s="8"/>
      <c r="AH2011" s="88"/>
    </row>
    <row r="2012" spans="1:34" x14ac:dyDescent="0.25">
      <c r="A2012" s="62">
        <f>COUNTA(H2012:K2012,L2012:AH2012,J2013)-4</f>
        <v>0</v>
      </c>
      <c r="B2012" s="13"/>
      <c r="C2012" s="13"/>
      <c r="D2012" s="13"/>
      <c r="E2012" s="13">
        <f t="shared" si="266"/>
        <v>0</v>
      </c>
      <c r="F2012" s="13"/>
      <c r="G2012" s="13"/>
      <c r="H2012" s="88"/>
      <c r="I2012" s="88"/>
      <c r="J2012" s="7" t="s">
        <v>79</v>
      </c>
      <c r="K2012" s="8"/>
      <c r="L2012" s="19"/>
      <c r="M2012" s="8"/>
      <c r="N2012" s="19"/>
      <c r="O2012" s="19"/>
      <c r="P2012" s="19"/>
      <c r="Q2012" s="8"/>
      <c r="R2012" s="8"/>
      <c r="S2012" s="88"/>
      <c r="T2012" s="17" t="s">
        <v>80</v>
      </c>
      <c r="U2012" s="17" t="s">
        <v>80</v>
      </c>
      <c r="V2012" s="18" t="s">
        <v>80</v>
      </c>
      <c r="W2012" s="19"/>
      <c r="X2012" s="8"/>
      <c r="Y2012" s="90"/>
      <c r="Z2012" s="88"/>
      <c r="AA2012" s="88"/>
      <c r="AB2012" s="88"/>
      <c r="AC2012" s="88"/>
      <c r="AD2012" s="10"/>
      <c r="AE2012" s="8"/>
      <c r="AF2012" s="12"/>
      <c r="AG2012" s="8"/>
      <c r="AH2012" s="88"/>
    </row>
    <row r="2013" spans="1:34" x14ac:dyDescent="0.25">
      <c r="A2013" s="62">
        <f>COUNTA(H2013:K2013,L2013:AH2013)</f>
        <v>0</v>
      </c>
      <c r="B2013" s="13"/>
      <c r="C2013" s="13"/>
      <c r="D2013" s="13" t="str">
        <f>IF(J2013&gt;0,"совместительство","-")</f>
        <v>-</v>
      </c>
      <c r="E2013" s="13">
        <f t="shared" si="266"/>
        <v>0</v>
      </c>
      <c r="F2013" s="13"/>
      <c r="G2013" s="13"/>
      <c r="H2013" s="88"/>
      <c r="I2013" s="88"/>
      <c r="J2013" s="9"/>
      <c r="K2013" s="8"/>
      <c r="L2013" s="19"/>
      <c r="M2013" s="8"/>
      <c r="N2013" s="19"/>
      <c r="O2013" s="19"/>
      <c r="P2013" s="19"/>
      <c r="Q2013" s="8"/>
      <c r="R2013" s="8"/>
      <c r="S2013" s="88"/>
      <c r="T2013" s="8"/>
      <c r="U2013" s="8"/>
      <c r="V2013" s="11"/>
      <c r="W2013" s="19"/>
      <c r="X2013" s="8"/>
      <c r="Y2013" s="90"/>
      <c r="Z2013" s="88"/>
      <c r="AA2013" s="88"/>
      <c r="AB2013" s="88"/>
      <c r="AC2013" s="88"/>
      <c r="AD2013" s="10"/>
      <c r="AE2013" s="8"/>
      <c r="AF2013" s="12"/>
      <c r="AG2013" s="8"/>
      <c r="AH2013" s="88"/>
    </row>
    <row r="2014" spans="1:34" x14ac:dyDescent="0.25">
      <c r="A2014" s="62">
        <f>COUNTA(H2014:K2014,L2014:AH2014)</f>
        <v>0</v>
      </c>
      <c r="B2014" s="13"/>
      <c r="C2014" s="13"/>
      <c r="D2014" s="13"/>
      <c r="E2014" s="13">
        <f t="shared" si="266"/>
        <v>0</v>
      </c>
      <c r="F2014" s="13"/>
      <c r="G2014" s="13"/>
      <c r="H2014" s="88"/>
      <c r="I2014" s="88"/>
      <c r="J2014" s="9"/>
      <c r="K2014" s="8"/>
      <c r="L2014" s="19"/>
      <c r="M2014" s="8"/>
      <c r="N2014" s="19"/>
      <c r="O2014" s="19"/>
      <c r="P2014" s="19"/>
      <c r="Q2014" s="8"/>
      <c r="R2014" s="8"/>
      <c r="S2014" s="88"/>
      <c r="T2014" s="8"/>
      <c r="U2014" s="8"/>
      <c r="V2014" s="11"/>
      <c r="W2014" s="19"/>
      <c r="X2014" s="8"/>
      <c r="Y2014" s="90"/>
      <c r="Z2014" s="88"/>
      <c r="AA2014" s="88"/>
      <c r="AB2014" s="88"/>
      <c r="AC2014" s="88"/>
      <c r="AD2014" s="10"/>
      <c r="AE2014" s="8"/>
      <c r="AF2014" s="12"/>
      <c r="AG2014" s="8"/>
      <c r="AH2014" s="88"/>
    </row>
    <row r="2015" spans="1:34" x14ac:dyDescent="0.25">
      <c r="A2015" s="62">
        <f>COUNTA(H2015:K2015,L2015:AH2015)</f>
        <v>0</v>
      </c>
      <c r="B2015" s="13"/>
      <c r="C2015" s="13"/>
      <c r="D2015" s="13"/>
      <c r="E2015" s="13">
        <f t="shared" si="266"/>
        <v>0</v>
      </c>
      <c r="F2015" s="13"/>
      <c r="G2015" s="13"/>
      <c r="H2015" s="88"/>
      <c r="I2015" s="88"/>
      <c r="J2015" s="9"/>
      <c r="K2015" s="8"/>
      <c r="L2015" s="19"/>
      <c r="M2015" s="8"/>
      <c r="N2015" s="19"/>
      <c r="O2015" s="19"/>
      <c r="P2015" s="19"/>
      <c r="Q2015" s="8"/>
      <c r="R2015" s="8"/>
      <c r="S2015" s="88"/>
      <c r="T2015" s="8"/>
      <c r="U2015" s="8"/>
      <c r="V2015" s="11"/>
      <c r="W2015" s="19"/>
      <c r="X2015" s="8"/>
      <c r="Y2015" s="90"/>
      <c r="Z2015" s="88"/>
      <c r="AA2015" s="88"/>
      <c r="AB2015" s="88"/>
      <c r="AC2015" s="88"/>
      <c r="AD2015" s="10"/>
      <c r="AE2015" s="8"/>
      <c r="AF2015" s="12"/>
      <c r="AG2015" s="8"/>
      <c r="AH2015" s="88"/>
    </row>
    <row r="2016" spans="1:34" x14ac:dyDescent="0.25">
      <c r="A2016" s="62">
        <f>COUNTA(H2016:K2016,L2016:AH2016)</f>
        <v>0</v>
      </c>
      <c r="B2016" s="13"/>
      <c r="C2016" s="13"/>
      <c r="D2016" s="13"/>
      <c r="E2016" s="13">
        <f t="shared" si="266"/>
        <v>0</v>
      </c>
      <c r="F2016" s="13"/>
      <c r="G2016" s="13"/>
      <c r="H2016" s="88"/>
      <c r="I2016" s="88"/>
      <c r="J2016" s="9"/>
      <c r="K2016" s="8"/>
      <c r="L2016" s="19"/>
      <c r="M2016" s="8"/>
      <c r="N2016" s="19"/>
      <c r="O2016" s="19"/>
      <c r="P2016" s="19"/>
      <c r="Q2016" s="8"/>
      <c r="R2016" s="8"/>
      <c r="S2016" s="88"/>
      <c r="T2016" s="8"/>
      <c r="U2016" s="8"/>
      <c r="V2016" s="11"/>
      <c r="W2016" s="19"/>
      <c r="X2016" s="8"/>
      <c r="Y2016" s="90"/>
      <c r="Z2016" s="88"/>
      <c r="AA2016" s="88"/>
      <c r="AB2016" s="88"/>
      <c r="AC2016" s="88"/>
      <c r="AD2016" s="10"/>
      <c r="AE2016" s="8"/>
      <c r="AF2016" s="12"/>
      <c r="AG2016" s="8"/>
      <c r="AH2016" s="88"/>
    </row>
    <row r="2017" spans="1:34" x14ac:dyDescent="0.25">
      <c r="A2017" s="62">
        <f>COUNTA(H2017:K2017,L2017:AH2017)</f>
        <v>0</v>
      </c>
      <c r="B2017" s="13"/>
      <c r="C2017" s="13"/>
      <c r="D2017" s="13"/>
      <c r="E2017" s="13">
        <f t="shared" si="266"/>
        <v>0</v>
      </c>
      <c r="F2017" s="13"/>
      <c r="G2017" s="13"/>
      <c r="H2017" s="88"/>
      <c r="I2017" s="88"/>
      <c r="J2017" s="9"/>
      <c r="K2017" s="8"/>
      <c r="L2017" s="19"/>
      <c r="M2017" s="8"/>
      <c r="N2017" s="19"/>
      <c r="O2017" s="19"/>
      <c r="P2017" s="19"/>
      <c r="Q2017" s="8"/>
      <c r="R2017" s="8"/>
      <c r="S2017" s="88"/>
      <c r="T2017" s="8"/>
      <c r="U2017" s="8"/>
      <c r="V2017" s="11"/>
      <c r="W2017" s="19"/>
      <c r="X2017" s="8"/>
      <c r="Y2017" s="90"/>
      <c r="Z2017" s="88"/>
      <c r="AA2017" s="88"/>
      <c r="AB2017" s="88"/>
      <c r="AC2017" s="88"/>
      <c r="AD2017" s="10"/>
      <c r="AE2017" s="8"/>
      <c r="AF2017" s="12"/>
      <c r="AG2017" s="8"/>
      <c r="AH2017" s="88"/>
    </row>
    <row r="2018" spans="1:34" x14ac:dyDescent="0.25">
      <c r="A2018" s="62">
        <f>COUNTA(H2018:K2018,L2018:AH2018)</f>
        <v>0</v>
      </c>
      <c r="B2018" s="13"/>
      <c r="C2018" s="13"/>
      <c r="D2018" s="13"/>
      <c r="E2018" s="13">
        <f t="shared" si="266"/>
        <v>0</v>
      </c>
      <c r="F2018" s="13"/>
      <c r="G2018" s="13"/>
      <c r="H2018" s="88"/>
      <c r="I2018" s="88"/>
      <c r="J2018" s="9"/>
      <c r="K2018" s="8"/>
      <c r="L2018" s="19"/>
      <c r="M2018" s="8"/>
      <c r="N2018" s="19"/>
      <c r="O2018" s="19"/>
      <c r="P2018" s="19"/>
      <c r="Q2018" s="8"/>
      <c r="R2018" s="8"/>
      <c r="S2018" s="88"/>
      <c r="T2018" s="8"/>
      <c r="U2018" s="8"/>
      <c r="V2018" s="11"/>
      <c r="W2018" s="19"/>
      <c r="X2018" s="8"/>
      <c r="Y2018" s="90"/>
      <c r="Z2018" s="88"/>
      <c r="AA2018" s="88"/>
      <c r="AB2018" s="88"/>
      <c r="AC2018" s="88"/>
      <c r="AD2018" s="10"/>
      <c r="AE2018" s="8"/>
      <c r="AF2018" s="12"/>
      <c r="AG2018" s="8"/>
      <c r="AH2018" s="88"/>
    </row>
    <row r="2019" spans="1:34" s="26" customFormat="1" ht="11.25" customHeight="1" x14ac:dyDescent="0.25">
      <c r="A2019" s="21">
        <v>0</v>
      </c>
      <c r="B2019" s="22"/>
      <c r="C2019" s="22"/>
      <c r="D2019" s="21"/>
      <c r="E2019" s="23">
        <f>MAX(E2003:E2018)</f>
        <v>0</v>
      </c>
      <c r="F2019" s="21" t="str">
        <f>RIGHT(R2019,4)</f>
        <v xml:space="preserve"> - 0</v>
      </c>
      <c r="G2019" s="21" t="str">
        <f>RIGHT(X2019,4)</f>
        <v xml:space="preserve"> - 0</v>
      </c>
      <c r="H2019" s="88"/>
      <c r="I2019" s="88"/>
      <c r="J2019" s="23" t="s">
        <v>85</v>
      </c>
      <c r="K2019" s="23" t="str">
        <f>IF(E2019=4,"ВО",IF(E2019=3,"СПО",IF(E2019=2,"ВО (с)",IF(E2019=1,"СПО (с)","-"))))</f>
        <v>-</v>
      </c>
      <c r="L2019" s="23">
        <f>COUNTA(L2003:L2018)</f>
        <v>0</v>
      </c>
      <c r="M2019" s="23" t="s">
        <v>80</v>
      </c>
      <c r="N2019" s="23" t="s">
        <v>80</v>
      </c>
      <c r="O2019" s="23">
        <f>COUNTA(O2003:O2018)</f>
        <v>0</v>
      </c>
      <c r="P2019" s="23" t="s">
        <v>80</v>
      </c>
      <c r="Q2019" s="23">
        <f>SUM(Q2003:Q2018)</f>
        <v>0</v>
      </c>
      <c r="R2019" s="23" t="str">
        <f>CONCATENATE("П.Г.П. - ",MAX(R2003:R2018))</f>
        <v>П.Г.П. - 0</v>
      </c>
      <c r="S2019" s="23">
        <f>COUNTA(S2003)</f>
        <v>0</v>
      </c>
      <c r="T2019" s="23">
        <f>T2004</f>
        <v>0</v>
      </c>
      <c r="U2019" s="23" t="s">
        <v>80</v>
      </c>
      <c r="V2019" s="23" t="s">
        <v>80</v>
      </c>
      <c r="W2019" s="23">
        <f>COUNTA(W2003:W2018)</f>
        <v>0</v>
      </c>
      <c r="X2019" s="23" t="str">
        <f>CONCATENATE("П.Г.П. - ",MAX(X2003:X2018))</f>
        <v>П.Г.П. - 0</v>
      </c>
      <c r="Y2019" s="24">
        <f>Y2003</f>
        <v>0</v>
      </c>
      <c r="Z2019" s="23" t="str">
        <f>IF(Z2003="","-",Z2003)</f>
        <v>-</v>
      </c>
      <c r="AA2019" s="23" t="str">
        <f t="shared" ref="AA2019:AC2019" si="267">IF(AA2003="","-",AA2003)</f>
        <v>-</v>
      </c>
      <c r="AB2019" s="23" t="str">
        <f t="shared" si="267"/>
        <v>-</v>
      </c>
      <c r="AC2019" s="23" t="str">
        <f t="shared" si="267"/>
        <v>-</v>
      </c>
      <c r="AD2019" s="23" t="s">
        <v>80</v>
      </c>
      <c r="AE2019" s="23">
        <f>SUM(AE2003:AE2018)</f>
        <v>0</v>
      </c>
      <c r="AF2019" s="25">
        <f>SUM(AF2003:AF2018)</f>
        <v>0</v>
      </c>
      <c r="AG2019" s="23" t="s">
        <v>80</v>
      </c>
      <c r="AH2019" s="23" t="s">
        <v>80</v>
      </c>
    </row>
    <row r="2020" spans="1:34" x14ac:dyDescent="0.25">
      <c r="A2020" s="62">
        <f>COUNTA(H2020:K2020,L2020:AH2020)-7</f>
        <v>-1</v>
      </c>
      <c r="B2020" s="13"/>
      <c r="C2020" s="13"/>
      <c r="D2020" s="13"/>
      <c r="E2020" s="13">
        <f t="shared" ref="E2020:E2035" si="268">IF(K2020="ВО",4,IF(K2020="СПО",3,IF(K2020="ВО (студент)",2,IF(K2020="СПО (студент)",1,0))))</f>
        <v>0</v>
      </c>
      <c r="F2020" s="13"/>
      <c r="G2020" s="13"/>
      <c r="H2020" s="88">
        <v>139</v>
      </c>
      <c r="I2020" s="88"/>
      <c r="J2020" s="7" t="s">
        <v>77</v>
      </c>
      <c r="K2020" s="8"/>
      <c r="L2020" s="19"/>
      <c r="M2020" s="8"/>
      <c r="N2020" s="19"/>
      <c r="O2020" s="19"/>
      <c r="P2020" s="19"/>
      <c r="Q2020" s="8"/>
      <c r="R2020" s="8"/>
      <c r="S2020" s="88"/>
      <c r="T2020" s="17" t="s">
        <v>80</v>
      </c>
      <c r="U2020" s="17" t="s">
        <v>80</v>
      </c>
      <c r="V2020" s="18" t="s">
        <v>80</v>
      </c>
      <c r="W2020" s="19"/>
      <c r="X2020" s="8"/>
      <c r="Y2020" s="90"/>
      <c r="Z2020" s="88"/>
      <c r="AA2020" s="88"/>
      <c r="AB2020" s="88" t="str">
        <f>IF(Y2020&lt;1,"-",ROUND(YEARFRAC(Y2020,#REF!,1),2))</f>
        <v>-</v>
      </c>
      <c r="AC2020" s="88"/>
      <c r="AD2020" s="10"/>
      <c r="AE2020" s="8"/>
      <c r="AF2020" s="12"/>
      <c r="AG2020" s="8"/>
      <c r="AH2020" s="88"/>
    </row>
    <row r="2021" spans="1:34" x14ac:dyDescent="0.25">
      <c r="A2021" s="62">
        <f>COUNTA(H2021:K2021,L2021:AH2021)</f>
        <v>0</v>
      </c>
      <c r="B2021" s="13"/>
      <c r="C2021" s="13"/>
      <c r="D2021" s="13"/>
      <c r="E2021" s="13">
        <f t="shared" si="268"/>
        <v>0</v>
      </c>
      <c r="F2021" s="13"/>
      <c r="G2021" s="13"/>
      <c r="H2021" s="88"/>
      <c r="I2021" s="88"/>
      <c r="J2021" s="9"/>
      <c r="K2021" s="8"/>
      <c r="L2021" s="19"/>
      <c r="M2021" s="8"/>
      <c r="N2021" s="19"/>
      <c r="O2021" s="19"/>
      <c r="P2021" s="19"/>
      <c r="Q2021" s="8"/>
      <c r="R2021" s="8"/>
      <c r="S2021" s="88"/>
      <c r="T2021" s="8"/>
      <c r="U2021" s="8"/>
      <c r="V2021" s="11"/>
      <c r="W2021" s="19"/>
      <c r="X2021" s="8"/>
      <c r="Y2021" s="90"/>
      <c r="Z2021" s="88"/>
      <c r="AA2021" s="88"/>
      <c r="AB2021" s="88"/>
      <c r="AC2021" s="88"/>
      <c r="AD2021" s="10"/>
      <c r="AE2021" s="8"/>
      <c r="AF2021" s="12"/>
      <c r="AG2021" s="8"/>
      <c r="AH2021" s="88"/>
    </row>
    <row r="2022" spans="1:34" x14ac:dyDescent="0.25">
      <c r="A2022" s="62">
        <f>COUNTA(H2022:K2022,L2022:AH2022,J2023)-4</f>
        <v>0</v>
      </c>
      <c r="B2022" s="13"/>
      <c r="C2022" s="13"/>
      <c r="D2022" s="13"/>
      <c r="E2022" s="13">
        <f t="shared" si="268"/>
        <v>0</v>
      </c>
      <c r="F2022" s="13"/>
      <c r="G2022" s="13"/>
      <c r="H2022" s="88"/>
      <c r="I2022" s="88"/>
      <c r="J2022" s="7" t="s">
        <v>78</v>
      </c>
      <c r="K2022" s="8"/>
      <c r="L2022" s="19"/>
      <c r="M2022" s="8"/>
      <c r="N2022" s="19"/>
      <c r="O2022" s="19"/>
      <c r="P2022" s="19"/>
      <c r="Q2022" s="8"/>
      <c r="R2022" s="8"/>
      <c r="S2022" s="88"/>
      <c r="T2022" s="17" t="s">
        <v>80</v>
      </c>
      <c r="U2022" s="17" t="s">
        <v>80</v>
      </c>
      <c r="V2022" s="18" t="s">
        <v>80</v>
      </c>
      <c r="W2022" s="19"/>
      <c r="X2022" s="8"/>
      <c r="Y2022" s="90"/>
      <c r="Z2022" s="88"/>
      <c r="AA2022" s="88"/>
      <c r="AB2022" s="88"/>
      <c r="AC2022" s="88"/>
      <c r="AD2022" s="10"/>
      <c r="AE2022" s="8"/>
      <c r="AF2022" s="12"/>
      <c r="AG2022" s="8"/>
      <c r="AH2022" s="88"/>
    </row>
    <row r="2023" spans="1:34" x14ac:dyDescent="0.25">
      <c r="A2023" s="62">
        <f>COUNTA(H2023:K2023,L2023:AH2023)</f>
        <v>0</v>
      </c>
      <c r="B2023" s="13"/>
      <c r="C2023" s="13"/>
      <c r="D2023" s="13" t="str">
        <f>IF(J2023&gt;0,"совмещение","-")</f>
        <v>-</v>
      </c>
      <c r="E2023" s="13">
        <f t="shared" si="268"/>
        <v>0</v>
      </c>
      <c r="F2023" s="13"/>
      <c r="G2023" s="13"/>
      <c r="H2023" s="88"/>
      <c r="I2023" s="88"/>
      <c r="J2023" s="9"/>
      <c r="K2023" s="8"/>
      <c r="L2023" s="19"/>
      <c r="M2023" s="8"/>
      <c r="N2023" s="19"/>
      <c r="O2023" s="19"/>
      <c r="P2023" s="19"/>
      <c r="Q2023" s="8"/>
      <c r="R2023" s="8"/>
      <c r="S2023" s="88"/>
      <c r="T2023" s="8"/>
      <c r="U2023" s="8"/>
      <c r="V2023" s="11"/>
      <c r="W2023" s="19"/>
      <c r="X2023" s="8"/>
      <c r="Y2023" s="90"/>
      <c r="Z2023" s="88"/>
      <c r="AA2023" s="88"/>
      <c r="AB2023" s="88"/>
      <c r="AC2023" s="88"/>
      <c r="AD2023" s="10"/>
      <c r="AE2023" s="8"/>
      <c r="AF2023" s="12"/>
      <c r="AG2023" s="8"/>
      <c r="AH2023" s="88"/>
    </row>
    <row r="2024" spans="1:34" x14ac:dyDescent="0.25">
      <c r="A2024" s="62">
        <f>COUNTA(H2024:K2024,L2024:AH2024)</f>
        <v>0</v>
      </c>
      <c r="B2024" s="13"/>
      <c r="C2024" s="13"/>
      <c r="D2024" s="13"/>
      <c r="E2024" s="13">
        <f t="shared" si="268"/>
        <v>0</v>
      </c>
      <c r="F2024" s="13"/>
      <c r="G2024" s="13"/>
      <c r="H2024" s="88"/>
      <c r="I2024" s="88"/>
      <c r="J2024" s="9"/>
      <c r="K2024" s="8"/>
      <c r="L2024" s="19"/>
      <c r="M2024" s="8"/>
      <c r="N2024" s="19"/>
      <c r="O2024" s="19"/>
      <c r="P2024" s="19"/>
      <c r="Q2024" s="8"/>
      <c r="R2024" s="8"/>
      <c r="S2024" s="88"/>
      <c r="T2024" s="8"/>
      <c r="U2024" s="8"/>
      <c r="V2024" s="11"/>
      <c r="W2024" s="19"/>
      <c r="X2024" s="8"/>
      <c r="Y2024" s="90"/>
      <c r="Z2024" s="88"/>
      <c r="AA2024" s="88"/>
      <c r="AB2024" s="88"/>
      <c r="AC2024" s="88"/>
      <c r="AD2024" s="10"/>
      <c r="AE2024" s="8"/>
      <c r="AF2024" s="12"/>
      <c r="AG2024" s="8"/>
      <c r="AH2024" s="88"/>
    </row>
    <row r="2025" spans="1:34" x14ac:dyDescent="0.25">
      <c r="A2025" s="62">
        <f>COUNTA(H2025:K2025,L2025:AH2025)</f>
        <v>0</v>
      </c>
      <c r="B2025" s="13"/>
      <c r="C2025" s="13"/>
      <c r="D2025" s="13"/>
      <c r="E2025" s="13">
        <f t="shared" si="268"/>
        <v>0</v>
      </c>
      <c r="F2025" s="13"/>
      <c r="G2025" s="13"/>
      <c r="H2025" s="88"/>
      <c r="I2025" s="88"/>
      <c r="J2025" s="9"/>
      <c r="K2025" s="8"/>
      <c r="L2025" s="19"/>
      <c r="M2025" s="8"/>
      <c r="N2025" s="19"/>
      <c r="O2025" s="19"/>
      <c r="P2025" s="19"/>
      <c r="Q2025" s="8"/>
      <c r="R2025" s="8"/>
      <c r="S2025" s="88"/>
      <c r="T2025" s="8"/>
      <c r="U2025" s="8"/>
      <c r="V2025" s="11"/>
      <c r="W2025" s="19"/>
      <c r="X2025" s="8"/>
      <c r="Y2025" s="90"/>
      <c r="Z2025" s="88"/>
      <c r="AA2025" s="88"/>
      <c r="AB2025" s="88"/>
      <c r="AC2025" s="88"/>
      <c r="AD2025" s="10"/>
      <c r="AE2025" s="8"/>
      <c r="AF2025" s="12"/>
      <c r="AG2025" s="8"/>
      <c r="AH2025" s="88"/>
    </row>
    <row r="2026" spans="1:34" x14ac:dyDescent="0.25">
      <c r="A2026" s="62">
        <f>COUNTA(H2026:K2026,L2026:AH2026)</f>
        <v>0</v>
      </c>
      <c r="B2026" s="13"/>
      <c r="C2026" s="13"/>
      <c r="D2026" s="13"/>
      <c r="E2026" s="13">
        <f t="shared" si="268"/>
        <v>0</v>
      </c>
      <c r="F2026" s="13"/>
      <c r="G2026" s="13"/>
      <c r="H2026" s="88"/>
      <c r="I2026" s="88"/>
      <c r="J2026" s="9"/>
      <c r="K2026" s="8"/>
      <c r="L2026" s="19"/>
      <c r="M2026" s="8"/>
      <c r="N2026" s="19"/>
      <c r="O2026" s="19"/>
      <c r="P2026" s="19"/>
      <c r="Q2026" s="8"/>
      <c r="R2026" s="8"/>
      <c r="S2026" s="88"/>
      <c r="T2026" s="8"/>
      <c r="U2026" s="8"/>
      <c r="V2026" s="11"/>
      <c r="W2026" s="19"/>
      <c r="X2026" s="8"/>
      <c r="Y2026" s="90"/>
      <c r="Z2026" s="88"/>
      <c r="AA2026" s="88"/>
      <c r="AB2026" s="88"/>
      <c r="AC2026" s="88"/>
      <c r="AD2026" s="10"/>
      <c r="AE2026" s="8"/>
      <c r="AF2026" s="12"/>
      <c r="AG2026" s="8"/>
      <c r="AH2026" s="88"/>
    </row>
    <row r="2027" spans="1:34" x14ac:dyDescent="0.25">
      <c r="A2027" s="62">
        <f>COUNTA(H2027:K2027,L2027:AH2027)</f>
        <v>0</v>
      </c>
      <c r="B2027" s="13"/>
      <c r="C2027" s="13"/>
      <c r="D2027" s="13"/>
      <c r="E2027" s="13">
        <f t="shared" si="268"/>
        <v>0</v>
      </c>
      <c r="F2027" s="13"/>
      <c r="G2027" s="13"/>
      <c r="H2027" s="88"/>
      <c r="I2027" s="88"/>
      <c r="J2027" s="9"/>
      <c r="K2027" s="8"/>
      <c r="L2027" s="19"/>
      <c r="M2027" s="8"/>
      <c r="N2027" s="19"/>
      <c r="O2027" s="19"/>
      <c r="P2027" s="19"/>
      <c r="Q2027" s="8"/>
      <c r="R2027" s="8"/>
      <c r="S2027" s="88"/>
      <c r="T2027" s="8"/>
      <c r="U2027" s="8"/>
      <c r="V2027" s="11"/>
      <c r="W2027" s="19"/>
      <c r="X2027" s="8"/>
      <c r="Y2027" s="90"/>
      <c r="Z2027" s="88"/>
      <c r="AA2027" s="88"/>
      <c r="AB2027" s="88"/>
      <c r="AC2027" s="88"/>
      <c r="AD2027" s="10"/>
      <c r="AE2027" s="8"/>
      <c r="AF2027" s="12"/>
      <c r="AG2027" s="8"/>
      <c r="AH2027" s="88"/>
    </row>
    <row r="2028" spans="1:34" x14ac:dyDescent="0.25">
      <c r="A2028" s="62">
        <f>COUNTA(H2028:K2028,L2028:AH2028)</f>
        <v>0</v>
      </c>
      <c r="B2028" s="13"/>
      <c r="C2028" s="13"/>
      <c r="D2028" s="13"/>
      <c r="E2028" s="13">
        <f t="shared" si="268"/>
        <v>0</v>
      </c>
      <c r="F2028" s="13"/>
      <c r="G2028" s="13"/>
      <c r="H2028" s="88"/>
      <c r="I2028" s="88"/>
      <c r="J2028" s="9"/>
      <c r="K2028" s="8"/>
      <c r="L2028" s="19"/>
      <c r="M2028" s="8"/>
      <c r="N2028" s="19"/>
      <c r="O2028" s="19"/>
      <c r="P2028" s="19"/>
      <c r="Q2028" s="8"/>
      <c r="R2028" s="8"/>
      <c r="S2028" s="88"/>
      <c r="T2028" s="8"/>
      <c r="U2028" s="8"/>
      <c r="V2028" s="11"/>
      <c r="W2028" s="19"/>
      <c r="X2028" s="8"/>
      <c r="Y2028" s="90"/>
      <c r="Z2028" s="88"/>
      <c r="AA2028" s="88"/>
      <c r="AB2028" s="88"/>
      <c r="AC2028" s="88"/>
      <c r="AD2028" s="10"/>
      <c r="AE2028" s="8"/>
      <c r="AF2028" s="12"/>
      <c r="AG2028" s="8"/>
      <c r="AH2028" s="88"/>
    </row>
    <row r="2029" spans="1:34" x14ac:dyDescent="0.25">
      <c r="A2029" s="62">
        <f>COUNTA(H2029:K2029,L2029:AH2029,J2030)-4</f>
        <v>0</v>
      </c>
      <c r="B2029" s="13"/>
      <c r="C2029" s="13"/>
      <c r="D2029" s="13"/>
      <c r="E2029" s="13">
        <f t="shared" si="268"/>
        <v>0</v>
      </c>
      <c r="F2029" s="13"/>
      <c r="G2029" s="13"/>
      <c r="H2029" s="88"/>
      <c r="I2029" s="88"/>
      <c r="J2029" s="7" t="s">
        <v>79</v>
      </c>
      <c r="K2029" s="8"/>
      <c r="L2029" s="19"/>
      <c r="M2029" s="8"/>
      <c r="N2029" s="19"/>
      <c r="O2029" s="19"/>
      <c r="P2029" s="19"/>
      <c r="Q2029" s="8"/>
      <c r="R2029" s="8"/>
      <c r="S2029" s="88"/>
      <c r="T2029" s="17" t="s">
        <v>80</v>
      </c>
      <c r="U2029" s="17" t="s">
        <v>80</v>
      </c>
      <c r="V2029" s="18" t="s">
        <v>80</v>
      </c>
      <c r="W2029" s="19"/>
      <c r="X2029" s="8"/>
      <c r="Y2029" s="90"/>
      <c r="Z2029" s="88"/>
      <c r="AA2029" s="88"/>
      <c r="AB2029" s="88"/>
      <c r="AC2029" s="88"/>
      <c r="AD2029" s="10"/>
      <c r="AE2029" s="8"/>
      <c r="AF2029" s="12"/>
      <c r="AG2029" s="8"/>
      <c r="AH2029" s="88"/>
    </row>
    <row r="2030" spans="1:34" x14ac:dyDescent="0.25">
      <c r="A2030" s="62">
        <f>COUNTA(H2030:K2030,L2030:AH2030)</f>
        <v>0</v>
      </c>
      <c r="B2030" s="13"/>
      <c r="C2030" s="13"/>
      <c r="D2030" s="13" t="str">
        <f>IF(J2030&gt;0,"совместительство","-")</f>
        <v>-</v>
      </c>
      <c r="E2030" s="13">
        <f t="shared" si="268"/>
        <v>0</v>
      </c>
      <c r="F2030" s="13"/>
      <c r="G2030" s="13"/>
      <c r="H2030" s="88"/>
      <c r="I2030" s="88"/>
      <c r="J2030" s="9"/>
      <c r="K2030" s="8"/>
      <c r="L2030" s="19"/>
      <c r="M2030" s="8"/>
      <c r="N2030" s="19"/>
      <c r="O2030" s="19"/>
      <c r="P2030" s="19"/>
      <c r="Q2030" s="8"/>
      <c r="R2030" s="8"/>
      <c r="S2030" s="88"/>
      <c r="T2030" s="8"/>
      <c r="U2030" s="8"/>
      <c r="V2030" s="11"/>
      <c r="W2030" s="19"/>
      <c r="X2030" s="8"/>
      <c r="Y2030" s="90"/>
      <c r="Z2030" s="88"/>
      <c r="AA2030" s="88"/>
      <c r="AB2030" s="88"/>
      <c r="AC2030" s="88"/>
      <c r="AD2030" s="10"/>
      <c r="AE2030" s="8"/>
      <c r="AF2030" s="12"/>
      <c r="AG2030" s="8"/>
      <c r="AH2030" s="88"/>
    </row>
    <row r="2031" spans="1:34" x14ac:dyDescent="0.25">
      <c r="A2031" s="62">
        <f>COUNTA(H2031:K2031,L2031:AH2031)</f>
        <v>0</v>
      </c>
      <c r="B2031" s="13"/>
      <c r="C2031" s="13"/>
      <c r="D2031" s="13"/>
      <c r="E2031" s="13">
        <f t="shared" si="268"/>
        <v>0</v>
      </c>
      <c r="F2031" s="13"/>
      <c r="G2031" s="13"/>
      <c r="H2031" s="88"/>
      <c r="I2031" s="88"/>
      <c r="J2031" s="9"/>
      <c r="K2031" s="8"/>
      <c r="L2031" s="19"/>
      <c r="M2031" s="8"/>
      <c r="N2031" s="19"/>
      <c r="O2031" s="19"/>
      <c r="P2031" s="19"/>
      <c r="Q2031" s="8"/>
      <c r="R2031" s="8"/>
      <c r="S2031" s="88"/>
      <c r="T2031" s="8"/>
      <c r="U2031" s="8"/>
      <c r="V2031" s="11"/>
      <c r="W2031" s="19"/>
      <c r="X2031" s="8"/>
      <c r="Y2031" s="90"/>
      <c r="Z2031" s="88"/>
      <c r="AA2031" s="88"/>
      <c r="AB2031" s="88"/>
      <c r="AC2031" s="88"/>
      <c r="AD2031" s="10"/>
      <c r="AE2031" s="8"/>
      <c r="AF2031" s="12"/>
      <c r="AG2031" s="8"/>
      <c r="AH2031" s="88"/>
    </row>
    <row r="2032" spans="1:34" x14ac:dyDescent="0.25">
      <c r="A2032" s="62">
        <f>COUNTA(H2032:K2032,L2032:AH2032)</f>
        <v>0</v>
      </c>
      <c r="B2032" s="13"/>
      <c r="C2032" s="13"/>
      <c r="D2032" s="13"/>
      <c r="E2032" s="13">
        <f t="shared" si="268"/>
        <v>0</v>
      </c>
      <c r="F2032" s="13"/>
      <c r="G2032" s="13"/>
      <c r="H2032" s="88"/>
      <c r="I2032" s="88"/>
      <c r="J2032" s="9"/>
      <c r="K2032" s="8"/>
      <c r="L2032" s="19"/>
      <c r="M2032" s="8"/>
      <c r="N2032" s="19"/>
      <c r="O2032" s="19"/>
      <c r="P2032" s="19"/>
      <c r="Q2032" s="8"/>
      <c r="R2032" s="8"/>
      <c r="S2032" s="88"/>
      <c r="T2032" s="8"/>
      <c r="U2032" s="8"/>
      <c r="V2032" s="11"/>
      <c r="W2032" s="19"/>
      <c r="X2032" s="8"/>
      <c r="Y2032" s="90"/>
      <c r="Z2032" s="88"/>
      <c r="AA2032" s="88"/>
      <c r="AB2032" s="88"/>
      <c r="AC2032" s="88"/>
      <c r="AD2032" s="10"/>
      <c r="AE2032" s="8"/>
      <c r="AF2032" s="12"/>
      <c r="AG2032" s="8"/>
      <c r="AH2032" s="88"/>
    </row>
    <row r="2033" spans="1:34" x14ac:dyDescent="0.25">
      <c r="A2033" s="62">
        <f>COUNTA(H2033:K2033,L2033:AH2033)</f>
        <v>0</v>
      </c>
      <c r="B2033" s="13"/>
      <c r="C2033" s="13"/>
      <c r="D2033" s="13"/>
      <c r="E2033" s="13">
        <f t="shared" si="268"/>
        <v>0</v>
      </c>
      <c r="F2033" s="13"/>
      <c r="G2033" s="13"/>
      <c r="H2033" s="88"/>
      <c r="I2033" s="88"/>
      <c r="J2033" s="9"/>
      <c r="K2033" s="8"/>
      <c r="L2033" s="19"/>
      <c r="M2033" s="8"/>
      <c r="N2033" s="19"/>
      <c r="O2033" s="19"/>
      <c r="P2033" s="19"/>
      <c r="Q2033" s="8"/>
      <c r="R2033" s="8"/>
      <c r="S2033" s="88"/>
      <c r="T2033" s="8"/>
      <c r="U2033" s="8"/>
      <c r="V2033" s="11"/>
      <c r="W2033" s="19"/>
      <c r="X2033" s="8"/>
      <c r="Y2033" s="90"/>
      <c r="Z2033" s="88"/>
      <c r="AA2033" s="88"/>
      <c r="AB2033" s="88"/>
      <c r="AC2033" s="88"/>
      <c r="AD2033" s="10"/>
      <c r="AE2033" s="8"/>
      <c r="AF2033" s="12"/>
      <c r="AG2033" s="8"/>
      <c r="AH2033" s="88"/>
    </row>
    <row r="2034" spans="1:34" x14ac:dyDescent="0.25">
      <c r="A2034" s="62">
        <f>COUNTA(H2034:K2034,L2034:AH2034)</f>
        <v>0</v>
      </c>
      <c r="B2034" s="13"/>
      <c r="C2034" s="13"/>
      <c r="D2034" s="13"/>
      <c r="E2034" s="13">
        <f t="shared" si="268"/>
        <v>0</v>
      </c>
      <c r="F2034" s="13"/>
      <c r="G2034" s="13"/>
      <c r="H2034" s="88"/>
      <c r="I2034" s="88"/>
      <c r="J2034" s="9"/>
      <c r="K2034" s="8"/>
      <c r="L2034" s="19"/>
      <c r="M2034" s="8"/>
      <c r="N2034" s="19"/>
      <c r="O2034" s="19"/>
      <c r="P2034" s="19"/>
      <c r="Q2034" s="8"/>
      <c r="R2034" s="8"/>
      <c r="S2034" s="88"/>
      <c r="T2034" s="8"/>
      <c r="U2034" s="8"/>
      <c r="V2034" s="11"/>
      <c r="W2034" s="19"/>
      <c r="X2034" s="8"/>
      <c r="Y2034" s="90"/>
      <c r="Z2034" s="88"/>
      <c r="AA2034" s="88"/>
      <c r="AB2034" s="88"/>
      <c r="AC2034" s="88"/>
      <c r="AD2034" s="10"/>
      <c r="AE2034" s="8"/>
      <c r="AF2034" s="12"/>
      <c r="AG2034" s="8"/>
      <c r="AH2034" s="88"/>
    </row>
    <row r="2035" spans="1:34" x14ac:dyDescent="0.25">
      <c r="A2035" s="62">
        <f>COUNTA(H2035:K2035,L2035:AH2035)</f>
        <v>0</v>
      </c>
      <c r="B2035" s="13"/>
      <c r="C2035" s="13"/>
      <c r="D2035" s="13"/>
      <c r="E2035" s="13">
        <f t="shared" si="268"/>
        <v>0</v>
      </c>
      <c r="F2035" s="13"/>
      <c r="G2035" s="13"/>
      <c r="H2035" s="88"/>
      <c r="I2035" s="88"/>
      <c r="J2035" s="9"/>
      <c r="K2035" s="8"/>
      <c r="L2035" s="19"/>
      <c r="M2035" s="8"/>
      <c r="N2035" s="19"/>
      <c r="O2035" s="19"/>
      <c r="P2035" s="19"/>
      <c r="Q2035" s="8"/>
      <c r="R2035" s="8"/>
      <c r="S2035" s="88"/>
      <c r="T2035" s="8"/>
      <c r="U2035" s="8"/>
      <c r="V2035" s="11"/>
      <c r="W2035" s="19"/>
      <c r="X2035" s="8"/>
      <c r="Y2035" s="90"/>
      <c r="Z2035" s="88"/>
      <c r="AA2035" s="88"/>
      <c r="AB2035" s="88"/>
      <c r="AC2035" s="88"/>
      <c r="AD2035" s="10"/>
      <c r="AE2035" s="8"/>
      <c r="AF2035" s="12"/>
      <c r="AG2035" s="8"/>
      <c r="AH2035" s="88"/>
    </row>
    <row r="2036" spans="1:34" s="26" customFormat="1" ht="11.25" customHeight="1" x14ac:dyDescent="0.25">
      <c r="A2036" s="21">
        <v>0</v>
      </c>
      <c r="B2036" s="22"/>
      <c r="C2036" s="22"/>
      <c r="D2036" s="21"/>
      <c r="E2036" s="23">
        <f>MAX(E2020:E2035)</f>
        <v>0</v>
      </c>
      <c r="F2036" s="21" t="str">
        <f>RIGHT(R2036,4)</f>
        <v xml:space="preserve"> - 0</v>
      </c>
      <c r="G2036" s="21" t="str">
        <f>RIGHT(X2036,4)</f>
        <v xml:space="preserve"> - 0</v>
      </c>
      <c r="H2036" s="88"/>
      <c r="I2036" s="88"/>
      <c r="J2036" s="23" t="s">
        <v>85</v>
      </c>
      <c r="K2036" s="23" t="str">
        <f>IF(E2036=4,"ВО",IF(E2036=3,"СПО",IF(E2036=2,"ВО (с)",IF(E2036=1,"СПО (с)","-"))))</f>
        <v>-</v>
      </c>
      <c r="L2036" s="23">
        <f>COUNTA(L2020:L2035)</f>
        <v>0</v>
      </c>
      <c r="M2036" s="23" t="s">
        <v>80</v>
      </c>
      <c r="N2036" s="23" t="s">
        <v>80</v>
      </c>
      <c r="O2036" s="23">
        <f>COUNTA(O2020:O2035)</f>
        <v>0</v>
      </c>
      <c r="P2036" s="23" t="s">
        <v>80</v>
      </c>
      <c r="Q2036" s="23">
        <f>SUM(Q2020:Q2035)</f>
        <v>0</v>
      </c>
      <c r="R2036" s="23" t="str">
        <f>CONCATENATE("П.Г.П. - ",MAX(R2020:R2035))</f>
        <v>П.Г.П. - 0</v>
      </c>
      <c r="S2036" s="23">
        <f>COUNTA(S2020)</f>
        <v>0</v>
      </c>
      <c r="T2036" s="23">
        <f>T2021</f>
        <v>0</v>
      </c>
      <c r="U2036" s="23" t="s">
        <v>80</v>
      </c>
      <c r="V2036" s="23" t="s">
        <v>80</v>
      </c>
      <c r="W2036" s="23">
        <f>COUNTA(W2020:W2035)</f>
        <v>0</v>
      </c>
      <c r="X2036" s="23" t="str">
        <f>CONCATENATE("П.Г.П. - ",MAX(X2020:X2035))</f>
        <v>П.Г.П. - 0</v>
      </c>
      <c r="Y2036" s="24">
        <f>Y2020</f>
        <v>0</v>
      </c>
      <c r="Z2036" s="23" t="str">
        <f>IF(Z2020="","-",Z2020)</f>
        <v>-</v>
      </c>
      <c r="AA2036" s="23" t="str">
        <f t="shared" ref="AA2036:AC2036" si="269">IF(AA2020="","-",AA2020)</f>
        <v>-</v>
      </c>
      <c r="AB2036" s="23" t="str">
        <f t="shared" si="269"/>
        <v>-</v>
      </c>
      <c r="AC2036" s="23" t="str">
        <f t="shared" si="269"/>
        <v>-</v>
      </c>
      <c r="AD2036" s="23" t="s">
        <v>80</v>
      </c>
      <c r="AE2036" s="23">
        <f>SUM(AE2020:AE2035)</f>
        <v>0</v>
      </c>
      <c r="AF2036" s="25">
        <f>SUM(AF2020:AF2035)</f>
        <v>0</v>
      </c>
      <c r="AG2036" s="23" t="s">
        <v>80</v>
      </c>
      <c r="AH2036" s="23" t="s">
        <v>80</v>
      </c>
    </row>
    <row r="2037" spans="1:34" x14ac:dyDescent="0.25">
      <c r="A2037" s="62">
        <f>COUNTA(H2037:K2037,L2037:AH2037)-7</f>
        <v>-1</v>
      </c>
      <c r="B2037" s="13"/>
      <c r="C2037" s="13"/>
      <c r="D2037" s="13"/>
      <c r="E2037" s="13">
        <f t="shared" ref="E2037:E2052" si="270">IF(K2037="ВО",4,IF(K2037="СПО",3,IF(K2037="ВО (студент)",2,IF(K2037="СПО (студент)",1,0))))</f>
        <v>0</v>
      </c>
      <c r="F2037" s="13"/>
      <c r="G2037" s="13"/>
      <c r="H2037" s="88">
        <v>140</v>
      </c>
      <c r="I2037" s="88"/>
      <c r="J2037" s="7" t="s">
        <v>77</v>
      </c>
      <c r="K2037" s="8"/>
      <c r="L2037" s="19"/>
      <c r="M2037" s="8"/>
      <c r="N2037" s="19"/>
      <c r="O2037" s="19"/>
      <c r="P2037" s="19"/>
      <c r="Q2037" s="8"/>
      <c r="R2037" s="8"/>
      <c r="S2037" s="88"/>
      <c r="T2037" s="17" t="s">
        <v>80</v>
      </c>
      <c r="U2037" s="17" t="s">
        <v>80</v>
      </c>
      <c r="V2037" s="18" t="s">
        <v>80</v>
      </c>
      <c r="W2037" s="19"/>
      <c r="X2037" s="8"/>
      <c r="Y2037" s="90"/>
      <c r="Z2037" s="88"/>
      <c r="AA2037" s="88"/>
      <c r="AB2037" s="88" t="str">
        <f>IF(Y2037&lt;1,"-",ROUND(YEARFRAC(Y2037,#REF!,1),2))</f>
        <v>-</v>
      </c>
      <c r="AC2037" s="88"/>
      <c r="AD2037" s="10"/>
      <c r="AE2037" s="8"/>
      <c r="AF2037" s="12"/>
      <c r="AG2037" s="8"/>
      <c r="AH2037" s="88"/>
    </row>
    <row r="2038" spans="1:34" x14ac:dyDescent="0.25">
      <c r="A2038" s="62">
        <f>COUNTA(H2038:K2038,L2038:AH2038)</f>
        <v>0</v>
      </c>
      <c r="B2038" s="13"/>
      <c r="C2038" s="13"/>
      <c r="D2038" s="13"/>
      <c r="E2038" s="13">
        <f t="shared" si="270"/>
        <v>0</v>
      </c>
      <c r="F2038" s="13"/>
      <c r="G2038" s="13"/>
      <c r="H2038" s="88"/>
      <c r="I2038" s="88"/>
      <c r="J2038" s="9"/>
      <c r="K2038" s="8"/>
      <c r="L2038" s="19"/>
      <c r="M2038" s="8"/>
      <c r="N2038" s="19"/>
      <c r="O2038" s="19"/>
      <c r="P2038" s="19"/>
      <c r="Q2038" s="8"/>
      <c r="R2038" s="8"/>
      <c r="S2038" s="88"/>
      <c r="T2038" s="8"/>
      <c r="U2038" s="8"/>
      <c r="V2038" s="11"/>
      <c r="W2038" s="19"/>
      <c r="X2038" s="8"/>
      <c r="Y2038" s="90"/>
      <c r="Z2038" s="88"/>
      <c r="AA2038" s="88"/>
      <c r="AB2038" s="88"/>
      <c r="AC2038" s="88"/>
      <c r="AD2038" s="10"/>
      <c r="AE2038" s="8"/>
      <c r="AF2038" s="12"/>
      <c r="AG2038" s="8"/>
      <c r="AH2038" s="88"/>
    </row>
    <row r="2039" spans="1:34" x14ac:dyDescent="0.25">
      <c r="A2039" s="62">
        <f>COUNTA(H2039:K2039,L2039:AH2039,J2040)-4</f>
        <v>0</v>
      </c>
      <c r="B2039" s="13"/>
      <c r="C2039" s="13"/>
      <c r="D2039" s="13"/>
      <c r="E2039" s="13">
        <f t="shared" si="270"/>
        <v>0</v>
      </c>
      <c r="F2039" s="13"/>
      <c r="G2039" s="13"/>
      <c r="H2039" s="88"/>
      <c r="I2039" s="88"/>
      <c r="J2039" s="7" t="s">
        <v>78</v>
      </c>
      <c r="K2039" s="8"/>
      <c r="L2039" s="19"/>
      <c r="M2039" s="8"/>
      <c r="N2039" s="19"/>
      <c r="O2039" s="19"/>
      <c r="P2039" s="19"/>
      <c r="Q2039" s="8"/>
      <c r="R2039" s="8"/>
      <c r="S2039" s="88"/>
      <c r="T2039" s="17" t="s">
        <v>80</v>
      </c>
      <c r="U2039" s="17" t="s">
        <v>80</v>
      </c>
      <c r="V2039" s="18" t="s">
        <v>80</v>
      </c>
      <c r="W2039" s="19"/>
      <c r="X2039" s="8"/>
      <c r="Y2039" s="90"/>
      <c r="Z2039" s="88"/>
      <c r="AA2039" s="88"/>
      <c r="AB2039" s="88"/>
      <c r="AC2039" s="88"/>
      <c r="AD2039" s="10"/>
      <c r="AE2039" s="8"/>
      <c r="AF2039" s="12"/>
      <c r="AG2039" s="8"/>
      <c r="AH2039" s="88"/>
    </row>
    <row r="2040" spans="1:34" x14ac:dyDescent="0.25">
      <c r="A2040" s="62">
        <f>COUNTA(H2040:K2040,L2040:AH2040)</f>
        <v>0</v>
      </c>
      <c r="B2040" s="13"/>
      <c r="C2040" s="13"/>
      <c r="D2040" s="13" t="str">
        <f>IF(J2040&gt;0,"совмещение","-")</f>
        <v>-</v>
      </c>
      <c r="E2040" s="13">
        <f t="shared" si="270"/>
        <v>0</v>
      </c>
      <c r="F2040" s="13"/>
      <c r="G2040" s="13"/>
      <c r="H2040" s="88"/>
      <c r="I2040" s="88"/>
      <c r="J2040" s="9"/>
      <c r="K2040" s="8"/>
      <c r="L2040" s="19"/>
      <c r="M2040" s="8"/>
      <c r="N2040" s="19"/>
      <c r="O2040" s="19"/>
      <c r="P2040" s="19"/>
      <c r="Q2040" s="8"/>
      <c r="R2040" s="8"/>
      <c r="S2040" s="88"/>
      <c r="T2040" s="8"/>
      <c r="U2040" s="8"/>
      <c r="V2040" s="11"/>
      <c r="W2040" s="19"/>
      <c r="X2040" s="8"/>
      <c r="Y2040" s="90"/>
      <c r="Z2040" s="88"/>
      <c r="AA2040" s="88"/>
      <c r="AB2040" s="88"/>
      <c r="AC2040" s="88"/>
      <c r="AD2040" s="10"/>
      <c r="AE2040" s="8"/>
      <c r="AF2040" s="12"/>
      <c r="AG2040" s="8"/>
      <c r="AH2040" s="88"/>
    </row>
    <row r="2041" spans="1:34" x14ac:dyDescent="0.25">
      <c r="A2041" s="62">
        <f>COUNTA(H2041:K2041,L2041:AH2041)</f>
        <v>0</v>
      </c>
      <c r="B2041" s="13"/>
      <c r="C2041" s="13"/>
      <c r="D2041" s="13"/>
      <c r="E2041" s="13">
        <f t="shared" si="270"/>
        <v>0</v>
      </c>
      <c r="F2041" s="13"/>
      <c r="G2041" s="13"/>
      <c r="H2041" s="88"/>
      <c r="I2041" s="88"/>
      <c r="J2041" s="9"/>
      <c r="K2041" s="8"/>
      <c r="L2041" s="19"/>
      <c r="M2041" s="8"/>
      <c r="N2041" s="19"/>
      <c r="O2041" s="19"/>
      <c r="P2041" s="19"/>
      <c r="Q2041" s="8"/>
      <c r="R2041" s="8"/>
      <c r="S2041" s="88"/>
      <c r="T2041" s="8"/>
      <c r="U2041" s="8"/>
      <c r="V2041" s="11"/>
      <c r="W2041" s="19"/>
      <c r="X2041" s="8"/>
      <c r="Y2041" s="90"/>
      <c r="Z2041" s="88"/>
      <c r="AA2041" s="88"/>
      <c r="AB2041" s="88"/>
      <c r="AC2041" s="88"/>
      <c r="AD2041" s="10"/>
      <c r="AE2041" s="8"/>
      <c r="AF2041" s="12"/>
      <c r="AG2041" s="8"/>
      <c r="AH2041" s="88"/>
    </row>
    <row r="2042" spans="1:34" x14ac:dyDescent="0.25">
      <c r="A2042" s="62">
        <f>COUNTA(H2042:K2042,L2042:AH2042)</f>
        <v>0</v>
      </c>
      <c r="B2042" s="13"/>
      <c r="C2042" s="13"/>
      <c r="D2042" s="13"/>
      <c r="E2042" s="13">
        <f t="shared" si="270"/>
        <v>0</v>
      </c>
      <c r="F2042" s="13"/>
      <c r="G2042" s="13"/>
      <c r="H2042" s="88"/>
      <c r="I2042" s="88"/>
      <c r="J2042" s="9"/>
      <c r="K2042" s="8"/>
      <c r="L2042" s="19"/>
      <c r="M2042" s="8"/>
      <c r="N2042" s="19"/>
      <c r="O2042" s="19"/>
      <c r="P2042" s="19"/>
      <c r="Q2042" s="8"/>
      <c r="R2042" s="8"/>
      <c r="S2042" s="88"/>
      <c r="T2042" s="8"/>
      <c r="U2042" s="8"/>
      <c r="V2042" s="11"/>
      <c r="W2042" s="19"/>
      <c r="X2042" s="8"/>
      <c r="Y2042" s="90"/>
      <c r="Z2042" s="88"/>
      <c r="AA2042" s="88"/>
      <c r="AB2042" s="88"/>
      <c r="AC2042" s="88"/>
      <c r="AD2042" s="10"/>
      <c r="AE2042" s="8"/>
      <c r="AF2042" s="12"/>
      <c r="AG2042" s="8"/>
      <c r="AH2042" s="88"/>
    </row>
    <row r="2043" spans="1:34" x14ac:dyDescent="0.25">
      <c r="A2043" s="62">
        <f>COUNTA(H2043:K2043,L2043:AH2043)</f>
        <v>0</v>
      </c>
      <c r="B2043" s="13"/>
      <c r="C2043" s="13"/>
      <c r="D2043" s="13"/>
      <c r="E2043" s="13">
        <f t="shared" si="270"/>
        <v>0</v>
      </c>
      <c r="F2043" s="13"/>
      <c r="G2043" s="13"/>
      <c r="H2043" s="88"/>
      <c r="I2043" s="88"/>
      <c r="J2043" s="9"/>
      <c r="K2043" s="8"/>
      <c r="L2043" s="19"/>
      <c r="M2043" s="8"/>
      <c r="N2043" s="19"/>
      <c r="O2043" s="19"/>
      <c r="P2043" s="19"/>
      <c r="Q2043" s="8"/>
      <c r="R2043" s="8"/>
      <c r="S2043" s="88"/>
      <c r="T2043" s="8"/>
      <c r="U2043" s="8"/>
      <c r="V2043" s="11"/>
      <c r="W2043" s="19"/>
      <c r="X2043" s="8"/>
      <c r="Y2043" s="90"/>
      <c r="Z2043" s="88"/>
      <c r="AA2043" s="88"/>
      <c r="AB2043" s="88"/>
      <c r="AC2043" s="88"/>
      <c r="AD2043" s="10"/>
      <c r="AE2043" s="8"/>
      <c r="AF2043" s="12"/>
      <c r="AG2043" s="8"/>
      <c r="AH2043" s="88"/>
    </row>
    <row r="2044" spans="1:34" x14ac:dyDescent="0.25">
      <c r="A2044" s="62">
        <f>COUNTA(H2044:K2044,L2044:AH2044)</f>
        <v>0</v>
      </c>
      <c r="B2044" s="13"/>
      <c r="C2044" s="13"/>
      <c r="D2044" s="13"/>
      <c r="E2044" s="13">
        <f t="shared" si="270"/>
        <v>0</v>
      </c>
      <c r="F2044" s="13"/>
      <c r="G2044" s="13"/>
      <c r="H2044" s="88"/>
      <c r="I2044" s="88"/>
      <c r="J2044" s="9"/>
      <c r="K2044" s="8"/>
      <c r="L2044" s="19"/>
      <c r="M2044" s="8"/>
      <c r="N2044" s="19"/>
      <c r="O2044" s="19"/>
      <c r="P2044" s="19"/>
      <c r="Q2044" s="8"/>
      <c r="R2044" s="8"/>
      <c r="S2044" s="88"/>
      <c r="T2044" s="8"/>
      <c r="U2044" s="8"/>
      <c r="V2044" s="11"/>
      <c r="W2044" s="19"/>
      <c r="X2044" s="8"/>
      <c r="Y2044" s="90"/>
      <c r="Z2044" s="88"/>
      <c r="AA2044" s="88"/>
      <c r="AB2044" s="88"/>
      <c r="AC2044" s="88"/>
      <c r="AD2044" s="10"/>
      <c r="AE2044" s="8"/>
      <c r="AF2044" s="12"/>
      <c r="AG2044" s="8"/>
      <c r="AH2044" s="88"/>
    </row>
    <row r="2045" spans="1:34" x14ac:dyDescent="0.25">
      <c r="A2045" s="62">
        <f>COUNTA(H2045:K2045,L2045:AH2045)</f>
        <v>0</v>
      </c>
      <c r="B2045" s="13"/>
      <c r="C2045" s="13"/>
      <c r="D2045" s="13"/>
      <c r="E2045" s="13">
        <f t="shared" si="270"/>
        <v>0</v>
      </c>
      <c r="F2045" s="13"/>
      <c r="G2045" s="13"/>
      <c r="H2045" s="88"/>
      <c r="I2045" s="88"/>
      <c r="J2045" s="9"/>
      <c r="K2045" s="8"/>
      <c r="L2045" s="19"/>
      <c r="M2045" s="8"/>
      <c r="N2045" s="19"/>
      <c r="O2045" s="19"/>
      <c r="P2045" s="19"/>
      <c r="Q2045" s="8"/>
      <c r="R2045" s="8"/>
      <c r="S2045" s="88"/>
      <c r="T2045" s="8"/>
      <c r="U2045" s="8"/>
      <c r="V2045" s="11"/>
      <c r="W2045" s="19"/>
      <c r="X2045" s="8"/>
      <c r="Y2045" s="90"/>
      <c r="Z2045" s="88"/>
      <c r="AA2045" s="88"/>
      <c r="AB2045" s="88"/>
      <c r="AC2045" s="88"/>
      <c r="AD2045" s="10"/>
      <c r="AE2045" s="8"/>
      <c r="AF2045" s="12"/>
      <c r="AG2045" s="8"/>
      <c r="AH2045" s="88"/>
    </row>
    <row r="2046" spans="1:34" x14ac:dyDescent="0.25">
      <c r="A2046" s="62">
        <f>COUNTA(H2046:K2046,L2046:AH2046,J2047)-4</f>
        <v>0</v>
      </c>
      <c r="B2046" s="13"/>
      <c r="C2046" s="13"/>
      <c r="D2046" s="13"/>
      <c r="E2046" s="13">
        <f t="shared" si="270"/>
        <v>0</v>
      </c>
      <c r="F2046" s="13"/>
      <c r="G2046" s="13"/>
      <c r="H2046" s="88"/>
      <c r="I2046" s="88"/>
      <c r="J2046" s="7" t="s">
        <v>79</v>
      </c>
      <c r="K2046" s="8"/>
      <c r="L2046" s="19"/>
      <c r="M2046" s="8"/>
      <c r="N2046" s="19"/>
      <c r="O2046" s="19"/>
      <c r="P2046" s="19"/>
      <c r="Q2046" s="8"/>
      <c r="R2046" s="8"/>
      <c r="S2046" s="88"/>
      <c r="T2046" s="17" t="s">
        <v>80</v>
      </c>
      <c r="U2046" s="17" t="s">
        <v>80</v>
      </c>
      <c r="V2046" s="18" t="s">
        <v>80</v>
      </c>
      <c r="W2046" s="19"/>
      <c r="X2046" s="8"/>
      <c r="Y2046" s="90"/>
      <c r="Z2046" s="88"/>
      <c r="AA2046" s="88"/>
      <c r="AB2046" s="88"/>
      <c r="AC2046" s="88"/>
      <c r="AD2046" s="10"/>
      <c r="AE2046" s="8"/>
      <c r="AF2046" s="12"/>
      <c r="AG2046" s="8"/>
      <c r="AH2046" s="88"/>
    </row>
    <row r="2047" spans="1:34" x14ac:dyDescent="0.25">
      <c r="A2047" s="62">
        <f>COUNTA(H2047:K2047,L2047:AH2047)</f>
        <v>0</v>
      </c>
      <c r="B2047" s="13"/>
      <c r="C2047" s="13"/>
      <c r="D2047" s="13" t="str">
        <f>IF(J2047&gt;0,"совместительство","-")</f>
        <v>-</v>
      </c>
      <c r="E2047" s="13">
        <f t="shared" si="270"/>
        <v>0</v>
      </c>
      <c r="F2047" s="13"/>
      <c r="G2047" s="13"/>
      <c r="H2047" s="88"/>
      <c r="I2047" s="88"/>
      <c r="J2047" s="9"/>
      <c r="K2047" s="8"/>
      <c r="L2047" s="19"/>
      <c r="M2047" s="8"/>
      <c r="N2047" s="19"/>
      <c r="O2047" s="19"/>
      <c r="P2047" s="19"/>
      <c r="Q2047" s="8"/>
      <c r="R2047" s="8"/>
      <c r="S2047" s="88"/>
      <c r="T2047" s="8"/>
      <c r="U2047" s="8"/>
      <c r="V2047" s="11"/>
      <c r="W2047" s="19"/>
      <c r="X2047" s="8"/>
      <c r="Y2047" s="90"/>
      <c r="Z2047" s="88"/>
      <c r="AA2047" s="88"/>
      <c r="AB2047" s="88"/>
      <c r="AC2047" s="88"/>
      <c r="AD2047" s="10"/>
      <c r="AE2047" s="8"/>
      <c r="AF2047" s="12"/>
      <c r="AG2047" s="8"/>
      <c r="AH2047" s="88"/>
    </row>
    <row r="2048" spans="1:34" x14ac:dyDescent="0.25">
      <c r="A2048" s="62">
        <f>COUNTA(H2048:K2048,L2048:AH2048)</f>
        <v>0</v>
      </c>
      <c r="B2048" s="13"/>
      <c r="C2048" s="13"/>
      <c r="D2048" s="13"/>
      <c r="E2048" s="13">
        <f t="shared" si="270"/>
        <v>0</v>
      </c>
      <c r="F2048" s="13"/>
      <c r="G2048" s="13"/>
      <c r="H2048" s="88"/>
      <c r="I2048" s="88"/>
      <c r="J2048" s="9"/>
      <c r="K2048" s="8"/>
      <c r="L2048" s="19"/>
      <c r="M2048" s="8"/>
      <c r="N2048" s="19"/>
      <c r="O2048" s="19"/>
      <c r="P2048" s="19"/>
      <c r="Q2048" s="8"/>
      <c r="R2048" s="8"/>
      <c r="S2048" s="88"/>
      <c r="T2048" s="8"/>
      <c r="U2048" s="8"/>
      <c r="V2048" s="11"/>
      <c r="W2048" s="19"/>
      <c r="X2048" s="8"/>
      <c r="Y2048" s="90"/>
      <c r="Z2048" s="88"/>
      <c r="AA2048" s="88"/>
      <c r="AB2048" s="88"/>
      <c r="AC2048" s="88"/>
      <c r="AD2048" s="10"/>
      <c r="AE2048" s="8"/>
      <c r="AF2048" s="12"/>
      <c r="AG2048" s="8"/>
      <c r="AH2048" s="88"/>
    </row>
    <row r="2049" spans="1:34" x14ac:dyDescent="0.25">
      <c r="A2049" s="62">
        <f>COUNTA(H2049:K2049,L2049:AH2049)</f>
        <v>0</v>
      </c>
      <c r="B2049" s="13"/>
      <c r="C2049" s="13"/>
      <c r="D2049" s="13"/>
      <c r="E2049" s="13">
        <f t="shared" si="270"/>
        <v>0</v>
      </c>
      <c r="F2049" s="13"/>
      <c r="G2049" s="13"/>
      <c r="H2049" s="88"/>
      <c r="I2049" s="88"/>
      <c r="J2049" s="9"/>
      <c r="K2049" s="8"/>
      <c r="L2049" s="19"/>
      <c r="M2049" s="8"/>
      <c r="N2049" s="19"/>
      <c r="O2049" s="19"/>
      <c r="P2049" s="19"/>
      <c r="Q2049" s="8"/>
      <c r="R2049" s="8"/>
      <c r="S2049" s="88"/>
      <c r="T2049" s="8"/>
      <c r="U2049" s="8"/>
      <c r="V2049" s="11"/>
      <c r="W2049" s="19"/>
      <c r="X2049" s="8"/>
      <c r="Y2049" s="90"/>
      <c r="Z2049" s="88"/>
      <c r="AA2049" s="88"/>
      <c r="AB2049" s="88"/>
      <c r="AC2049" s="88"/>
      <c r="AD2049" s="10"/>
      <c r="AE2049" s="8"/>
      <c r="AF2049" s="12"/>
      <c r="AG2049" s="8"/>
      <c r="AH2049" s="88"/>
    </row>
    <row r="2050" spans="1:34" x14ac:dyDescent="0.25">
      <c r="A2050" s="62">
        <f>COUNTA(H2050:K2050,L2050:AH2050)</f>
        <v>0</v>
      </c>
      <c r="B2050" s="13"/>
      <c r="C2050" s="13"/>
      <c r="D2050" s="13"/>
      <c r="E2050" s="13">
        <f t="shared" si="270"/>
        <v>0</v>
      </c>
      <c r="F2050" s="13"/>
      <c r="G2050" s="13"/>
      <c r="H2050" s="88"/>
      <c r="I2050" s="88"/>
      <c r="J2050" s="9"/>
      <c r="K2050" s="8"/>
      <c r="L2050" s="19"/>
      <c r="M2050" s="8"/>
      <c r="N2050" s="19"/>
      <c r="O2050" s="19"/>
      <c r="P2050" s="19"/>
      <c r="Q2050" s="8"/>
      <c r="R2050" s="8"/>
      <c r="S2050" s="88"/>
      <c r="T2050" s="8"/>
      <c r="U2050" s="8"/>
      <c r="V2050" s="11"/>
      <c r="W2050" s="19"/>
      <c r="X2050" s="8"/>
      <c r="Y2050" s="90"/>
      <c r="Z2050" s="88"/>
      <c r="AA2050" s="88"/>
      <c r="AB2050" s="88"/>
      <c r="AC2050" s="88"/>
      <c r="AD2050" s="10"/>
      <c r="AE2050" s="8"/>
      <c r="AF2050" s="12"/>
      <c r="AG2050" s="8"/>
      <c r="AH2050" s="88"/>
    </row>
    <row r="2051" spans="1:34" x14ac:dyDescent="0.25">
      <c r="A2051" s="62">
        <f>COUNTA(H2051:K2051,L2051:AH2051)</f>
        <v>0</v>
      </c>
      <c r="B2051" s="13"/>
      <c r="C2051" s="13"/>
      <c r="D2051" s="13"/>
      <c r="E2051" s="13">
        <f t="shared" si="270"/>
        <v>0</v>
      </c>
      <c r="F2051" s="13"/>
      <c r="G2051" s="13"/>
      <c r="H2051" s="88"/>
      <c r="I2051" s="88"/>
      <c r="J2051" s="9"/>
      <c r="K2051" s="8"/>
      <c r="L2051" s="19"/>
      <c r="M2051" s="8"/>
      <c r="N2051" s="19"/>
      <c r="O2051" s="19"/>
      <c r="P2051" s="19"/>
      <c r="Q2051" s="8"/>
      <c r="R2051" s="8"/>
      <c r="S2051" s="88"/>
      <c r="T2051" s="8"/>
      <c r="U2051" s="8"/>
      <c r="V2051" s="11"/>
      <c r="W2051" s="19"/>
      <c r="X2051" s="8"/>
      <c r="Y2051" s="90"/>
      <c r="Z2051" s="88"/>
      <c r="AA2051" s="88"/>
      <c r="AB2051" s="88"/>
      <c r="AC2051" s="88"/>
      <c r="AD2051" s="10"/>
      <c r="AE2051" s="8"/>
      <c r="AF2051" s="12"/>
      <c r="AG2051" s="8"/>
      <c r="AH2051" s="88"/>
    </row>
    <row r="2052" spans="1:34" x14ac:dyDescent="0.25">
      <c r="A2052" s="62">
        <f>COUNTA(H2052:K2052,L2052:AH2052)</f>
        <v>0</v>
      </c>
      <c r="B2052" s="13"/>
      <c r="C2052" s="13"/>
      <c r="D2052" s="13"/>
      <c r="E2052" s="13">
        <f t="shared" si="270"/>
        <v>0</v>
      </c>
      <c r="F2052" s="13"/>
      <c r="G2052" s="13"/>
      <c r="H2052" s="88"/>
      <c r="I2052" s="88"/>
      <c r="J2052" s="9"/>
      <c r="K2052" s="8"/>
      <c r="L2052" s="19"/>
      <c r="M2052" s="8"/>
      <c r="N2052" s="19"/>
      <c r="O2052" s="19"/>
      <c r="P2052" s="19"/>
      <c r="Q2052" s="8"/>
      <c r="R2052" s="8"/>
      <c r="S2052" s="88"/>
      <c r="T2052" s="8"/>
      <c r="U2052" s="8"/>
      <c r="V2052" s="11"/>
      <c r="W2052" s="19"/>
      <c r="X2052" s="8"/>
      <c r="Y2052" s="90"/>
      <c r="Z2052" s="88"/>
      <c r="AA2052" s="88"/>
      <c r="AB2052" s="88"/>
      <c r="AC2052" s="88"/>
      <c r="AD2052" s="10"/>
      <c r="AE2052" s="8"/>
      <c r="AF2052" s="12"/>
      <c r="AG2052" s="8"/>
      <c r="AH2052" s="88"/>
    </row>
    <row r="2053" spans="1:34" s="26" customFormat="1" ht="11.25" customHeight="1" x14ac:dyDescent="0.25">
      <c r="A2053" s="21">
        <v>0</v>
      </c>
      <c r="B2053" s="22"/>
      <c r="C2053" s="22"/>
      <c r="D2053" s="21"/>
      <c r="E2053" s="23">
        <f>MAX(E2037:E2052)</f>
        <v>0</v>
      </c>
      <c r="F2053" s="21" t="str">
        <f>RIGHT(R2053,4)</f>
        <v xml:space="preserve"> - 0</v>
      </c>
      <c r="G2053" s="21" t="str">
        <f>RIGHT(X2053,4)</f>
        <v xml:space="preserve"> - 0</v>
      </c>
      <c r="H2053" s="88"/>
      <c r="I2053" s="88"/>
      <c r="J2053" s="23" t="s">
        <v>85</v>
      </c>
      <c r="K2053" s="23" t="str">
        <f>IF(E2053=4,"ВО",IF(E2053=3,"СПО",IF(E2053=2,"ВО (с)",IF(E2053=1,"СПО (с)","-"))))</f>
        <v>-</v>
      </c>
      <c r="L2053" s="23">
        <f>COUNTA(L2037:L2052)</f>
        <v>0</v>
      </c>
      <c r="M2053" s="23" t="s">
        <v>80</v>
      </c>
      <c r="N2053" s="23" t="s">
        <v>80</v>
      </c>
      <c r="O2053" s="23">
        <f>COUNTA(O2037:O2052)</f>
        <v>0</v>
      </c>
      <c r="P2053" s="23" t="s">
        <v>80</v>
      </c>
      <c r="Q2053" s="23">
        <f>SUM(Q2037:Q2052)</f>
        <v>0</v>
      </c>
      <c r="R2053" s="23" t="str">
        <f>CONCATENATE("П.Г.П. - ",MAX(R2037:R2052))</f>
        <v>П.Г.П. - 0</v>
      </c>
      <c r="S2053" s="23">
        <f>COUNTA(S2037)</f>
        <v>0</v>
      </c>
      <c r="T2053" s="23">
        <f>T2038</f>
        <v>0</v>
      </c>
      <c r="U2053" s="23" t="s">
        <v>80</v>
      </c>
      <c r="V2053" s="23" t="s">
        <v>80</v>
      </c>
      <c r="W2053" s="23">
        <f>COUNTA(W2037:W2052)</f>
        <v>0</v>
      </c>
      <c r="X2053" s="23" t="str">
        <f>CONCATENATE("П.Г.П. - ",MAX(X2037:X2052))</f>
        <v>П.Г.П. - 0</v>
      </c>
      <c r="Y2053" s="24">
        <f>Y2037</f>
        <v>0</v>
      </c>
      <c r="Z2053" s="23" t="str">
        <f>IF(Z2037="","-",Z2037)</f>
        <v>-</v>
      </c>
      <c r="AA2053" s="23" t="str">
        <f t="shared" ref="AA2053:AC2053" si="271">IF(AA2037="","-",AA2037)</f>
        <v>-</v>
      </c>
      <c r="AB2053" s="23" t="str">
        <f t="shared" si="271"/>
        <v>-</v>
      </c>
      <c r="AC2053" s="23" t="str">
        <f t="shared" si="271"/>
        <v>-</v>
      </c>
      <c r="AD2053" s="23" t="s">
        <v>80</v>
      </c>
      <c r="AE2053" s="23">
        <f>SUM(AE2037:AE2052)</f>
        <v>0</v>
      </c>
      <c r="AF2053" s="25">
        <f>SUM(AF2037:AF2052)</f>
        <v>0</v>
      </c>
      <c r="AG2053" s="23" t="s">
        <v>80</v>
      </c>
      <c r="AH2053" s="23" t="s">
        <v>80</v>
      </c>
    </row>
    <row r="2054" spans="1:34" x14ac:dyDescent="0.25">
      <c r="A2054" s="62">
        <f>COUNTA(H2054:K2054,L2054:AH2054)-7</f>
        <v>-1</v>
      </c>
      <c r="B2054" s="13"/>
      <c r="C2054" s="13"/>
      <c r="D2054" s="13"/>
      <c r="E2054" s="13">
        <f t="shared" ref="E2054:E2069" si="272">IF(K2054="ВО",4,IF(K2054="СПО",3,IF(K2054="ВО (студент)",2,IF(K2054="СПО (студент)",1,0))))</f>
        <v>0</v>
      </c>
      <c r="F2054" s="13"/>
      <c r="G2054" s="13"/>
      <c r="H2054" s="88">
        <v>141</v>
      </c>
      <c r="I2054" s="88"/>
      <c r="J2054" s="7" t="s">
        <v>77</v>
      </c>
      <c r="K2054" s="8"/>
      <c r="L2054" s="19"/>
      <c r="M2054" s="8"/>
      <c r="N2054" s="19"/>
      <c r="O2054" s="19"/>
      <c r="P2054" s="19"/>
      <c r="Q2054" s="8"/>
      <c r="R2054" s="8"/>
      <c r="S2054" s="88"/>
      <c r="T2054" s="17" t="s">
        <v>80</v>
      </c>
      <c r="U2054" s="17" t="s">
        <v>80</v>
      </c>
      <c r="V2054" s="18" t="s">
        <v>80</v>
      </c>
      <c r="W2054" s="19"/>
      <c r="X2054" s="8"/>
      <c r="Y2054" s="90"/>
      <c r="Z2054" s="88"/>
      <c r="AA2054" s="88"/>
      <c r="AB2054" s="88" t="str">
        <f>IF(Y2054&lt;1,"-",ROUND(YEARFRAC(Y2054,#REF!,1),2))</f>
        <v>-</v>
      </c>
      <c r="AC2054" s="88"/>
      <c r="AD2054" s="10"/>
      <c r="AE2054" s="8"/>
      <c r="AF2054" s="12"/>
      <c r="AG2054" s="8"/>
      <c r="AH2054" s="88"/>
    </row>
    <row r="2055" spans="1:34" x14ac:dyDescent="0.25">
      <c r="A2055" s="62">
        <f>COUNTA(H2055:K2055,L2055:AH2055)</f>
        <v>0</v>
      </c>
      <c r="B2055" s="13"/>
      <c r="C2055" s="13"/>
      <c r="D2055" s="13"/>
      <c r="E2055" s="13">
        <f t="shared" si="272"/>
        <v>0</v>
      </c>
      <c r="F2055" s="13"/>
      <c r="G2055" s="13"/>
      <c r="H2055" s="88"/>
      <c r="I2055" s="88"/>
      <c r="J2055" s="9"/>
      <c r="K2055" s="8"/>
      <c r="L2055" s="19"/>
      <c r="M2055" s="8"/>
      <c r="N2055" s="19"/>
      <c r="O2055" s="19"/>
      <c r="P2055" s="19"/>
      <c r="Q2055" s="8"/>
      <c r="R2055" s="8"/>
      <c r="S2055" s="88"/>
      <c r="T2055" s="8"/>
      <c r="U2055" s="8"/>
      <c r="V2055" s="11"/>
      <c r="W2055" s="19"/>
      <c r="X2055" s="8"/>
      <c r="Y2055" s="90"/>
      <c r="Z2055" s="88"/>
      <c r="AA2055" s="88"/>
      <c r="AB2055" s="88"/>
      <c r="AC2055" s="88"/>
      <c r="AD2055" s="10"/>
      <c r="AE2055" s="8"/>
      <c r="AF2055" s="12"/>
      <c r="AG2055" s="8"/>
      <c r="AH2055" s="88"/>
    </row>
    <row r="2056" spans="1:34" x14ac:dyDescent="0.25">
      <c r="A2056" s="62">
        <f>COUNTA(H2056:K2056,L2056:AH2056,J2057)-4</f>
        <v>0</v>
      </c>
      <c r="B2056" s="13"/>
      <c r="C2056" s="13"/>
      <c r="D2056" s="13"/>
      <c r="E2056" s="13">
        <f t="shared" si="272"/>
        <v>0</v>
      </c>
      <c r="F2056" s="13"/>
      <c r="G2056" s="13"/>
      <c r="H2056" s="88"/>
      <c r="I2056" s="88"/>
      <c r="J2056" s="7" t="s">
        <v>78</v>
      </c>
      <c r="K2056" s="8"/>
      <c r="L2056" s="19"/>
      <c r="M2056" s="8"/>
      <c r="N2056" s="19"/>
      <c r="O2056" s="19"/>
      <c r="P2056" s="19"/>
      <c r="Q2056" s="8"/>
      <c r="R2056" s="8"/>
      <c r="S2056" s="88"/>
      <c r="T2056" s="17" t="s">
        <v>80</v>
      </c>
      <c r="U2056" s="17" t="s">
        <v>80</v>
      </c>
      <c r="V2056" s="18" t="s">
        <v>80</v>
      </c>
      <c r="W2056" s="19"/>
      <c r="X2056" s="8"/>
      <c r="Y2056" s="90"/>
      <c r="Z2056" s="88"/>
      <c r="AA2056" s="88"/>
      <c r="AB2056" s="88"/>
      <c r="AC2056" s="88"/>
      <c r="AD2056" s="10"/>
      <c r="AE2056" s="8"/>
      <c r="AF2056" s="12"/>
      <c r="AG2056" s="8"/>
      <c r="AH2056" s="88"/>
    </row>
    <row r="2057" spans="1:34" x14ac:dyDescent="0.25">
      <c r="A2057" s="62">
        <f>COUNTA(H2057:K2057,L2057:AH2057)</f>
        <v>0</v>
      </c>
      <c r="B2057" s="13"/>
      <c r="C2057" s="13"/>
      <c r="D2057" s="13" t="str">
        <f>IF(J2057&gt;0,"совмещение","-")</f>
        <v>-</v>
      </c>
      <c r="E2057" s="13">
        <f t="shared" si="272"/>
        <v>0</v>
      </c>
      <c r="F2057" s="13"/>
      <c r="G2057" s="13"/>
      <c r="H2057" s="88"/>
      <c r="I2057" s="88"/>
      <c r="J2057" s="9"/>
      <c r="K2057" s="8"/>
      <c r="L2057" s="19"/>
      <c r="M2057" s="8"/>
      <c r="N2057" s="19"/>
      <c r="O2057" s="19"/>
      <c r="P2057" s="19"/>
      <c r="Q2057" s="8"/>
      <c r="R2057" s="8"/>
      <c r="S2057" s="88"/>
      <c r="T2057" s="8"/>
      <c r="U2057" s="8"/>
      <c r="V2057" s="11"/>
      <c r="W2057" s="19"/>
      <c r="X2057" s="8"/>
      <c r="Y2057" s="90"/>
      <c r="Z2057" s="88"/>
      <c r="AA2057" s="88"/>
      <c r="AB2057" s="88"/>
      <c r="AC2057" s="88"/>
      <c r="AD2057" s="10"/>
      <c r="AE2057" s="8"/>
      <c r="AF2057" s="12"/>
      <c r="AG2057" s="8"/>
      <c r="AH2057" s="88"/>
    </row>
    <row r="2058" spans="1:34" x14ac:dyDescent="0.25">
      <c r="A2058" s="62">
        <f>COUNTA(H2058:K2058,L2058:AH2058)</f>
        <v>0</v>
      </c>
      <c r="B2058" s="13"/>
      <c r="C2058" s="13"/>
      <c r="D2058" s="13"/>
      <c r="E2058" s="13">
        <f t="shared" si="272"/>
        <v>0</v>
      </c>
      <c r="F2058" s="13"/>
      <c r="G2058" s="13"/>
      <c r="H2058" s="88"/>
      <c r="I2058" s="88"/>
      <c r="J2058" s="9"/>
      <c r="K2058" s="8"/>
      <c r="L2058" s="19"/>
      <c r="M2058" s="8"/>
      <c r="N2058" s="19"/>
      <c r="O2058" s="19"/>
      <c r="P2058" s="19"/>
      <c r="Q2058" s="8"/>
      <c r="R2058" s="8"/>
      <c r="S2058" s="88"/>
      <c r="T2058" s="8"/>
      <c r="U2058" s="8"/>
      <c r="V2058" s="11"/>
      <c r="W2058" s="19"/>
      <c r="X2058" s="8"/>
      <c r="Y2058" s="90"/>
      <c r="Z2058" s="88"/>
      <c r="AA2058" s="88"/>
      <c r="AB2058" s="88"/>
      <c r="AC2058" s="88"/>
      <c r="AD2058" s="10"/>
      <c r="AE2058" s="8"/>
      <c r="AF2058" s="12"/>
      <c r="AG2058" s="8"/>
      <c r="AH2058" s="88"/>
    </row>
    <row r="2059" spans="1:34" x14ac:dyDescent="0.25">
      <c r="A2059" s="62">
        <f>COUNTA(H2059:K2059,L2059:AH2059)</f>
        <v>0</v>
      </c>
      <c r="B2059" s="13"/>
      <c r="C2059" s="13"/>
      <c r="D2059" s="13"/>
      <c r="E2059" s="13">
        <f t="shared" si="272"/>
        <v>0</v>
      </c>
      <c r="F2059" s="13"/>
      <c r="G2059" s="13"/>
      <c r="H2059" s="88"/>
      <c r="I2059" s="88"/>
      <c r="J2059" s="9"/>
      <c r="K2059" s="8"/>
      <c r="L2059" s="19"/>
      <c r="M2059" s="8"/>
      <c r="N2059" s="19"/>
      <c r="O2059" s="19"/>
      <c r="P2059" s="19"/>
      <c r="Q2059" s="8"/>
      <c r="R2059" s="8"/>
      <c r="S2059" s="88"/>
      <c r="T2059" s="8"/>
      <c r="U2059" s="8"/>
      <c r="V2059" s="11"/>
      <c r="W2059" s="19"/>
      <c r="X2059" s="8"/>
      <c r="Y2059" s="90"/>
      <c r="Z2059" s="88"/>
      <c r="AA2059" s="88"/>
      <c r="AB2059" s="88"/>
      <c r="AC2059" s="88"/>
      <c r="AD2059" s="10"/>
      <c r="AE2059" s="8"/>
      <c r="AF2059" s="12"/>
      <c r="AG2059" s="8"/>
      <c r="AH2059" s="88"/>
    </row>
    <row r="2060" spans="1:34" x14ac:dyDescent="0.25">
      <c r="A2060" s="62">
        <f>COUNTA(H2060:K2060,L2060:AH2060)</f>
        <v>0</v>
      </c>
      <c r="B2060" s="13"/>
      <c r="C2060" s="13"/>
      <c r="D2060" s="13"/>
      <c r="E2060" s="13">
        <f t="shared" si="272"/>
        <v>0</v>
      </c>
      <c r="F2060" s="13"/>
      <c r="G2060" s="13"/>
      <c r="H2060" s="88"/>
      <c r="I2060" s="88"/>
      <c r="J2060" s="9"/>
      <c r="K2060" s="8"/>
      <c r="L2060" s="19"/>
      <c r="M2060" s="8"/>
      <c r="N2060" s="19"/>
      <c r="O2060" s="19"/>
      <c r="P2060" s="19"/>
      <c r="Q2060" s="8"/>
      <c r="R2060" s="8"/>
      <c r="S2060" s="88"/>
      <c r="T2060" s="8"/>
      <c r="U2060" s="8"/>
      <c r="V2060" s="11"/>
      <c r="W2060" s="19"/>
      <c r="X2060" s="8"/>
      <c r="Y2060" s="90"/>
      <c r="Z2060" s="88"/>
      <c r="AA2060" s="88"/>
      <c r="AB2060" s="88"/>
      <c r="AC2060" s="88"/>
      <c r="AD2060" s="10"/>
      <c r="AE2060" s="8"/>
      <c r="AF2060" s="12"/>
      <c r="AG2060" s="8"/>
      <c r="AH2060" s="88"/>
    </row>
    <row r="2061" spans="1:34" x14ac:dyDescent="0.25">
      <c r="A2061" s="62">
        <f>COUNTA(H2061:K2061,L2061:AH2061)</f>
        <v>0</v>
      </c>
      <c r="B2061" s="13"/>
      <c r="C2061" s="13"/>
      <c r="D2061" s="13"/>
      <c r="E2061" s="13">
        <f t="shared" si="272"/>
        <v>0</v>
      </c>
      <c r="F2061" s="13"/>
      <c r="G2061" s="13"/>
      <c r="H2061" s="88"/>
      <c r="I2061" s="88"/>
      <c r="J2061" s="9"/>
      <c r="K2061" s="8"/>
      <c r="L2061" s="19"/>
      <c r="M2061" s="8"/>
      <c r="N2061" s="19"/>
      <c r="O2061" s="19"/>
      <c r="P2061" s="19"/>
      <c r="Q2061" s="8"/>
      <c r="R2061" s="8"/>
      <c r="S2061" s="88"/>
      <c r="T2061" s="8"/>
      <c r="U2061" s="8"/>
      <c r="V2061" s="11"/>
      <c r="W2061" s="19"/>
      <c r="X2061" s="8"/>
      <c r="Y2061" s="90"/>
      <c r="Z2061" s="88"/>
      <c r="AA2061" s="88"/>
      <c r="AB2061" s="88"/>
      <c r="AC2061" s="88"/>
      <c r="AD2061" s="10"/>
      <c r="AE2061" s="8"/>
      <c r="AF2061" s="12"/>
      <c r="AG2061" s="8"/>
      <c r="AH2061" s="88"/>
    </row>
    <row r="2062" spans="1:34" x14ac:dyDescent="0.25">
      <c r="A2062" s="62">
        <f>COUNTA(H2062:K2062,L2062:AH2062)</f>
        <v>0</v>
      </c>
      <c r="B2062" s="13"/>
      <c r="C2062" s="13"/>
      <c r="D2062" s="13"/>
      <c r="E2062" s="13">
        <f t="shared" si="272"/>
        <v>0</v>
      </c>
      <c r="F2062" s="13"/>
      <c r="G2062" s="13"/>
      <c r="H2062" s="88"/>
      <c r="I2062" s="88"/>
      <c r="J2062" s="9"/>
      <c r="K2062" s="8"/>
      <c r="L2062" s="19"/>
      <c r="M2062" s="8"/>
      <c r="N2062" s="19"/>
      <c r="O2062" s="19"/>
      <c r="P2062" s="19"/>
      <c r="Q2062" s="8"/>
      <c r="R2062" s="8"/>
      <c r="S2062" s="88"/>
      <c r="T2062" s="8"/>
      <c r="U2062" s="8"/>
      <c r="V2062" s="11"/>
      <c r="W2062" s="19"/>
      <c r="X2062" s="8"/>
      <c r="Y2062" s="90"/>
      <c r="Z2062" s="88"/>
      <c r="AA2062" s="88"/>
      <c r="AB2062" s="88"/>
      <c r="AC2062" s="88"/>
      <c r="AD2062" s="10"/>
      <c r="AE2062" s="8"/>
      <c r="AF2062" s="12"/>
      <c r="AG2062" s="8"/>
      <c r="AH2062" s="88"/>
    </row>
    <row r="2063" spans="1:34" x14ac:dyDescent="0.25">
      <c r="A2063" s="62">
        <f>COUNTA(H2063:K2063,L2063:AH2063,J2064)-4</f>
        <v>0</v>
      </c>
      <c r="B2063" s="13"/>
      <c r="C2063" s="13"/>
      <c r="D2063" s="13"/>
      <c r="E2063" s="13">
        <f t="shared" si="272"/>
        <v>0</v>
      </c>
      <c r="F2063" s="13"/>
      <c r="G2063" s="13"/>
      <c r="H2063" s="88"/>
      <c r="I2063" s="88"/>
      <c r="J2063" s="7" t="s">
        <v>79</v>
      </c>
      <c r="K2063" s="8"/>
      <c r="L2063" s="19"/>
      <c r="M2063" s="8"/>
      <c r="N2063" s="19"/>
      <c r="O2063" s="19"/>
      <c r="P2063" s="19"/>
      <c r="Q2063" s="8"/>
      <c r="R2063" s="8"/>
      <c r="S2063" s="88"/>
      <c r="T2063" s="17" t="s">
        <v>80</v>
      </c>
      <c r="U2063" s="17" t="s">
        <v>80</v>
      </c>
      <c r="V2063" s="18" t="s">
        <v>80</v>
      </c>
      <c r="W2063" s="19"/>
      <c r="X2063" s="8"/>
      <c r="Y2063" s="90"/>
      <c r="Z2063" s="88"/>
      <c r="AA2063" s="88"/>
      <c r="AB2063" s="88"/>
      <c r="AC2063" s="88"/>
      <c r="AD2063" s="10"/>
      <c r="AE2063" s="8"/>
      <c r="AF2063" s="12"/>
      <c r="AG2063" s="8"/>
      <c r="AH2063" s="88"/>
    </row>
    <row r="2064" spans="1:34" x14ac:dyDescent="0.25">
      <c r="A2064" s="62">
        <f>COUNTA(H2064:K2064,L2064:AH2064)</f>
        <v>0</v>
      </c>
      <c r="B2064" s="13"/>
      <c r="C2064" s="13"/>
      <c r="D2064" s="13" t="str">
        <f>IF(J2064&gt;0,"совместительство","-")</f>
        <v>-</v>
      </c>
      <c r="E2064" s="13">
        <f t="shared" si="272"/>
        <v>0</v>
      </c>
      <c r="F2064" s="13"/>
      <c r="G2064" s="13"/>
      <c r="H2064" s="88"/>
      <c r="I2064" s="88"/>
      <c r="J2064" s="9"/>
      <c r="K2064" s="8"/>
      <c r="L2064" s="19"/>
      <c r="M2064" s="8"/>
      <c r="N2064" s="19"/>
      <c r="O2064" s="19"/>
      <c r="P2064" s="19"/>
      <c r="Q2064" s="8"/>
      <c r="R2064" s="8"/>
      <c r="S2064" s="88"/>
      <c r="T2064" s="8"/>
      <c r="U2064" s="8"/>
      <c r="V2064" s="11"/>
      <c r="W2064" s="19"/>
      <c r="X2064" s="8"/>
      <c r="Y2064" s="90"/>
      <c r="Z2064" s="88"/>
      <c r="AA2064" s="88"/>
      <c r="AB2064" s="88"/>
      <c r="AC2064" s="88"/>
      <c r="AD2064" s="10"/>
      <c r="AE2064" s="8"/>
      <c r="AF2064" s="12"/>
      <c r="AG2064" s="8"/>
      <c r="AH2064" s="88"/>
    </row>
    <row r="2065" spans="1:34" x14ac:dyDescent="0.25">
      <c r="A2065" s="62">
        <f>COUNTA(H2065:K2065,L2065:AH2065)</f>
        <v>0</v>
      </c>
      <c r="B2065" s="13"/>
      <c r="C2065" s="13"/>
      <c r="D2065" s="13"/>
      <c r="E2065" s="13">
        <f t="shared" si="272"/>
        <v>0</v>
      </c>
      <c r="F2065" s="13"/>
      <c r="G2065" s="13"/>
      <c r="H2065" s="88"/>
      <c r="I2065" s="88"/>
      <c r="J2065" s="9"/>
      <c r="K2065" s="8"/>
      <c r="L2065" s="19"/>
      <c r="M2065" s="8"/>
      <c r="N2065" s="19"/>
      <c r="O2065" s="19"/>
      <c r="P2065" s="19"/>
      <c r="Q2065" s="8"/>
      <c r="R2065" s="8"/>
      <c r="S2065" s="88"/>
      <c r="T2065" s="8"/>
      <c r="U2065" s="8"/>
      <c r="V2065" s="11"/>
      <c r="W2065" s="19"/>
      <c r="X2065" s="8"/>
      <c r="Y2065" s="90"/>
      <c r="Z2065" s="88"/>
      <c r="AA2065" s="88"/>
      <c r="AB2065" s="88"/>
      <c r="AC2065" s="88"/>
      <c r="AD2065" s="10"/>
      <c r="AE2065" s="8"/>
      <c r="AF2065" s="12"/>
      <c r="AG2065" s="8"/>
      <c r="AH2065" s="88"/>
    </row>
    <row r="2066" spans="1:34" x14ac:dyDescent="0.25">
      <c r="A2066" s="62">
        <f>COUNTA(H2066:K2066,L2066:AH2066)</f>
        <v>0</v>
      </c>
      <c r="B2066" s="13"/>
      <c r="C2066" s="13"/>
      <c r="D2066" s="13"/>
      <c r="E2066" s="13">
        <f t="shared" si="272"/>
        <v>0</v>
      </c>
      <c r="F2066" s="13"/>
      <c r="G2066" s="13"/>
      <c r="H2066" s="88"/>
      <c r="I2066" s="88"/>
      <c r="J2066" s="9"/>
      <c r="K2066" s="8"/>
      <c r="L2066" s="19"/>
      <c r="M2066" s="8"/>
      <c r="N2066" s="19"/>
      <c r="O2066" s="19"/>
      <c r="P2066" s="19"/>
      <c r="Q2066" s="8"/>
      <c r="R2066" s="8"/>
      <c r="S2066" s="88"/>
      <c r="T2066" s="8"/>
      <c r="U2066" s="8"/>
      <c r="V2066" s="11"/>
      <c r="W2066" s="19"/>
      <c r="X2066" s="8"/>
      <c r="Y2066" s="90"/>
      <c r="Z2066" s="88"/>
      <c r="AA2066" s="88"/>
      <c r="AB2066" s="88"/>
      <c r="AC2066" s="88"/>
      <c r="AD2066" s="10"/>
      <c r="AE2066" s="8"/>
      <c r="AF2066" s="12"/>
      <c r="AG2066" s="8"/>
      <c r="AH2066" s="88"/>
    </row>
    <row r="2067" spans="1:34" x14ac:dyDescent="0.25">
      <c r="A2067" s="62">
        <f>COUNTA(H2067:K2067,L2067:AH2067)</f>
        <v>0</v>
      </c>
      <c r="B2067" s="13"/>
      <c r="C2067" s="13"/>
      <c r="D2067" s="13"/>
      <c r="E2067" s="13">
        <f t="shared" si="272"/>
        <v>0</v>
      </c>
      <c r="F2067" s="13"/>
      <c r="G2067" s="13"/>
      <c r="H2067" s="88"/>
      <c r="I2067" s="88"/>
      <c r="J2067" s="9"/>
      <c r="K2067" s="8"/>
      <c r="L2067" s="19"/>
      <c r="M2067" s="8"/>
      <c r="N2067" s="19"/>
      <c r="O2067" s="19"/>
      <c r="P2067" s="19"/>
      <c r="Q2067" s="8"/>
      <c r="R2067" s="8"/>
      <c r="S2067" s="88"/>
      <c r="T2067" s="8"/>
      <c r="U2067" s="8"/>
      <c r="V2067" s="11"/>
      <c r="W2067" s="19"/>
      <c r="X2067" s="8"/>
      <c r="Y2067" s="90"/>
      <c r="Z2067" s="88"/>
      <c r="AA2067" s="88"/>
      <c r="AB2067" s="88"/>
      <c r="AC2067" s="88"/>
      <c r="AD2067" s="10"/>
      <c r="AE2067" s="8"/>
      <c r="AF2067" s="12"/>
      <c r="AG2067" s="8"/>
      <c r="AH2067" s="88"/>
    </row>
    <row r="2068" spans="1:34" x14ac:dyDescent="0.25">
      <c r="A2068" s="62">
        <f>COUNTA(H2068:K2068,L2068:AH2068)</f>
        <v>0</v>
      </c>
      <c r="B2068" s="13"/>
      <c r="C2068" s="13"/>
      <c r="D2068" s="13"/>
      <c r="E2068" s="13">
        <f t="shared" si="272"/>
        <v>0</v>
      </c>
      <c r="F2068" s="13"/>
      <c r="G2068" s="13"/>
      <c r="H2068" s="88"/>
      <c r="I2068" s="88"/>
      <c r="J2068" s="9"/>
      <c r="K2068" s="8"/>
      <c r="L2068" s="19"/>
      <c r="M2068" s="8"/>
      <c r="N2068" s="19"/>
      <c r="O2068" s="19"/>
      <c r="P2068" s="19"/>
      <c r="Q2068" s="8"/>
      <c r="R2068" s="8"/>
      <c r="S2068" s="88"/>
      <c r="T2068" s="8"/>
      <c r="U2068" s="8"/>
      <c r="V2068" s="11"/>
      <c r="W2068" s="19"/>
      <c r="X2068" s="8"/>
      <c r="Y2068" s="90"/>
      <c r="Z2068" s="88"/>
      <c r="AA2068" s="88"/>
      <c r="AB2068" s="88"/>
      <c r="AC2068" s="88"/>
      <c r="AD2068" s="10"/>
      <c r="AE2068" s="8"/>
      <c r="AF2068" s="12"/>
      <c r="AG2068" s="8"/>
      <c r="AH2068" s="88"/>
    </row>
    <row r="2069" spans="1:34" x14ac:dyDescent="0.25">
      <c r="A2069" s="62">
        <f>COUNTA(H2069:K2069,L2069:AH2069)</f>
        <v>0</v>
      </c>
      <c r="B2069" s="13"/>
      <c r="C2069" s="13"/>
      <c r="D2069" s="13"/>
      <c r="E2069" s="13">
        <f t="shared" si="272"/>
        <v>0</v>
      </c>
      <c r="F2069" s="13"/>
      <c r="G2069" s="13"/>
      <c r="H2069" s="88"/>
      <c r="I2069" s="88"/>
      <c r="J2069" s="9"/>
      <c r="K2069" s="8"/>
      <c r="L2069" s="19"/>
      <c r="M2069" s="8"/>
      <c r="N2069" s="19"/>
      <c r="O2069" s="19"/>
      <c r="P2069" s="19"/>
      <c r="Q2069" s="8"/>
      <c r="R2069" s="8"/>
      <c r="S2069" s="88"/>
      <c r="T2069" s="8"/>
      <c r="U2069" s="8"/>
      <c r="V2069" s="11"/>
      <c r="W2069" s="19"/>
      <c r="X2069" s="8"/>
      <c r="Y2069" s="90"/>
      <c r="Z2069" s="88"/>
      <c r="AA2069" s="88"/>
      <c r="AB2069" s="88"/>
      <c r="AC2069" s="88"/>
      <c r="AD2069" s="10"/>
      <c r="AE2069" s="8"/>
      <c r="AF2069" s="12"/>
      <c r="AG2069" s="8"/>
      <c r="AH2069" s="88"/>
    </row>
    <row r="2070" spans="1:34" s="26" customFormat="1" ht="11.25" customHeight="1" x14ac:dyDescent="0.25">
      <c r="A2070" s="21">
        <v>0</v>
      </c>
      <c r="B2070" s="22"/>
      <c r="C2070" s="22"/>
      <c r="D2070" s="21"/>
      <c r="E2070" s="23">
        <f>MAX(E2054:E2069)</f>
        <v>0</v>
      </c>
      <c r="F2070" s="21" t="str">
        <f>RIGHT(R2070,4)</f>
        <v xml:space="preserve"> - 0</v>
      </c>
      <c r="G2070" s="21" t="str">
        <f>RIGHT(X2070,4)</f>
        <v xml:space="preserve"> - 0</v>
      </c>
      <c r="H2070" s="88"/>
      <c r="I2070" s="88"/>
      <c r="J2070" s="23" t="s">
        <v>85</v>
      </c>
      <c r="K2070" s="23" t="str">
        <f>IF(E2070=4,"ВО",IF(E2070=3,"СПО",IF(E2070=2,"ВО (с)",IF(E2070=1,"СПО (с)","-"))))</f>
        <v>-</v>
      </c>
      <c r="L2070" s="23">
        <f>COUNTA(L2054:L2069)</f>
        <v>0</v>
      </c>
      <c r="M2070" s="23" t="s">
        <v>80</v>
      </c>
      <c r="N2070" s="23" t="s">
        <v>80</v>
      </c>
      <c r="O2070" s="23">
        <f>COUNTA(O2054:O2069)</f>
        <v>0</v>
      </c>
      <c r="P2070" s="23" t="s">
        <v>80</v>
      </c>
      <c r="Q2070" s="23">
        <f>SUM(Q2054:Q2069)</f>
        <v>0</v>
      </c>
      <c r="R2070" s="23" t="str">
        <f>CONCATENATE("П.Г.П. - ",MAX(R2054:R2069))</f>
        <v>П.Г.П. - 0</v>
      </c>
      <c r="S2070" s="23">
        <f>COUNTA(S2054)</f>
        <v>0</v>
      </c>
      <c r="T2070" s="23">
        <f>T2055</f>
        <v>0</v>
      </c>
      <c r="U2070" s="23" t="s">
        <v>80</v>
      </c>
      <c r="V2070" s="23" t="s">
        <v>80</v>
      </c>
      <c r="W2070" s="23">
        <f>COUNTA(W2054:W2069)</f>
        <v>0</v>
      </c>
      <c r="X2070" s="23" t="str">
        <f>CONCATENATE("П.Г.П. - ",MAX(X2054:X2069))</f>
        <v>П.Г.П. - 0</v>
      </c>
      <c r="Y2070" s="24">
        <f>Y2054</f>
        <v>0</v>
      </c>
      <c r="Z2070" s="23" t="str">
        <f>IF(Z2054="","-",Z2054)</f>
        <v>-</v>
      </c>
      <c r="AA2070" s="23" t="str">
        <f t="shared" ref="AA2070:AC2070" si="273">IF(AA2054="","-",AA2054)</f>
        <v>-</v>
      </c>
      <c r="AB2070" s="23" t="str">
        <f t="shared" si="273"/>
        <v>-</v>
      </c>
      <c r="AC2070" s="23" t="str">
        <f t="shared" si="273"/>
        <v>-</v>
      </c>
      <c r="AD2070" s="23" t="s">
        <v>80</v>
      </c>
      <c r="AE2070" s="23">
        <f>SUM(AE2054:AE2069)</f>
        <v>0</v>
      </c>
      <c r="AF2070" s="25">
        <f>SUM(AF2054:AF2069)</f>
        <v>0</v>
      </c>
      <c r="AG2070" s="23" t="s">
        <v>80</v>
      </c>
      <c r="AH2070" s="23" t="s">
        <v>80</v>
      </c>
    </row>
    <row r="2071" spans="1:34" x14ac:dyDescent="0.25">
      <c r="A2071" s="62">
        <f>COUNTA(H2071:K2071,L2071:AH2071)-7</f>
        <v>-1</v>
      </c>
      <c r="B2071" s="13"/>
      <c r="C2071" s="13"/>
      <c r="D2071" s="13"/>
      <c r="E2071" s="13">
        <f t="shared" ref="E2071:E2086" si="274">IF(K2071="ВО",4,IF(K2071="СПО",3,IF(K2071="ВО (студент)",2,IF(K2071="СПО (студент)",1,0))))</f>
        <v>0</v>
      </c>
      <c r="F2071" s="13"/>
      <c r="G2071" s="13"/>
      <c r="H2071" s="88">
        <v>142</v>
      </c>
      <c r="I2071" s="88"/>
      <c r="J2071" s="7" t="s">
        <v>77</v>
      </c>
      <c r="K2071" s="8"/>
      <c r="L2071" s="19"/>
      <c r="M2071" s="8"/>
      <c r="N2071" s="19"/>
      <c r="O2071" s="19"/>
      <c r="P2071" s="19"/>
      <c r="Q2071" s="8"/>
      <c r="R2071" s="8"/>
      <c r="S2071" s="88"/>
      <c r="T2071" s="17" t="s">
        <v>80</v>
      </c>
      <c r="U2071" s="17" t="s">
        <v>80</v>
      </c>
      <c r="V2071" s="18" t="s">
        <v>80</v>
      </c>
      <c r="W2071" s="19"/>
      <c r="X2071" s="8"/>
      <c r="Y2071" s="90"/>
      <c r="Z2071" s="88"/>
      <c r="AA2071" s="88"/>
      <c r="AB2071" s="88" t="str">
        <f>IF(Y2071&lt;1,"-",ROUND(YEARFRAC(Y2071,#REF!,1),2))</f>
        <v>-</v>
      </c>
      <c r="AC2071" s="88"/>
      <c r="AD2071" s="10"/>
      <c r="AE2071" s="8"/>
      <c r="AF2071" s="12"/>
      <c r="AG2071" s="8"/>
      <c r="AH2071" s="88"/>
    </row>
    <row r="2072" spans="1:34" x14ac:dyDescent="0.25">
      <c r="A2072" s="62">
        <f>COUNTA(H2072:K2072,L2072:AH2072)</f>
        <v>0</v>
      </c>
      <c r="B2072" s="13"/>
      <c r="C2072" s="13"/>
      <c r="D2072" s="13"/>
      <c r="E2072" s="13">
        <f t="shared" si="274"/>
        <v>0</v>
      </c>
      <c r="F2072" s="13"/>
      <c r="G2072" s="13"/>
      <c r="H2072" s="88"/>
      <c r="I2072" s="88"/>
      <c r="J2072" s="9"/>
      <c r="K2072" s="8"/>
      <c r="L2072" s="19"/>
      <c r="M2072" s="8"/>
      <c r="N2072" s="19"/>
      <c r="O2072" s="19"/>
      <c r="P2072" s="19"/>
      <c r="Q2072" s="8"/>
      <c r="R2072" s="8"/>
      <c r="S2072" s="88"/>
      <c r="T2072" s="8"/>
      <c r="U2072" s="8"/>
      <c r="V2072" s="11"/>
      <c r="W2072" s="19"/>
      <c r="X2072" s="8"/>
      <c r="Y2072" s="90"/>
      <c r="Z2072" s="88"/>
      <c r="AA2072" s="88"/>
      <c r="AB2072" s="88"/>
      <c r="AC2072" s="88"/>
      <c r="AD2072" s="10"/>
      <c r="AE2072" s="8"/>
      <c r="AF2072" s="12"/>
      <c r="AG2072" s="8"/>
      <c r="AH2072" s="88"/>
    </row>
    <row r="2073" spans="1:34" x14ac:dyDescent="0.25">
      <c r="A2073" s="62">
        <f>COUNTA(H2073:K2073,L2073:AH2073,J2074)-4</f>
        <v>0</v>
      </c>
      <c r="B2073" s="13"/>
      <c r="C2073" s="13"/>
      <c r="D2073" s="13"/>
      <c r="E2073" s="13">
        <f t="shared" si="274"/>
        <v>0</v>
      </c>
      <c r="F2073" s="13"/>
      <c r="G2073" s="13"/>
      <c r="H2073" s="88"/>
      <c r="I2073" s="88"/>
      <c r="J2073" s="7" t="s">
        <v>78</v>
      </c>
      <c r="K2073" s="8"/>
      <c r="L2073" s="19"/>
      <c r="M2073" s="8"/>
      <c r="N2073" s="19"/>
      <c r="O2073" s="19"/>
      <c r="P2073" s="19"/>
      <c r="Q2073" s="8"/>
      <c r="R2073" s="8"/>
      <c r="S2073" s="88"/>
      <c r="T2073" s="17" t="s">
        <v>80</v>
      </c>
      <c r="U2073" s="17" t="s">
        <v>80</v>
      </c>
      <c r="V2073" s="18" t="s">
        <v>80</v>
      </c>
      <c r="W2073" s="19"/>
      <c r="X2073" s="8"/>
      <c r="Y2073" s="90"/>
      <c r="Z2073" s="88"/>
      <c r="AA2073" s="88"/>
      <c r="AB2073" s="88"/>
      <c r="AC2073" s="88"/>
      <c r="AD2073" s="10"/>
      <c r="AE2073" s="8"/>
      <c r="AF2073" s="12"/>
      <c r="AG2073" s="8"/>
      <c r="AH2073" s="88"/>
    </row>
    <row r="2074" spans="1:34" x14ac:dyDescent="0.25">
      <c r="A2074" s="62">
        <f>COUNTA(H2074:K2074,L2074:AH2074)</f>
        <v>0</v>
      </c>
      <c r="B2074" s="13"/>
      <c r="C2074" s="13"/>
      <c r="D2074" s="13" t="str">
        <f>IF(J2074&gt;0,"совмещение","-")</f>
        <v>-</v>
      </c>
      <c r="E2074" s="13">
        <f t="shared" si="274"/>
        <v>0</v>
      </c>
      <c r="F2074" s="13"/>
      <c r="G2074" s="13"/>
      <c r="H2074" s="88"/>
      <c r="I2074" s="88"/>
      <c r="J2074" s="9"/>
      <c r="K2074" s="8"/>
      <c r="L2074" s="19"/>
      <c r="M2074" s="8"/>
      <c r="N2074" s="19"/>
      <c r="O2074" s="19"/>
      <c r="P2074" s="19"/>
      <c r="Q2074" s="8"/>
      <c r="R2074" s="8"/>
      <c r="S2074" s="88"/>
      <c r="T2074" s="8"/>
      <c r="U2074" s="8"/>
      <c r="V2074" s="11"/>
      <c r="W2074" s="19"/>
      <c r="X2074" s="8"/>
      <c r="Y2074" s="90"/>
      <c r="Z2074" s="88"/>
      <c r="AA2074" s="88"/>
      <c r="AB2074" s="88"/>
      <c r="AC2074" s="88"/>
      <c r="AD2074" s="10"/>
      <c r="AE2074" s="8"/>
      <c r="AF2074" s="12"/>
      <c r="AG2074" s="8"/>
      <c r="AH2074" s="88"/>
    </row>
    <row r="2075" spans="1:34" x14ac:dyDescent="0.25">
      <c r="A2075" s="62">
        <f>COUNTA(H2075:K2075,L2075:AH2075)</f>
        <v>0</v>
      </c>
      <c r="B2075" s="13"/>
      <c r="C2075" s="13"/>
      <c r="D2075" s="13"/>
      <c r="E2075" s="13">
        <f t="shared" si="274"/>
        <v>0</v>
      </c>
      <c r="F2075" s="13"/>
      <c r="G2075" s="13"/>
      <c r="H2075" s="88"/>
      <c r="I2075" s="88"/>
      <c r="J2075" s="9"/>
      <c r="K2075" s="8"/>
      <c r="L2075" s="19"/>
      <c r="M2075" s="8"/>
      <c r="N2075" s="19"/>
      <c r="O2075" s="19"/>
      <c r="P2075" s="19"/>
      <c r="Q2075" s="8"/>
      <c r="R2075" s="8"/>
      <c r="S2075" s="88"/>
      <c r="T2075" s="8"/>
      <c r="U2075" s="8"/>
      <c r="V2075" s="11"/>
      <c r="W2075" s="19"/>
      <c r="X2075" s="8"/>
      <c r="Y2075" s="90"/>
      <c r="Z2075" s="88"/>
      <c r="AA2075" s="88"/>
      <c r="AB2075" s="88"/>
      <c r="AC2075" s="88"/>
      <c r="AD2075" s="10"/>
      <c r="AE2075" s="8"/>
      <c r="AF2075" s="12"/>
      <c r="AG2075" s="8"/>
      <c r="AH2075" s="88"/>
    </row>
    <row r="2076" spans="1:34" x14ac:dyDescent="0.25">
      <c r="A2076" s="62">
        <f>COUNTA(H2076:K2076,L2076:AH2076)</f>
        <v>0</v>
      </c>
      <c r="B2076" s="13"/>
      <c r="C2076" s="13"/>
      <c r="D2076" s="13"/>
      <c r="E2076" s="13">
        <f t="shared" si="274"/>
        <v>0</v>
      </c>
      <c r="F2076" s="13"/>
      <c r="G2076" s="13"/>
      <c r="H2076" s="88"/>
      <c r="I2076" s="88"/>
      <c r="J2076" s="9"/>
      <c r="K2076" s="8"/>
      <c r="L2076" s="19"/>
      <c r="M2076" s="8"/>
      <c r="N2076" s="19"/>
      <c r="O2076" s="19"/>
      <c r="P2076" s="19"/>
      <c r="Q2076" s="8"/>
      <c r="R2076" s="8"/>
      <c r="S2076" s="88"/>
      <c r="T2076" s="8"/>
      <c r="U2076" s="8"/>
      <c r="V2076" s="11"/>
      <c r="W2076" s="19"/>
      <c r="X2076" s="8"/>
      <c r="Y2076" s="90"/>
      <c r="Z2076" s="88"/>
      <c r="AA2076" s="88"/>
      <c r="AB2076" s="88"/>
      <c r="AC2076" s="88"/>
      <c r="AD2076" s="10"/>
      <c r="AE2076" s="8"/>
      <c r="AF2076" s="12"/>
      <c r="AG2076" s="8"/>
      <c r="AH2076" s="88"/>
    </row>
    <row r="2077" spans="1:34" x14ac:dyDescent="0.25">
      <c r="A2077" s="62">
        <f>COUNTA(H2077:K2077,L2077:AH2077)</f>
        <v>0</v>
      </c>
      <c r="B2077" s="13"/>
      <c r="C2077" s="13"/>
      <c r="D2077" s="13"/>
      <c r="E2077" s="13">
        <f t="shared" si="274"/>
        <v>0</v>
      </c>
      <c r="F2077" s="13"/>
      <c r="G2077" s="13"/>
      <c r="H2077" s="88"/>
      <c r="I2077" s="88"/>
      <c r="J2077" s="9"/>
      <c r="K2077" s="8"/>
      <c r="L2077" s="19"/>
      <c r="M2077" s="8"/>
      <c r="N2077" s="19"/>
      <c r="O2077" s="19"/>
      <c r="P2077" s="19"/>
      <c r="Q2077" s="8"/>
      <c r="R2077" s="8"/>
      <c r="S2077" s="88"/>
      <c r="T2077" s="8"/>
      <c r="U2077" s="8"/>
      <c r="V2077" s="11"/>
      <c r="W2077" s="19"/>
      <c r="X2077" s="8"/>
      <c r="Y2077" s="90"/>
      <c r="Z2077" s="88"/>
      <c r="AA2077" s="88"/>
      <c r="AB2077" s="88"/>
      <c r="AC2077" s="88"/>
      <c r="AD2077" s="10"/>
      <c r="AE2077" s="8"/>
      <c r="AF2077" s="12"/>
      <c r="AG2077" s="8"/>
      <c r="AH2077" s="88"/>
    </row>
    <row r="2078" spans="1:34" x14ac:dyDescent="0.25">
      <c r="A2078" s="62">
        <f>COUNTA(H2078:K2078,L2078:AH2078)</f>
        <v>0</v>
      </c>
      <c r="B2078" s="13"/>
      <c r="C2078" s="13"/>
      <c r="D2078" s="13"/>
      <c r="E2078" s="13">
        <f t="shared" si="274"/>
        <v>0</v>
      </c>
      <c r="F2078" s="13"/>
      <c r="G2078" s="13"/>
      <c r="H2078" s="88"/>
      <c r="I2078" s="88"/>
      <c r="J2078" s="9"/>
      <c r="K2078" s="8"/>
      <c r="L2078" s="19"/>
      <c r="M2078" s="8"/>
      <c r="N2078" s="19"/>
      <c r="O2078" s="19"/>
      <c r="P2078" s="19"/>
      <c r="Q2078" s="8"/>
      <c r="R2078" s="8"/>
      <c r="S2078" s="88"/>
      <c r="T2078" s="8"/>
      <c r="U2078" s="8"/>
      <c r="V2078" s="11"/>
      <c r="W2078" s="19"/>
      <c r="X2078" s="8"/>
      <c r="Y2078" s="90"/>
      <c r="Z2078" s="88"/>
      <c r="AA2078" s="88"/>
      <c r="AB2078" s="88"/>
      <c r="AC2078" s="88"/>
      <c r="AD2078" s="10"/>
      <c r="AE2078" s="8"/>
      <c r="AF2078" s="12"/>
      <c r="AG2078" s="8"/>
      <c r="AH2078" s="88"/>
    </row>
    <row r="2079" spans="1:34" x14ac:dyDescent="0.25">
      <c r="A2079" s="62">
        <f>COUNTA(H2079:K2079,L2079:AH2079)</f>
        <v>0</v>
      </c>
      <c r="B2079" s="13"/>
      <c r="C2079" s="13"/>
      <c r="D2079" s="13"/>
      <c r="E2079" s="13">
        <f t="shared" si="274"/>
        <v>0</v>
      </c>
      <c r="F2079" s="13"/>
      <c r="G2079" s="13"/>
      <c r="H2079" s="88"/>
      <c r="I2079" s="88"/>
      <c r="J2079" s="9"/>
      <c r="K2079" s="8"/>
      <c r="L2079" s="19"/>
      <c r="M2079" s="8"/>
      <c r="N2079" s="19"/>
      <c r="O2079" s="19"/>
      <c r="P2079" s="19"/>
      <c r="Q2079" s="8"/>
      <c r="R2079" s="8"/>
      <c r="S2079" s="88"/>
      <c r="T2079" s="8"/>
      <c r="U2079" s="8"/>
      <c r="V2079" s="11"/>
      <c r="W2079" s="19"/>
      <c r="X2079" s="8"/>
      <c r="Y2079" s="90"/>
      <c r="Z2079" s="88"/>
      <c r="AA2079" s="88"/>
      <c r="AB2079" s="88"/>
      <c r="AC2079" s="88"/>
      <c r="AD2079" s="10"/>
      <c r="AE2079" s="8"/>
      <c r="AF2079" s="12"/>
      <c r="AG2079" s="8"/>
      <c r="AH2079" s="88"/>
    </row>
    <row r="2080" spans="1:34" x14ac:dyDescent="0.25">
      <c r="A2080" s="62">
        <f>COUNTA(H2080:K2080,L2080:AH2080,J2081)-4</f>
        <v>0</v>
      </c>
      <c r="B2080" s="13"/>
      <c r="C2080" s="13"/>
      <c r="D2080" s="13"/>
      <c r="E2080" s="13">
        <f t="shared" si="274"/>
        <v>0</v>
      </c>
      <c r="F2080" s="13"/>
      <c r="G2080" s="13"/>
      <c r="H2080" s="88"/>
      <c r="I2080" s="88"/>
      <c r="J2080" s="7" t="s">
        <v>79</v>
      </c>
      <c r="K2080" s="8"/>
      <c r="L2080" s="19"/>
      <c r="M2080" s="8"/>
      <c r="N2080" s="19"/>
      <c r="O2080" s="19"/>
      <c r="P2080" s="19"/>
      <c r="Q2080" s="8"/>
      <c r="R2080" s="8"/>
      <c r="S2080" s="88"/>
      <c r="T2080" s="17" t="s">
        <v>80</v>
      </c>
      <c r="U2080" s="17" t="s">
        <v>80</v>
      </c>
      <c r="V2080" s="18" t="s">
        <v>80</v>
      </c>
      <c r="W2080" s="19"/>
      <c r="X2080" s="8"/>
      <c r="Y2080" s="90"/>
      <c r="Z2080" s="88"/>
      <c r="AA2080" s="88"/>
      <c r="AB2080" s="88"/>
      <c r="AC2080" s="88"/>
      <c r="AD2080" s="10"/>
      <c r="AE2080" s="8"/>
      <c r="AF2080" s="12"/>
      <c r="AG2080" s="8"/>
      <c r="AH2080" s="88"/>
    </row>
    <row r="2081" spans="1:34" x14ac:dyDescent="0.25">
      <c r="A2081" s="62">
        <f>COUNTA(H2081:K2081,L2081:AH2081)</f>
        <v>0</v>
      </c>
      <c r="B2081" s="13"/>
      <c r="C2081" s="13"/>
      <c r="D2081" s="13" t="str">
        <f>IF(J2081&gt;0,"совместительство","-")</f>
        <v>-</v>
      </c>
      <c r="E2081" s="13">
        <f t="shared" si="274"/>
        <v>0</v>
      </c>
      <c r="F2081" s="13"/>
      <c r="G2081" s="13"/>
      <c r="H2081" s="88"/>
      <c r="I2081" s="88"/>
      <c r="J2081" s="9"/>
      <c r="K2081" s="8"/>
      <c r="L2081" s="19"/>
      <c r="M2081" s="8"/>
      <c r="N2081" s="19"/>
      <c r="O2081" s="19"/>
      <c r="P2081" s="19"/>
      <c r="Q2081" s="8"/>
      <c r="R2081" s="8"/>
      <c r="S2081" s="88"/>
      <c r="T2081" s="8"/>
      <c r="U2081" s="8"/>
      <c r="V2081" s="11"/>
      <c r="W2081" s="19"/>
      <c r="X2081" s="8"/>
      <c r="Y2081" s="90"/>
      <c r="Z2081" s="88"/>
      <c r="AA2081" s="88"/>
      <c r="AB2081" s="88"/>
      <c r="AC2081" s="88"/>
      <c r="AD2081" s="10"/>
      <c r="AE2081" s="8"/>
      <c r="AF2081" s="12"/>
      <c r="AG2081" s="8"/>
      <c r="AH2081" s="88"/>
    </row>
    <row r="2082" spans="1:34" x14ac:dyDescent="0.25">
      <c r="A2082" s="62">
        <f>COUNTA(H2082:K2082,L2082:AH2082)</f>
        <v>0</v>
      </c>
      <c r="B2082" s="13"/>
      <c r="C2082" s="13"/>
      <c r="D2082" s="13"/>
      <c r="E2082" s="13">
        <f t="shared" si="274"/>
        <v>0</v>
      </c>
      <c r="F2082" s="13"/>
      <c r="G2082" s="13"/>
      <c r="H2082" s="88"/>
      <c r="I2082" s="88"/>
      <c r="J2082" s="9"/>
      <c r="K2082" s="8"/>
      <c r="L2082" s="19"/>
      <c r="M2082" s="8"/>
      <c r="N2082" s="19"/>
      <c r="O2082" s="19"/>
      <c r="P2082" s="19"/>
      <c r="Q2082" s="8"/>
      <c r="R2082" s="8"/>
      <c r="S2082" s="88"/>
      <c r="T2082" s="8"/>
      <c r="U2082" s="8"/>
      <c r="V2082" s="11"/>
      <c r="W2082" s="19"/>
      <c r="X2082" s="8"/>
      <c r="Y2082" s="90"/>
      <c r="Z2082" s="88"/>
      <c r="AA2082" s="88"/>
      <c r="AB2082" s="88"/>
      <c r="AC2082" s="88"/>
      <c r="AD2082" s="10"/>
      <c r="AE2082" s="8"/>
      <c r="AF2082" s="12"/>
      <c r="AG2082" s="8"/>
      <c r="AH2082" s="88"/>
    </row>
    <row r="2083" spans="1:34" x14ac:dyDescent="0.25">
      <c r="A2083" s="62">
        <f>COUNTA(H2083:K2083,L2083:AH2083)</f>
        <v>0</v>
      </c>
      <c r="B2083" s="13"/>
      <c r="C2083" s="13"/>
      <c r="D2083" s="13"/>
      <c r="E2083" s="13">
        <f t="shared" si="274"/>
        <v>0</v>
      </c>
      <c r="F2083" s="13"/>
      <c r="G2083" s="13"/>
      <c r="H2083" s="88"/>
      <c r="I2083" s="88"/>
      <c r="J2083" s="9"/>
      <c r="K2083" s="8"/>
      <c r="L2083" s="19"/>
      <c r="M2083" s="8"/>
      <c r="N2083" s="19"/>
      <c r="O2083" s="19"/>
      <c r="P2083" s="19"/>
      <c r="Q2083" s="8"/>
      <c r="R2083" s="8"/>
      <c r="S2083" s="88"/>
      <c r="T2083" s="8"/>
      <c r="U2083" s="8"/>
      <c r="V2083" s="11"/>
      <c r="W2083" s="19"/>
      <c r="X2083" s="8"/>
      <c r="Y2083" s="90"/>
      <c r="Z2083" s="88"/>
      <c r="AA2083" s="88"/>
      <c r="AB2083" s="88"/>
      <c r="AC2083" s="88"/>
      <c r="AD2083" s="10"/>
      <c r="AE2083" s="8"/>
      <c r="AF2083" s="12"/>
      <c r="AG2083" s="8"/>
      <c r="AH2083" s="88"/>
    </row>
    <row r="2084" spans="1:34" x14ac:dyDescent="0.25">
      <c r="A2084" s="62">
        <f>COUNTA(H2084:K2084,L2084:AH2084)</f>
        <v>0</v>
      </c>
      <c r="B2084" s="13"/>
      <c r="C2084" s="13"/>
      <c r="D2084" s="13"/>
      <c r="E2084" s="13">
        <f t="shared" si="274"/>
        <v>0</v>
      </c>
      <c r="F2084" s="13"/>
      <c r="G2084" s="13"/>
      <c r="H2084" s="88"/>
      <c r="I2084" s="88"/>
      <c r="J2084" s="9"/>
      <c r="K2084" s="8"/>
      <c r="L2084" s="19"/>
      <c r="M2084" s="8"/>
      <c r="N2084" s="19"/>
      <c r="O2084" s="19"/>
      <c r="P2084" s="19"/>
      <c r="Q2084" s="8"/>
      <c r="R2084" s="8"/>
      <c r="S2084" s="88"/>
      <c r="T2084" s="8"/>
      <c r="U2084" s="8"/>
      <c r="V2084" s="11"/>
      <c r="W2084" s="19"/>
      <c r="X2084" s="8"/>
      <c r="Y2084" s="90"/>
      <c r="Z2084" s="88"/>
      <c r="AA2084" s="88"/>
      <c r="AB2084" s="88"/>
      <c r="AC2084" s="88"/>
      <c r="AD2084" s="10"/>
      <c r="AE2084" s="8"/>
      <c r="AF2084" s="12"/>
      <c r="AG2084" s="8"/>
      <c r="AH2084" s="88"/>
    </row>
    <row r="2085" spans="1:34" x14ac:dyDescent="0.25">
      <c r="A2085" s="62">
        <f>COUNTA(H2085:K2085,L2085:AH2085)</f>
        <v>0</v>
      </c>
      <c r="B2085" s="13"/>
      <c r="C2085" s="13"/>
      <c r="D2085" s="13"/>
      <c r="E2085" s="13">
        <f t="shared" si="274"/>
        <v>0</v>
      </c>
      <c r="F2085" s="13"/>
      <c r="G2085" s="13"/>
      <c r="H2085" s="88"/>
      <c r="I2085" s="88"/>
      <c r="J2085" s="9"/>
      <c r="K2085" s="8"/>
      <c r="L2085" s="19"/>
      <c r="M2085" s="8"/>
      <c r="N2085" s="19"/>
      <c r="O2085" s="19"/>
      <c r="P2085" s="19"/>
      <c r="Q2085" s="8"/>
      <c r="R2085" s="8"/>
      <c r="S2085" s="88"/>
      <c r="T2085" s="8"/>
      <c r="U2085" s="8"/>
      <c r="V2085" s="11"/>
      <c r="W2085" s="19"/>
      <c r="X2085" s="8"/>
      <c r="Y2085" s="90"/>
      <c r="Z2085" s="88"/>
      <c r="AA2085" s="88"/>
      <c r="AB2085" s="88"/>
      <c r="AC2085" s="88"/>
      <c r="AD2085" s="10"/>
      <c r="AE2085" s="8"/>
      <c r="AF2085" s="12"/>
      <c r="AG2085" s="8"/>
      <c r="AH2085" s="88"/>
    </row>
    <row r="2086" spans="1:34" x14ac:dyDescent="0.25">
      <c r="A2086" s="62">
        <f>COUNTA(H2086:K2086,L2086:AH2086)</f>
        <v>0</v>
      </c>
      <c r="B2086" s="13"/>
      <c r="C2086" s="13"/>
      <c r="D2086" s="13"/>
      <c r="E2086" s="13">
        <f t="shared" si="274"/>
        <v>0</v>
      </c>
      <c r="F2086" s="13"/>
      <c r="G2086" s="13"/>
      <c r="H2086" s="88"/>
      <c r="I2086" s="88"/>
      <c r="J2086" s="9"/>
      <c r="K2086" s="8"/>
      <c r="L2086" s="19"/>
      <c r="M2086" s="8"/>
      <c r="N2086" s="19"/>
      <c r="O2086" s="19"/>
      <c r="P2086" s="19"/>
      <c r="Q2086" s="8"/>
      <c r="R2086" s="8"/>
      <c r="S2086" s="88"/>
      <c r="T2086" s="8"/>
      <c r="U2086" s="8"/>
      <c r="V2086" s="11"/>
      <c r="W2086" s="19"/>
      <c r="X2086" s="8"/>
      <c r="Y2086" s="90"/>
      <c r="Z2086" s="88"/>
      <c r="AA2086" s="88"/>
      <c r="AB2086" s="88"/>
      <c r="AC2086" s="88"/>
      <c r="AD2086" s="10"/>
      <c r="AE2086" s="8"/>
      <c r="AF2086" s="12"/>
      <c r="AG2086" s="8"/>
      <c r="AH2086" s="88"/>
    </row>
    <row r="2087" spans="1:34" s="26" customFormat="1" ht="11.25" customHeight="1" x14ac:dyDescent="0.25">
      <c r="A2087" s="21">
        <v>0</v>
      </c>
      <c r="B2087" s="22"/>
      <c r="C2087" s="22"/>
      <c r="D2087" s="21"/>
      <c r="E2087" s="23">
        <f>MAX(E2071:E2086)</f>
        <v>0</v>
      </c>
      <c r="F2087" s="21" t="str">
        <f>RIGHT(R2087,4)</f>
        <v xml:space="preserve"> - 0</v>
      </c>
      <c r="G2087" s="21" t="str">
        <f>RIGHT(X2087,4)</f>
        <v xml:space="preserve"> - 0</v>
      </c>
      <c r="H2087" s="88"/>
      <c r="I2087" s="88"/>
      <c r="J2087" s="23" t="s">
        <v>85</v>
      </c>
      <c r="K2087" s="23" t="str">
        <f>IF(E2087=4,"ВО",IF(E2087=3,"СПО",IF(E2087=2,"ВО (с)",IF(E2087=1,"СПО (с)","-"))))</f>
        <v>-</v>
      </c>
      <c r="L2087" s="23">
        <f>COUNTA(L2071:L2086)</f>
        <v>0</v>
      </c>
      <c r="M2087" s="23" t="s">
        <v>80</v>
      </c>
      <c r="N2087" s="23" t="s">
        <v>80</v>
      </c>
      <c r="O2087" s="23">
        <f>COUNTA(O2071:O2086)</f>
        <v>0</v>
      </c>
      <c r="P2087" s="23" t="s">
        <v>80</v>
      </c>
      <c r="Q2087" s="23">
        <f>SUM(Q2071:Q2086)</f>
        <v>0</v>
      </c>
      <c r="R2087" s="23" t="str">
        <f>CONCATENATE("П.Г.П. - ",MAX(R2071:R2086))</f>
        <v>П.Г.П. - 0</v>
      </c>
      <c r="S2087" s="23">
        <f>COUNTA(S2071)</f>
        <v>0</v>
      </c>
      <c r="T2087" s="23">
        <f>T2072</f>
        <v>0</v>
      </c>
      <c r="U2087" s="23" t="s">
        <v>80</v>
      </c>
      <c r="V2087" s="23" t="s">
        <v>80</v>
      </c>
      <c r="W2087" s="23">
        <f>COUNTA(W2071:W2086)</f>
        <v>0</v>
      </c>
      <c r="X2087" s="23" t="str">
        <f>CONCATENATE("П.Г.П. - ",MAX(X2071:X2086))</f>
        <v>П.Г.П. - 0</v>
      </c>
      <c r="Y2087" s="24">
        <f>Y2071</f>
        <v>0</v>
      </c>
      <c r="Z2087" s="23" t="str">
        <f>IF(Z2071="","-",Z2071)</f>
        <v>-</v>
      </c>
      <c r="AA2087" s="23" t="str">
        <f t="shared" ref="AA2087:AC2087" si="275">IF(AA2071="","-",AA2071)</f>
        <v>-</v>
      </c>
      <c r="AB2087" s="23" t="str">
        <f t="shared" si="275"/>
        <v>-</v>
      </c>
      <c r="AC2087" s="23" t="str">
        <f t="shared" si="275"/>
        <v>-</v>
      </c>
      <c r="AD2087" s="23" t="s">
        <v>80</v>
      </c>
      <c r="AE2087" s="23">
        <f>SUM(AE2071:AE2086)</f>
        <v>0</v>
      </c>
      <c r="AF2087" s="25">
        <f>SUM(AF2071:AF2086)</f>
        <v>0</v>
      </c>
      <c r="AG2087" s="23" t="s">
        <v>80</v>
      </c>
      <c r="AH2087" s="23" t="s">
        <v>80</v>
      </c>
    </row>
    <row r="2088" spans="1:34" x14ac:dyDescent="0.25">
      <c r="A2088" s="62">
        <f>COUNTA(H2088:K2088,L2088:AH2088)-7</f>
        <v>-1</v>
      </c>
      <c r="B2088" s="13"/>
      <c r="C2088" s="13"/>
      <c r="D2088" s="13"/>
      <c r="E2088" s="13">
        <f t="shared" ref="E2088:E2103" si="276">IF(K2088="ВО",4,IF(K2088="СПО",3,IF(K2088="ВО (студент)",2,IF(K2088="СПО (студент)",1,0))))</f>
        <v>0</v>
      </c>
      <c r="F2088" s="13"/>
      <c r="G2088" s="13"/>
      <c r="H2088" s="88">
        <v>143</v>
      </c>
      <c r="I2088" s="88"/>
      <c r="J2088" s="7" t="s">
        <v>77</v>
      </c>
      <c r="K2088" s="8"/>
      <c r="L2088" s="19"/>
      <c r="M2088" s="8"/>
      <c r="N2088" s="19"/>
      <c r="O2088" s="19"/>
      <c r="P2088" s="19"/>
      <c r="Q2088" s="8"/>
      <c r="R2088" s="8"/>
      <c r="S2088" s="88"/>
      <c r="T2088" s="17" t="s">
        <v>80</v>
      </c>
      <c r="U2088" s="17" t="s">
        <v>80</v>
      </c>
      <c r="V2088" s="18" t="s">
        <v>80</v>
      </c>
      <c r="W2088" s="19"/>
      <c r="X2088" s="8"/>
      <c r="Y2088" s="90"/>
      <c r="Z2088" s="88"/>
      <c r="AA2088" s="88"/>
      <c r="AB2088" s="88" t="str">
        <f>IF(Y2088&lt;1,"-",ROUND(YEARFRAC(Y2088,#REF!,1),2))</f>
        <v>-</v>
      </c>
      <c r="AC2088" s="88"/>
      <c r="AD2088" s="10"/>
      <c r="AE2088" s="8"/>
      <c r="AF2088" s="12"/>
      <c r="AG2088" s="8"/>
      <c r="AH2088" s="88"/>
    </row>
    <row r="2089" spans="1:34" x14ac:dyDescent="0.25">
      <c r="A2089" s="62">
        <f>COUNTA(H2089:K2089,L2089:AH2089)</f>
        <v>0</v>
      </c>
      <c r="B2089" s="13"/>
      <c r="C2089" s="13"/>
      <c r="D2089" s="13"/>
      <c r="E2089" s="13">
        <f t="shared" si="276"/>
        <v>0</v>
      </c>
      <c r="F2089" s="13"/>
      <c r="G2089" s="13"/>
      <c r="H2089" s="88"/>
      <c r="I2089" s="88"/>
      <c r="J2089" s="9"/>
      <c r="K2089" s="8"/>
      <c r="L2089" s="19"/>
      <c r="M2089" s="8"/>
      <c r="N2089" s="19"/>
      <c r="O2089" s="19"/>
      <c r="P2089" s="19"/>
      <c r="Q2089" s="8"/>
      <c r="R2089" s="8"/>
      <c r="S2089" s="88"/>
      <c r="T2089" s="8"/>
      <c r="U2089" s="8"/>
      <c r="V2089" s="11"/>
      <c r="W2089" s="19"/>
      <c r="X2089" s="8"/>
      <c r="Y2089" s="90"/>
      <c r="Z2089" s="88"/>
      <c r="AA2089" s="88"/>
      <c r="AB2089" s="88"/>
      <c r="AC2089" s="88"/>
      <c r="AD2089" s="10"/>
      <c r="AE2089" s="8"/>
      <c r="AF2089" s="12"/>
      <c r="AG2089" s="8"/>
      <c r="AH2089" s="88"/>
    </row>
    <row r="2090" spans="1:34" x14ac:dyDescent="0.25">
      <c r="A2090" s="62">
        <f>COUNTA(H2090:K2090,L2090:AH2090,J2091)-4</f>
        <v>0</v>
      </c>
      <c r="B2090" s="13"/>
      <c r="C2090" s="13"/>
      <c r="D2090" s="13"/>
      <c r="E2090" s="13">
        <f t="shared" si="276"/>
        <v>0</v>
      </c>
      <c r="F2090" s="13"/>
      <c r="G2090" s="13"/>
      <c r="H2090" s="88"/>
      <c r="I2090" s="88"/>
      <c r="J2090" s="7" t="s">
        <v>78</v>
      </c>
      <c r="K2090" s="8"/>
      <c r="L2090" s="19"/>
      <c r="M2090" s="8"/>
      <c r="N2090" s="19"/>
      <c r="O2090" s="19"/>
      <c r="P2090" s="19"/>
      <c r="Q2090" s="8"/>
      <c r="R2090" s="8"/>
      <c r="S2090" s="88"/>
      <c r="T2090" s="17" t="s">
        <v>80</v>
      </c>
      <c r="U2090" s="17" t="s">
        <v>80</v>
      </c>
      <c r="V2090" s="18" t="s">
        <v>80</v>
      </c>
      <c r="W2090" s="19"/>
      <c r="X2090" s="8"/>
      <c r="Y2090" s="90"/>
      <c r="Z2090" s="88"/>
      <c r="AA2090" s="88"/>
      <c r="AB2090" s="88"/>
      <c r="AC2090" s="88"/>
      <c r="AD2090" s="10"/>
      <c r="AE2090" s="8"/>
      <c r="AF2090" s="12"/>
      <c r="AG2090" s="8"/>
      <c r="AH2090" s="88"/>
    </row>
    <row r="2091" spans="1:34" x14ac:dyDescent="0.25">
      <c r="A2091" s="62">
        <f>COUNTA(H2091:K2091,L2091:AH2091)</f>
        <v>0</v>
      </c>
      <c r="B2091" s="13"/>
      <c r="C2091" s="13"/>
      <c r="D2091" s="13" t="str">
        <f>IF(J2091&gt;0,"совмещение","-")</f>
        <v>-</v>
      </c>
      <c r="E2091" s="13">
        <f t="shared" si="276"/>
        <v>0</v>
      </c>
      <c r="F2091" s="13"/>
      <c r="G2091" s="13"/>
      <c r="H2091" s="88"/>
      <c r="I2091" s="88"/>
      <c r="J2091" s="9"/>
      <c r="K2091" s="8"/>
      <c r="L2091" s="19"/>
      <c r="M2091" s="8"/>
      <c r="N2091" s="19"/>
      <c r="O2091" s="19"/>
      <c r="P2091" s="19"/>
      <c r="Q2091" s="8"/>
      <c r="R2091" s="8"/>
      <c r="S2091" s="88"/>
      <c r="T2091" s="8"/>
      <c r="U2091" s="8"/>
      <c r="V2091" s="11"/>
      <c r="W2091" s="19"/>
      <c r="X2091" s="8"/>
      <c r="Y2091" s="90"/>
      <c r="Z2091" s="88"/>
      <c r="AA2091" s="88"/>
      <c r="AB2091" s="88"/>
      <c r="AC2091" s="88"/>
      <c r="AD2091" s="10"/>
      <c r="AE2091" s="8"/>
      <c r="AF2091" s="12"/>
      <c r="AG2091" s="8"/>
      <c r="AH2091" s="88"/>
    </row>
    <row r="2092" spans="1:34" x14ac:dyDescent="0.25">
      <c r="A2092" s="62">
        <f>COUNTA(H2092:K2092,L2092:AH2092)</f>
        <v>0</v>
      </c>
      <c r="B2092" s="13"/>
      <c r="C2092" s="13"/>
      <c r="D2092" s="13"/>
      <c r="E2092" s="13">
        <f t="shared" si="276"/>
        <v>0</v>
      </c>
      <c r="F2092" s="13"/>
      <c r="G2092" s="13"/>
      <c r="H2092" s="88"/>
      <c r="I2092" s="88"/>
      <c r="J2092" s="9"/>
      <c r="K2092" s="8"/>
      <c r="L2092" s="19"/>
      <c r="M2092" s="8"/>
      <c r="N2092" s="19"/>
      <c r="O2092" s="19"/>
      <c r="P2092" s="19"/>
      <c r="Q2092" s="8"/>
      <c r="R2092" s="8"/>
      <c r="S2092" s="88"/>
      <c r="T2092" s="8"/>
      <c r="U2092" s="8"/>
      <c r="V2092" s="11"/>
      <c r="W2092" s="19"/>
      <c r="X2092" s="8"/>
      <c r="Y2092" s="90"/>
      <c r="Z2092" s="88"/>
      <c r="AA2092" s="88"/>
      <c r="AB2092" s="88"/>
      <c r="AC2092" s="88"/>
      <c r="AD2092" s="10"/>
      <c r="AE2092" s="8"/>
      <c r="AF2092" s="12"/>
      <c r="AG2092" s="8"/>
      <c r="AH2092" s="88"/>
    </row>
    <row r="2093" spans="1:34" x14ac:dyDescent="0.25">
      <c r="A2093" s="62">
        <f>COUNTA(H2093:K2093,L2093:AH2093)</f>
        <v>0</v>
      </c>
      <c r="B2093" s="13"/>
      <c r="C2093" s="13"/>
      <c r="D2093" s="13"/>
      <c r="E2093" s="13">
        <f t="shared" si="276"/>
        <v>0</v>
      </c>
      <c r="F2093" s="13"/>
      <c r="G2093" s="13"/>
      <c r="H2093" s="88"/>
      <c r="I2093" s="88"/>
      <c r="J2093" s="9"/>
      <c r="K2093" s="8"/>
      <c r="L2093" s="19"/>
      <c r="M2093" s="8"/>
      <c r="N2093" s="19"/>
      <c r="O2093" s="19"/>
      <c r="P2093" s="19"/>
      <c r="Q2093" s="8"/>
      <c r="R2093" s="8"/>
      <c r="S2093" s="88"/>
      <c r="T2093" s="8"/>
      <c r="U2093" s="8"/>
      <c r="V2093" s="11"/>
      <c r="W2093" s="19"/>
      <c r="X2093" s="8"/>
      <c r="Y2093" s="90"/>
      <c r="Z2093" s="88"/>
      <c r="AA2093" s="88"/>
      <c r="AB2093" s="88"/>
      <c r="AC2093" s="88"/>
      <c r="AD2093" s="10"/>
      <c r="AE2093" s="8"/>
      <c r="AF2093" s="12"/>
      <c r="AG2093" s="8"/>
      <c r="AH2093" s="88"/>
    </row>
    <row r="2094" spans="1:34" x14ac:dyDescent="0.25">
      <c r="A2094" s="62">
        <f>COUNTA(H2094:K2094,L2094:AH2094)</f>
        <v>0</v>
      </c>
      <c r="B2094" s="13"/>
      <c r="C2094" s="13"/>
      <c r="D2094" s="13"/>
      <c r="E2094" s="13">
        <f t="shared" si="276"/>
        <v>0</v>
      </c>
      <c r="F2094" s="13"/>
      <c r="G2094" s="13"/>
      <c r="H2094" s="88"/>
      <c r="I2094" s="88"/>
      <c r="J2094" s="9"/>
      <c r="K2094" s="8"/>
      <c r="L2094" s="19"/>
      <c r="M2094" s="8"/>
      <c r="N2094" s="19"/>
      <c r="O2094" s="19"/>
      <c r="P2094" s="19"/>
      <c r="Q2094" s="8"/>
      <c r="R2094" s="8"/>
      <c r="S2094" s="88"/>
      <c r="T2094" s="8"/>
      <c r="U2094" s="8"/>
      <c r="V2094" s="11"/>
      <c r="W2094" s="19"/>
      <c r="X2094" s="8"/>
      <c r="Y2094" s="90"/>
      <c r="Z2094" s="88"/>
      <c r="AA2094" s="88"/>
      <c r="AB2094" s="88"/>
      <c r="AC2094" s="88"/>
      <c r="AD2094" s="10"/>
      <c r="AE2094" s="8"/>
      <c r="AF2094" s="12"/>
      <c r="AG2094" s="8"/>
      <c r="AH2094" s="88"/>
    </row>
    <row r="2095" spans="1:34" x14ac:dyDescent="0.25">
      <c r="A2095" s="62">
        <f>COUNTA(H2095:K2095,L2095:AH2095)</f>
        <v>0</v>
      </c>
      <c r="B2095" s="13"/>
      <c r="C2095" s="13"/>
      <c r="D2095" s="13"/>
      <c r="E2095" s="13">
        <f t="shared" si="276"/>
        <v>0</v>
      </c>
      <c r="F2095" s="13"/>
      <c r="G2095" s="13"/>
      <c r="H2095" s="88"/>
      <c r="I2095" s="88"/>
      <c r="J2095" s="9"/>
      <c r="K2095" s="8"/>
      <c r="L2095" s="19"/>
      <c r="M2095" s="8"/>
      <c r="N2095" s="19"/>
      <c r="O2095" s="19"/>
      <c r="P2095" s="19"/>
      <c r="Q2095" s="8"/>
      <c r="R2095" s="8"/>
      <c r="S2095" s="88"/>
      <c r="T2095" s="8"/>
      <c r="U2095" s="8"/>
      <c r="V2095" s="11"/>
      <c r="W2095" s="19"/>
      <c r="X2095" s="8"/>
      <c r="Y2095" s="90"/>
      <c r="Z2095" s="88"/>
      <c r="AA2095" s="88"/>
      <c r="AB2095" s="88"/>
      <c r="AC2095" s="88"/>
      <c r="AD2095" s="10"/>
      <c r="AE2095" s="8"/>
      <c r="AF2095" s="12"/>
      <c r="AG2095" s="8"/>
      <c r="AH2095" s="88"/>
    </row>
    <row r="2096" spans="1:34" x14ac:dyDescent="0.25">
      <c r="A2096" s="62">
        <f>COUNTA(H2096:K2096,L2096:AH2096)</f>
        <v>0</v>
      </c>
      <c r="B2096" s="13"/>
      <c r="C2096" s="13"/>
      <c r="D2096" s="13"/>
      <c r="E2096" s="13">
        <f t="shared" si="276"/>
        <v>0</v>
      </c>
      <c r="F2096" s="13"/>
      <c r="G2096" s="13"/>
      <c r="H2096" s="88"/>
      <c r="I2096" s="88"/>
      <c r="J2096" s="9"/>
      <c r="K2096" s="8"/>
      <c r="L2096" s="19"/>
      <c r="M2096" s="8"/>
      <c r="N2096" s="19"/>
      <c r="O2096" s="19"/>
      <c r="P2096" s="19"/>
      <c r="Q2096" s="8"/>
      <c r="R2096" s="8"/>
      <c r="S2096" s="88"/>
      <c r="T2096" s="8"/>
      <c r="U2096" s="8"/>
      <c r="V2096" s="11"/>
      <c r="W2096" s="19"/>
      <c r="X2096" s="8"/>
      <c r="Y2096" s="90"/>
      <c r="Z2096" s="88"/>
      <c r="AA2096" s="88"/>
      <c r="AB2096" s="88"/>
      <c r="AC2096" s="88"/>
      <c r="AD2096" s="10"/>
      <c r="AE2096" s="8"/>
      <c r="AF2096" s="12"/>
      <c r="AG2096" s="8"/>
      <c r="AH2096" s="88"/>
    </row>
    <row r="2097" spans="1:34" x14ac:dyDescent="0.25">
      <c r="A2097" s="62">
        <f>COUNTA(H2097:K2097,L2097:AH2097,J2098)-4</f>
        <v>0</v>
      </c>
      <c r="B2097" s="13"/>
      <c r="C2097" s="13"/>
      <c r="D2097" s="13"/>
      <c r="E2097" s="13">
        <f t="shared" si="276"/>
        <v>0</v>
      </c>
      <c r="F2097" s="13"/>
      <c r="G2097" s="13"/>
      <c r="H2097" s="88"/>
      <c r="I2097" s="88"/>
      <c r="J2097" s="7" t="s">
        <v>79</v>
      </c>
      <c r="K2097" s="8"/>
      <c r="L2097" s="19"/>
      <c r="M2097" s="8"/>
      <c r="N2097" s="19"/>
      <c r="O2097" s="19"/>
      <c r="P2097" s="19"/>
      <c r="Q2097" s="8"/>
      <c r="R2097" s="8"/>
      <c r="S2097" s="88"/>
      <c r="T2097" s="17" t="s">
        <v>80</v>
      </c>
      <c r="U2097" s="17" t="s">
        <v>80</v>
      </c>
      <c r="V2097" s="18" t="s">
        <v>80</v>
      </c>
      <c r="W2097" s="19"/>
      <c r="X2097" s="8"/>
      <c r="Y2097" s="90"/>
      <c r="Z2097" s="88"/>
      <c r="AA2097" s="88"/>
      <c r="AB2097" s="88"/>
      <c r="AC2097" s="88"/>
      <c r="AD2097" s="10"/>
      <c r="AE2097" s="8"/>
      <c r="AF2097" s="12"/>
      <c r="AG2097" s="8"/>
      <c r="AH2097" s="88"/>
    </row>
    <row r="2098" spans="1:34" x14ac:dyDescent="0.25">
      <c r="A2098" s="62">
        <f>COUNTA(H2098:K2098,L2098:AH2098)</f>
        <v>0</v>
      </c>
      <c r="B2098" s="13"/>
      <c r="C2098" s="13"/>
      <c r="D2098" s="13" t="str">
        <f>IF(J2098&gt;0,"совместительство","-")</f>
        <v>-</v>
      </c>
      <c r="E2098" s="13">
        <f t="shared" si="276"/>
        <v>0</v>
      </c>
      <c r="F2098" s="13"/>
      <c r="G2098" s="13"/>
      <c r="H2098" s="88"/>
      <c r="I2098" s="88"/>
      <c r="J2098" s="9"/>
      <c r="K2098" s="8"/>
      <c r="L2098" s="19"/>
      <c r="M2098" s="8"/>
      <c r="N2098" s="19"/>
      <c r="O2098" s="19"/>
      <c r="P2098" s="19"/>
      <c r="Q2098" s="8"/>
      <c r="R2098" s="8"/>
      <c r="S2098" s="88"/>
      <c r="T2098" s="8"/>
      <c r="U2098" s="8"/>
      <c r="V2098" s="11"/>
      <c r="W2098" s="19"/>
      <c r="X2098" s="8"/>
      <c r="Y2098" s="90"/>
      <c r="Z2098" s="88"/>
      <c r="AA2098" s="88"/>
      <c r="AB2098" s="88"/>
      <c r="AC2098" s="88"/>
      <c r="AD2098" s="10"/>
      <c r="AE2098" s="8"/>
      <c r="AF2098" s="12"/>
      <c r="AG2098" s="8"/>
      <c r="AH2098" s="88"/>
    </row>
    <row r="2099" spans="1:34" x14ac:dyDescent="0.25">
      <c r="A2099" s="62">
        <f>COUNTA(H2099:K2099,L2099:AH2099)</f>
        <v>0</v>
      </c>
      <c r="B2099" s="13"/>
      <c r="C2099" s="13"/>
      <c r="D2099" s="13"/>
      <c r="E2099" s="13">
        <f t="shared" si="276"/>
        <v>0</v>
      </c>
      <c r="F2099" s="13"/>
      <c r="G2099" s="13"/>
      <c r="H2099" s="88"/>
      <c r="I2099" s="88"/>
      <c r="J2099" s="9"/>
      <c r="K2099" s="8"/>
      <c r="L2099" s="19"/>
      <c r="M2099" s="8"/>
      <c r="N2099" s="19"/>
      <c r="O2099" s="19"/>
      <c r="P2099" s="19"/>
      <c r="Q2099" s="8"/>
      <c r="R2099" s="8"/>
      <c r="S2099" s="88"/>
      <c r="T2099" s="8"/>
      <c r="U2099" s="8"/>
      <c r="V2099" s="11"/>
      <c r="W2099" s="19"/>
      <c r="X2099" s="8"/>
      <c r="Y2099" s="90"/>
      <c r="Z2099" s="88"/>
      <c r="AA2099" s="88"/>
      <c r="AB2099" s="88"/>
      <c r="AC2099" s="88"/>
      <c r="AD2099" s="10"/>
      <c r="AE2099" s="8"/>
      <c r="AF2099" s="12"/>
      <c r="AG2099" s="8"/>
      <c r="AH2099" s="88"/>
    </row>
    <row r="2100" spans="1:34" x14ac:dyDescent="0.25">
      <c r="A2100" s="62">
        <f>COUNTA(H2100:K2100,L2100:AH2100)</f>
        <v>0</v>
      </c>
      <c r="B2100" s="13"/>
      <c r="C2100" s="13"/>
      <c r="D2100" s="13"/>
      <c r="E2100" s="13">
        <f t="shared" si="276"/>
        <v>0</v>
      </c>
      <c r="F2100" s="13"/>
      <c r="G2100" s="13"/>
      <c r="H2100" s="88"/>
      <c r="I2100" s="88"/>
      <c r="J2100" s="9"/>
      <c r="K2100" s="8"/>
      <c r="L2100" s="19"/>
      <c r="M2100" s="8"/>
      <c r="N2100" s="19"/>
      <c r="O2100" s="19"/>
      <c r="P2100" s="19"/>
      <c r="Q2100" s="8"/>
      <c r="R2100" s="8"/>
      <c r="S2100" s="88"/>
      <c r="T2100" s="8"/>
      <c r="U2100" s="8"/>
      <c r="V2100" s="11"/>
      <c r="W2100" s="19"/>
      <c r="X2100" s="8"/>
      <c r="Y2100" s="90"/>
      <c r="Z2100" s="88"/>
      <c r="AA2100" s="88"/>
      <c r="AB2100" s="88"/>
      <c r="AC2100" s="88"/>
      <c r="AD2100" s="10"/>
      <c r="AE2100" s="8"/>
      <c r="AF2100" s="12"/>
      <c r="AG2100" s="8"/>
      <c r="AH2100" s="88"/>
    </row>
    <row r="2101" spans="1:34" x14ac:dyDescent="0.25">
      <c r="A2101" s="62">
        <f>COUNTA(H2101:K2101,L2101:AH2101)</f>
        <v>0</v>
      </c>
      <c r="B2101" s="13"/>
      <c r="C2101" s="13"/>
      <c r="D2101" s="13"/>
      <c r="E2101" s="13">
        <f t="shared" si="276"/>
        <v>0</v>
      </c>
      <c r="F2101" s="13"/>
      <c r="G2101" s="13"/>
      <c r="H2101" s="88"/>
      <c r="I2101" s="88"/>
      <c r="J2101" s="9"/>
      <c r="K2101" s="8"/>
      <c r="L2101" s="19"/>
      <c r="M2101" s="8"/>
      <c r="N2101" s="19"/>
      <c r="O2101" s="19"/>
      <c r="P2101" s="19"/>
      <c r="Q2101" s="8"/>
      <c r="R2101" s="8"/>
      <c r="S2101" s="88"/>
      <c r="T2101" s="8"/>
      <c r="U2101" s="8"/>
      <c r="V2101" s="11"/>
      <c r="W2101" s="19"/>
      <c r="X2101" s="8"/>
      <c r="Y2101" s="90"/>
      <c r="Z2101" s="88"/>
      <c r="AA2101" s="88"/>
      <c r="AB2101" s="88"/>
      <c r="AC2101" s="88"/>
      <c r="AD2101" s="10"/>
      <c r="AE2101" s="8"/>
      <c r="AF2101" s="12"/>
      <c r="AG2101" s="8"/>
      <c r="AH2101" s="88"/>
    </row>
    <row r="2102" spans="1:34" x14ac:dyDescent="0.25">
      <c r="A2102" s="62">
        <f>COUNTA(H2102:K2102,L2102:AH2102)</f>
        <v>0</v>
      </c>
      <c r="B2102" s="13"/>
      <c r="C2102" s="13"/>
      <c r="D2102" s="13"/>
      <c r="E2102" s="13">
        <f t="shared" si="276"/>
        <v>0</v>
      </c>
      <c r="F2102" s="13"/>
      <c r="G2102" s="13"/>
      <c r="H2102" s="88"/>
      <c r="I2102" s="88"/>
      <c r="J2102" s="9"/>
      <c r="K2102" s="8"/>
      <c r="L2102" s="19"/>
      <c r="M2102" s="8"/>
      <c r="N2102" s="19"/>
      <c r="O2102" s="19"/>
      <c r="P2102" s="19"/>
      <c r="Q2102" s="8"/>
      <c r="R2102" s="8"/>
      <c r="S2102" s="88"/>
      <c r="T2102" s="8"/>
      <c r="U2102" s="8"/>
      <c r="V2102" s="11"/>
      <c r="W2102" s="19"/>
      <c r="X2102" s="8"/>
      <c r="Y2102" s="90"/>
      <c r="Z2102" s="88"/>
      <c r="AA2102" s="88"/>
      <c r="AB2102" s="88"/>
      <c r="AC2102" s="88"/>
      <c r="AD2102" s="10"/>
      <c r="AE2102" s="8"/>
      <c r="AF2102" s="12"/>
      <c r="AG2102" s="8"/>
      <c r="AH2102" s="88"/>
    </row>
    <row r="2103" spans="1:34" x14ac:dyDescent="0.25">
      <c r="A2103" s="62">
        <f>COUNTA(H2103:K2103,L2103:AH2103)</f>
        <v>0</v>
      </c>
      <c r="B2103" s="13"/>
      <c r="C2103" s="13"/>
      <c r="D2103" s="13"/>
      <c r="E2103" s="13">
        <f t="shared" si="276"/>
        <v>0</v>
      </c>
      <c r="F2103" s="13"/>
      <c r="G2103" s="13"/>
      <c r="H2103" s="88"/>
      <c r="I2103" s="88"/>
      <c r="J2103" s="9"/>
      <c r="K2103" s="8"/>
      <c r="L2103" s="19"/>
      <c r="M2103" s="8"/>
      <c r="N2103" s="19"/>
      <c r="O2103" s="19"/>
      <c r="P2103" s="19"/>
      <c r="Q2103" s="8"/>
      <c r="R2103" s="8"/>
      <c r="S2103" s="88"/>
      <c r="T2103" s="8"/>
      <c r="U2103" s="8"/>
      <c r="V2103" s="11"/>
      <c r="W2103" s="19"/>
      <c r="X2103" s="8"/>
      <c r="Y2103" s="90"/>
      <c r="Z2103" s="88"/>
      <c r="AA2103" s="88"/>
      <c r="AB2103" s="88"/>
      <c r="AC2103" s="88"/>
      <c r="AD2103" s="10"/>
      <c r="AE2103" s="8"/>
      <c r="AF2103" s="12"/>
      <c r="AG2103" s="8"/>
      <c r="AH2103" s="88"/>
    </row>
    <row r="2104" spans="1:34" s="26" customFormat="1" ht="11.25" customHeight="1" x14ac:dyDescent="0.25">
      <c r="A2104" s="21">
        <v>0</v>
      </c>
      <c r="B2104" s="22"/>
      <c r="C2104" s="22"/>
      <c r="D2104" s="21"/>
      <c r="E2104" s="23">
        <f>MAX(E2088:E2103)</f>
        <v>0</v>
      </c>
      <c r="F2104" s="21" t="str">
        <f>RIGHT(R2104,4)</f>
        <v xml:space="preserve"> - 0</v>
      </c>
      <c r="G2104" s="21" t="str">
        <f>RIGHT(X2104,4)</f>
        <v xml:space="preserve"> - 0</v>
      </c>
      <c r="H2104" s="88"/>
      <c r="I2104" s="88"/>
      <c r="J2104" s="23" t="s">
        <v>85</v>
      </c>
      <c r="K2104" s="23" t="str">
        <f>IF(E2104=4,"ВО",IF(E2104=3,"СПО",IF(E2104=2,"ВО (с)",IF(E2104=1,"СПО (с)","-"))))</f>
        <v>-</v>
      </c>
      <c r="L2104" s="23">
        <f>COUNTA(L2088:L2103)</f>
        <v>0</v>
      </c>
      <c r="M2104" s="23" t="s">
        <v>80</v>
      </c>
      <c r="N2104" s="23" t="s">
        <v>80</v>
      </c>
      <c r="O2104" s="23">
        <f>COUNTA(O2088:O2103)</f>
        <v>0</v>
      </c>
      <c r="P2104" s="23" t="s">
        <v>80</v>
      </c>
      <c r="Q2104" s="23">
        <f>SUM(Q2088:Q2103)</f>
        <v>0</v>
      </c>
      <c r="R2104" s="23" t="str">
        <f>CONCATENATE("П.Г.П. - ",MAX(R2088:R2103))</f>
        <v>П.Г.П. - 0</v>
      </c>
      <c r="S2104" s="23">
        <f>COUNTA(S2088)</f>
        <v>0</v>
      </c>
      <c r="T2104" s="23">
        <f>T2089</f>
        <v>0</v>
      </c>
      <c r="U2104" s="23" t="s">
        <v>80</v>
      </c>
      <c r="V2104" s="23" t="s">
        <v>80</v>
      </c>
      <c r="W2104" s="23">
        <f>COUNTA(W2088:W2103)</f>
        <v>0</v>
      </c>
      <c r="X2104" s="23" t="str">
        <f>CONCATENATE("П.Г.П. - ",MAX(X2088:X2103))</f>
        <v>П.Г.П. - 0</v>
      </c>
      <c r="Y2104" s="24">
        <f>Y2088</f>
        <v>0</v>
      </c>
      <c r="Z2104" s="23" t="str">
        <f>IF(Z2088="","-",Z2088)</f>
        <v>-</v>
      </c>
      <c r="AA2104" s="23" t="str">
        <f t="shared" ref="AA2104:AC2104" si="277">IF(AA2088="","-",AA2088)</f>
        <v>-</v>
      </c>
      <c r="AB2104" s="23" t="str">
        <f t="shared" si="277"/>
        <v>-</v>
      </c>
      <c r="AC2104" s="23" t="str">
        <f t="shared" si="277"/>
        <v>-</v>
      </c>
      <c r="AD2104" s="23" t="s">
        <v>80</v>
      </c>
      <c r="AE2104" s="23">
        <f>SUM(AE2088:AE2103)</f>
        <v>0</v>
      </c>
      <c r="AF2104" s="25">
        <f>SUM(AF2088:AF2103)</f>
        <v>0</v>
      </c>
      <c r="AG2104" s="23" t="s">
        <v>80</v>
      </c>
      <c r="AH2104" s="23" t="s">
        <v>80</v>
      </c>
    </row>
    <row r="2105" spans="1:34" x14ac:dyDescent="0.25">
      <c r="A2105" s="62">
        <f>COUNTA(H2105:K2105,L2105:AH2105)-7</f>
        <v>-1</v>
      </c>
      <c r="B2105" s="13"/>
      <c r="C2105" s="13"/>
      <c r="D2105" s="13"/>
      <c r="E2105" s="13">
        <f t="shared" ref="E2105:E2120" si="278">IF(K2105="ВО",4,IF(K2105="СПО",3,IF(K2105="ВО (студент)",2,IF(K2105="СПО (студент)",1,0))))</f>
        <v>0</v>
      </c>
      <c r="F2105" s="13"/>
      <c r="G2105" s="13"/>
      <c r="H2105" s="88">
        <v>144</v>
      </c>
      <c r="I2105" s="88"/>
      <c r="J2105" s="7" t="s">
        <v>77</v>
      </c>
      <c r="K2105" s="8"/>
      <c r="L2105" s="19"/>
      <c r="M2105" s="8"/>
      <c r="N2105" s="19"/>
      <c r="O2105" s="19"/>
      <c r="P2105" s="19"/>
      <c r="Q2105" s="8"/>
      <c r="R2105" s="8"/>
      <c r="S2105" s="88"/>
      <c r="T2105" s="17" t="s">
        <v>80</v>
      </c>
      <c r="U2105" s="17" t="s">
        <v>80</v>
      </c>
      <c r="V2105" s="18" t="s">
        <v>80</v>
      </c>
      <c r="W2105" s="19"/>
      <c r="X2105" s="8"/>
      <c r="Y2105" s="90"/>
      <c r="Z2105" s="88"/>
      <c r="AA2105" s="88"/>
      <c r="AB2105" s="88" t="str">
        <f>IF(Y2105&lt;1,"-",ROUND(YEARFRAC(Y2105,#REF!,1),2))</f>
        <v>-</v>
      </c>
      <c r="AC2105" s="88"/>
      <c r="AD2105" s="10"/>
      <c r="AE2105" s="8"/>
      <c r="AF2105" s="12"/>
      <c r="AG2105" s="8"/>
      <c r="AH2105" s="88"/>
    </row>
    <row r="2106" spans="1:34" x14ac:dyDescent="0.25">
      <c r="A2106" s="62">
        <f>COUNTA(H2106:K2106,L2106:AH2106)</f>
        <v>0</v>
      </c>
      <c r="B2106" s="13"/>
      <c r="C2106" s="13"/>
      <c r="D2106" s="13"/>
      <c r="E2106" s="13">
        <f t="shared" si="278"/>
        <v>0</v>
      </c>
      <c r="F2106" s="13"/>
      <c r="G2106" s="13"/>
      <c r="H2106" s="88"/>
      <c r="I2106" s="88"/>
      <c r="J2106" s="9"/>
      <c r="K2106" s="8"/>
      <c r="L2106" s="19"/>
      <c r="M2106" s="8"/>
      <c r="N2106" s="19"/>
      <c r="O2106" s="19"/>
      <c r="P2106" s="19"/>
      <c r="Q2106" s="8"/>
      <c r="R2106" s="8"/>
      <c r="S2106" s="88"/>
      <c r="T2106" s="8"/>
      <c r="U2106" s="8"/>
      <c r="V2106" s="11"/>
      <c r="W2106" s="19"/>
      <c r="X2106" s="8"/>
      <c r="Y2106" s="90"/>
      <c r="Z2106" s="88"/>
      <c r="AA2106" s="88"/>
      <c r="AB2106" s="88"/>
      <c r="AC2106" s="88"/>
      <c r="AD2106" s="10"/>
      <c r="AE2106" s="8"/>
      <c r="AF2106" s="12"/>
      <c r="AG2106" s="8"/>
      <c r="AH2106" s="88"/>
    </row>
    <row r="2107" spans="1:34" x14ac:dyDescent="0.25">
      <c r="A2107" s="62">
        <f>COUNTA(H2107:K2107,L2107:AH2107,J2108)-4</f>
        <v>0</v>
      </c>
      <c r="B2107" s="13"/>
      <c r="C2107" s="13"/>
      <c r="D2107" s="13"/>
      <c r="E2107" s="13">
        <f t="shared" si="278"/>
        <v>0</v>
      </c>
      <c r="F2107" s="13"/>
      <c r="G2107" s="13"/>
      <c r="H2107" s="88"/>
      <c r="I2107" s="88"/>
      <c r="J2107" s="7" t="s">
        <v>78</v>
      </c>
      <c r="K2107" s="8"/>
      <c r="L2107" s="19"/>
      <c r="M2107" s="8"/>
      <c r="N2107" s="19"/>
      <c r="O2107" s="19"/>
      <c r="P2107" s="19"/>
      <c r="Q2107" s="8"/>
      <c r="R2107" s="8"/>
      <c r="S2107" s="88"/>
      <c r="T2107" s="17" t="s">
        <v>80</v>
      </c>
      <c r="U2107" s="17" t="s">
        <v>80</v>
      </c>
      <c r="V2107" s="18" t="s">
        <v>80</v>
      </c>
      <c r="W2107" s="19"/>
      <c r="X2107" s="8"/>
      <c r="Y2107" s="90"/>
      <c r="Z2107" s="88"/>
      <c r="AA2107" s="88"/>
      <c r="AB2107" s="88"/>
      <c r="AC2107" s="88"/>
      <c r="AD2107" s="10"/>
      <c r="AE2107" s="8"/>
      <c r="AF2107" s="12"/>
      <c r="AG2107" s="8"/>
      <c r="AH2107" s="88"/>
    </row>
    <row r="2108" spans="1:34" x14ac:dyDescent="0.25">
      <c r="A2108" s="62">
        <f>COUNTA(H2108:K2108,L2108:AH2108)</f>
        <v>0</v>
      </c>
      <c r="B2108" s="13"/>
      <c r="C2108" s="13"/>
      <c r="D2108" s="13" t="str">
        <f>IF(J2108&gt;0,"совмещение","-")</f>
        <v>-</v>
      </c>
      <c r="E2108" s="13">
        <f t="shared" si="278"/>
        <v>0</v>
      </c>
      <c r="F2108" s="13"/>
      <c r="G2108" s="13"/>
      <c r="H2108" s="88"/>
      <c r="I2108" s="88"/>
      <c r="J2108" s="9"/>
      <c r="K2108" s="8"/>
      <c r="L2108" s="19"/>
      <c r="M2108" s="8"/>
      <c r="N2108" s="19"/>
      <c r="O2108" s="19"/>
      <c r="P2108" s="19"/>
      <c r="Q2108" s="8"/>
      <c r="R2108" s="8"/>
      <c r="S2108" s="88"/>
      <c r="T2108" s="8"/>
      <c r="U2108" s="8"/>
      <c r="V2108" s="11"/>
      <c r="W2108" s="19"/>
      <c r="X2108" s="8"/>
      <c r="Y2108" s="90"/>
      <c r="Z2108" s="88"/>
      <c r="AA2108" s="88"/>
      <c r="AB2108" s="88"/>
      <c r="AC2108" s="88"/>
      <c r="AD2108" s="10"/>
      <c r="AE2108" s="8"/>
      <c r="AF2108" s="12"/>
      <c r="AG2108" s="8"/>
      <c r="AH2108" s="88"/>
    </row>
    <row r="2109" spans="1:34" x14ac:dyDescent="0.25">
      <c r="A2109" s="62">
        <f>COUNTA(H2109:K2109,L2109:AH2109)</f>
        <v>0</v>
      </c>
      <c r="B2109" s="13"/>
      <c r="C2109" s="13"/>
      <c r="D2109" s="13"/>
      <c r="E2109" s="13">
        <f t="shared" si="278"/>
        <v>0</v>
      </c>
      <c r="F2109" s="13"/>
      <c r="G2109" s="13"/>
      <c r="H2109" s="88"/>
      <c r="I2109" s="88"/>
      <c r="J2109" s="9"/>
      <c r="K2109" s="8"/>
      <c r="L2109" s="19"/>
      <c r="M2109" s="8"/>
      <c r="N2109" s="19"/>
      <c r="O2109" s="19"/>
      <c r="P2109" s="19"/>
      <c r="Q2109" s="8"/>
      <c r="R2109" s="8"/>
      <c r="S2109" s="88"/>
      <c r="T2109" s="8"/>
      <c r="U2109" s="8"/>
      <c r="V2109" s="11"/>
      <c r="W2109" s="19"/>
      <c r="X2109" s="8"/>
      <c r="Y2109" s="90"/>
      <c r="Z2109" s="88"/>
      <c r="AA2109" s="88"/>
      <c r="AB2109" s="88"/>
      <c r="AC2109" s="88"/>
      <c r="AD2109" s="10"/>
      <c r="AE2109" s="8"/>
      <c r="AF2109" s="12"/>
      <c r="AG2109" s="8"/>
      <c r="AH2109" s="88"/>
    </row>
    <row r="2110" spans="1:34" x14ac:dyDescent="0.25">
      <c r="A2110" s="62">
        <f>COUNTA(H2110:K2110,L2110:AH2110)</f>
        <v>0</v>
      </c>
      <c r="B2110" s="13"/>
      <c r="C2110" s="13"/>
      <c r="D2110" s="13"/>
      <c r="E2110" s="13">
        <f t="shared" si="278"/>
        <v>0</v>
      </c>
      <c r="F2110" s="13"/>
      <c r="G2110" s="13"/>
      <c r="H2110" s="88"/>
      <c r="I2110" s="88"/>
      <c r="J2110" s="9"/>
      <c r="K2110" s="8"/>
      <c r="L2110" s="19"/>
      <c r="M2110" s="8"/>
      <c r="N2110" s="19"/>
      <c r="O2110" s="19"/>
      <c r="P2110" s="19"/>
      <c r="Q2110" s="8"/>
      <c r="R2110" s="8"/>
      <c r="S2110" s="88"/>
      <c r="T2110" s="8"/>
      <c r="U2110" s="8"/>
      <c r="V2110" s="11"/>
      <c r="W2110" s="19"/>
      <c r="X2110" s="8"/>
      <c r="Y2110" s="90"/>
      <c r="Z2110" s="88"/>
      <c r="AA2110" s="88"/>
      <c r="AB2110" s="88"/>
      <c r="AC2110" s="88"/>
      <c r="AD2110" s="10"/>
      <c r="AE2110" s="8"/>
      <c r="AF2110" s="12"/>
      <c r="AG2110" s="8"/>
      <c r="AH2110" s="88"/>
    </row>
    <row r="2111" spans="1:34" x14ac:dyDescent="0.25">
      <c r="A2111" s="62">
        <f>COUNTA(H2111:K2111,L2111:AH2111)</f>
        <v>0</v>
      </c>
      <c r="B2111" s="13"/>
      <c r="C2111" s="13"/>
      <c r="D2111" s="13"/>
      <c r="E2111" s="13">
        <f t="shared" si="278"/>
        <v>0</v>
      </c>
      <c r="F2111" s="13"/>
      <c r="G2111" s="13"/>
      <c r="H2111" s="88"/>
      <c r="I2111" s="88"/>
      <c r="J2111" s="9"/>
      <c r="K2111" s="8"/>
      <c r="L2111" s="19"/>
      <c r="M2111" s="8"/>
      <c r="N2111" s="19"/>
      <c r="O2111" s="19"/>
      <c r="P2111" s="19"/>
      <c r="Q2111" s="8"/>
      <c r="R2111" s="8"/>
      <c r="S2111" s="88"/>
      <c r="T2111" s="8"/>
      <c r="U2111" s="8"/>
      <c r="V2111" s="11"/>
      <c r="W2111" s="19"/>
      <c r="X2111" s="8"/>
      <c r="Y2111" s="90"/>
      <c r="Z2111" s="88"/>
      <c r="AA2111" s="88"/>
      <c r="AB2111" s="88"/>
      <c r="AC2111" s="88"/>
      <c r="AD2111" s="10"/>
      <c r="AE2111" s="8"/>
      <c r="AF2111" s="12"/>
      <c r="AG2111" s="8"/>
      <c r="AH2111" s="88"/>
    </row>
    <row r="2112" spans="1:34" x14ac:dyDescent="0.25">
      <c r="A2112" s="62">
        <f>COUNTA(H2112:K2112,L2112:AH2112)</f>
        <v>0</v>
      </c>
      <c r="B2112" s="13"/>
      <c r="C2112" s="13"/>
      <c r="D2112" s="13"/>
      <c r="E2112" s="13">
        <f t="shared" si="278"/>
        <v>0</v>
      </c>
      <c r="F2112" s="13"/>
      <c r="G2112" s="13"/>
      <c r="H2112" s="88"/>
      <c r="I2112" s="88"/>
      <c r="J2112" s="9"/>
      <c r="K2112" s="8"/>
      <c r="L2112" s="19"/>
      <c r="M2112" s="8"/>
      <c r="N2112" s="19"/>
      <c r="O2112" s="19"/>
      <c r="P2112" s="19"/>
      <c r="Q2112" s="8"/>
      <c r="R2112" s="8"/>
      <c r="S2112" s="88"/>
      <c r="T2112" s="8"/>
      <c r="U2112" s="8"/>
      <c r="V2112" s="11"/>
      <c r="W2112" s="19"/>
      <c r="X2112" s="8"/>
      <c r="Y2112" s="90"/>
      <c r="Z2112" s="88"/>
      <c r="AA2112" s="88"/>
      <c r="AB2112" s="88"/>
      <c r="AC2112" s="88"/>
      <c r="AD2112" s="10"/>
      <c r="AE2112" s="8"/>
      <c r="AF2112" s="12"/>
      <c r="AG2112" s="8"/>
      <c r="AH2112" s="88"/>
    </row>
    <row r="2113" spans="1:34" x14ac:dyDescent="0.25">
      <c r="A2113" s="62">
        <f>COUNTA(H2113:K2113,L2113:AH2113)</f>
        <v>0</v>
      </c>
      <c r="B2113" s="13"/>
      <c r="C2113" s="13"/>
      <c r="D2113" s="13"/>
      <c r="E2113" s="13">
        <f t="shared" si="278"/>
        <v>0</v>
      </c>
      <c r="F2113" s="13"/>
      <c r="G2113" s="13"/>
      <c r="H2113" s="88"/>
      <c r="I2113" s="88"/>
      <c r="J2113" s="9"/>
      <c r="K2113" s="8"/>
      <c r="L2113" s="19"/>
      <c r="M2113" s="8"/>
      <c r="N2113" s="19"/>
      <c r="O2113" s="19"/>
      <c r="P2113" s="19"/>
      <c r="Q2113" s="8"/>
      <c r="R2113" s="8"/>
      <c r="S2113" s="88"/>
      <c r="T2113" s="8"/>
      <c r="U2113" s="8"/>
      <c r="V2113" s="11"/>
      <c r="W2113" s="19"/>
      <c r="X2113" s="8"/>
      <c r="Y2113" s="90"/>
      <c r="Z2113" s="88"/>
      <c r="AA2113" s="88"/>
      <c r="AB2113" s="88"/>
      <c r="AC2113" s="88"/>
      <c r="AD2113" s="10"/>
      <c r="AE2113" s="8"/>
      <c r="AF2113" s="12"/>
      <c r="AG2113" s="8"/>
      <c r="AH2113" s="88"/>
    </row>
    <row r="2114" spans="1:34" x14ac:dyDescent="0.25">
      <c r="A2114" s="62">
        <f>COUNTA(H2114:K2114,L2114:AH2114,J2115)-4</f>
        <v>0</v>
      </c>
      <c r="B2114" s="13"/>
      <c r="C2114" s="13"/>
      <c r="D2114" s="13"/>
      <c r="E2114" s="13">
        <f t="shared" si="278"/>
        <v>0</v>
      </c>
      <c r="F2114" s="13"/>
      <c r="G2114" s="13"/>
      <c r="H2114" s="88"/>
      <c r="I2114" s="88"/>
      <c r="J2114" s="7" t="s">
        <v>79</v>
      </c>
      <c r="K2114" s="8"/>
      <c r="L2114" s="19"/>
      <c r="M2114" s="8"/>
      <c r="N2114" s="19"/>
      <c r="O2114" s="19"/>
      <c r="P2114" s="19"/>
      <c r="Q2114" s="8"/>
      <c r="R2114" s="8"/>
      <c r="S2114" s="88"/>
      <c r="T2114" s="17" t="s">
        <v>80</v>
      </c>
      <c r="U2114" s="17" t="s">
        <v>80</v>
      </c>
      <c r="V2114" s="18" t="s">
        <v>80</v>
      </c>
      <c r="W2114" s="19"/>
      <c r="X2114" s="8"/>
      <c r="Y2114" s="90"/>
      <c r="Z2114" s="88"/>
      <c r="AA2114" s="88"/>
      <c r="AB2114" s="88"/>
      <c r="AC2114" s="88"/>
      <c r="AD2114" s="10"/>
      <c r="AE2114" s="8"/>
      <c r="AF2114" s="12"/>
      <c r="AG2114" s="8"/>
      <c r="AH2114" s="88"/>
    </row>
    <row r="2115" spans="1:34" x14ac:dyDescent="0.25">
      <c r="A2115" s="62">
        <f>COUNTA(H2115:K2115,L2115:AH2115)</f>
        <v>0</v>
      </c>
      <c r="B2115" s="13"/>
      <c r="C2115" s="13"/>
      <c r="D2115" s="13" t="str">
        <f>IF(J2115&gt;0,"совместительство","-")</f>
        <v>-</v>
      </c>
      <c r="E2115" s="13">
        <f t="shared" si="278"/>
        <v>0</v>
      </c>
      <c r="F2115" s="13"/>
      <c r="G2115" s="13"/>
      <c r="H2115" s="88"/>
      <c r="I2115" s="88"/>
      <c r="J2115" s="9"/>
      <c r="K2115" s="8"/>
      <c r="L2115" s="19"/>
      <c r="M2115" s="8"/>
      <c r="N2115" s="19"/>
      <c r="O2115" s="19"/>
      <c r="P2115" s="19"/>
      <c r="Q2115" s="8"/>
      <c r="R2115" s="8"/>
      <c r="S2115" s="88"/>
      <c r="T2115" s="8"/>
      <c r="U2115" s="8"/>
      <c r="V2115" s="11"/>
      <c r="W2115" s="19"/>
      <c r="X2115" s="8"/>
      <c r="Y2115" s="90"/>
      <c r="Z2115" s="88"/>
      <c r="AA2115" s="88"/>
      <c r="AB2115" s="88"/>
      <c r="AC2115" s="88"/>
      <c r="AD2115" s="10"/>
      <c r="AE2115" s="8"/>
      <c r="AF2115" s="12"/>
      <c r="AG2115" s="8"/>
      <c r="AH2115" s="88"/>
    </row>
    <row r="2116" spans="1:34" x14ac:dyDescent="0.25">
      <c r="A2116" s="62">
        <f>COUNTA(H2116:K2116,L2116:AH2116)</f>
        <v>0</v>
      </c>
      <c r="B2116" s="13"/>
      <c r="C2116" s="13"/>
      <c r="D2116" s="13"/>
      <c r="E2116" s="13">
        <f t="shared" si="278"/>
        <v>0</v>
      </c>
      <c r="F2116" s="13"/>
      <c r="G2116" s="13"/>
      <c r="H2116" s="88"/>
      <c r="I2116" s="88"/>
      <c r="J2116" s="9"/>
      <c r="K2116" s="8"/>
      <c r="L2116" s="19"/>
      <c r="M2116" s="8"/>
      <c r="N2116" s="19"/>
      <c r="O2116" s="19"/>
      <c r="P2116" s="19"/>
      <c r="Q2116" s="8"/>
      <c r="R2116" s="8"/>
      <c r="S2116" s="88"/>
      <c r="T2116" s="8"/>
      <c r="U2116" s="8"/>
      <c r="V2116" s="11"/>
      <c r="W2116" s="19"/>
      <c r="X2116" s="8"/>
      <c r="Y2116" s="90"/>
      <c r="Z2116" s="88"/>
      <c r="AA2116" s="88"/>
      <c r="AB2116" s="88"/>
      <c r="AC2116" s="88"/>
      <c r="AD2116" s="10"/>
      <c r="AE2116" s="8"/>
      <c r="AF2116" s="12"/>
      <c r="AG2116" s="8"/>
      <c r="AH2116" s="88"/>
    </row>
    <row r="2117" spans="1:34" x14ac:dyDescent="0.25">
      <c r="A2117" s="62">
        <f>COUNTA(H2117:K2117,L2117:AH2117)</f>
        <v>0</v>
      </c>
      <c r="B2117" s="13"/>
      <c r="C2117" s="13"/>
      <c r="D2117" s="13"/>
      <c r="E2117" s="13">
        <f t="shared" si="278"/>
        <v>0</v>
      </c>
      <c r="F2117" s="13"/>
      <c r="G2117" s="13"/>
      <c r="H2117" s="88"/>
      <c r="I2117" s="88"/>
      <c r="J2117" s="9"/>
      <c r="K2117" s="8"/>
      <c r="L2117" s="19"/>
      <c r="M2117" s="8"/>
      <c r="N2117" s="19"/>
      <c r="O2117" s="19"/>
      <c r="P2117" s="19"/>
      <c r="Q2117" s="8"/>
      <c r="R2117" s="8"/>
      <c r="S2117" s="88"/>
      <c r="T2117" s="8"/>
      <c r="U2117" s="8"/>
      <c r="V2117" s="11"/>
      <c r="W2117" s="19"/>
      <c r="X2117" s="8"/>
      <c r="Y2117" s="90"/>
      <c r="Z2117" s="88"/>
      <c r="AA2117" s="88"/>
      <c r="AB2117" s="88"/>
      <c r="AC2117" s="88"/>
      <c r="AD2117" s="10"/>
      <c r="AE2117" s="8"/>
      <c r="AF2117" s="12"/>
      <c r="AG2117" s="8"/>
      <c r="AH2117" s="88"/>
    </row>
    <row r="2118" spans="1:34" x14ac:dyDescent="0.25">
      <c r="A2118" s="62">
        <f>COUNTA(H2118:K2118,L2118:AH2118)</f>
        <v>0</v>
      </c>
      <c r="B2118" s="13"/>
      <c r="C2118" s="13"/>
      <c r="D2118" s="13"/>
      <c r="E2118" s="13">
        <f t="shared" si="278"/>
        <v>0</v>
      </c>
      <c r="F2118" s="13"/>
      <c r="G2118" s="13"/>
      <c r="H2118" s="88"/>
      <c r="I2118" s="88"/>
      <c r="J2118" s="9"/>
      <c r="K2118" s="8"/>
      <c r="L2118" s="19"/>
      <c r="M2118" s="8"/>
      <c r="N2118" s="19"/>
      <c r="O2118" s="19"/>
      <c r="P2118" s="19"/>
      <c r="Q2118" s="8"/>
      <c r="R2118" s="8"/>
      <c r="S2118" s="88"/>
      <c r="T2118" s="8"/>
      <c r="U2118" s="8"/>
      <c r="V2118" s="11"/>
      <c r="W2118" s="19"/>
      <c r="X2118" s="8"/>
      <c r="Y2118" s="90"/>
      <c r="Z2118" s="88"/>
      <c r="AA2118" s="88"/>
      <c r="AB2118" s="88"/>
      <c r="AC2118" s="88"/>
      <c r="AD2118" s="10"/>
      <c r="AE2118" s="8"/>
      <c r="AF2118" s="12"/>
      <c r="AG2118" s="8"/>
      <c r="AH2118" s="88"/>
    </row>
    <row r="2119" spans="1:34" x14ac:dyDescent="0.25">
      <c r="A2119" s="62">
        <f>COUNTA(H2119:K2119,L2119:AH2119)</f>
        <v>0</v>
      </c>
      <c r="B2119" s="13"/>
      <c r="C2119" s="13"/>
      <c r="D2119" s="13"/>
      <c r="E2119" s="13">
        <f t="shared" si="278"/>
        <v>0</v>
      </c>
      <c r="F2119" s="13"/>
      <c r="G2119" s="13"/>
      <c r="H2119" s="88"/>
      <c r="I2119" s="88"/>
      <c r="J2119" s="9"/>
      <c r="K2119" s="8"/>
      <c r="L2119" s="19"/>
      <c r="M2119" s="8"/>
      <c r="N2119" s="19"/>
      <c r="O2119" s="19"/>
      <c r="P2119" s="19"/>
      <c r="Q2119" s="8"/>
      <c r="R2119" s="8"/>
      <c r="S2119" s="88"/>
      <c r="T2119" s="8"/>
      <c r="U2119" s="8"/>
      <c r="V2119" s="11"/>
      <c r="W2119" s="19"/>
      <c r="X2119" s="8"/>
      <c r="Y2119" s="90"/>
      <c r="Z2119" s="88"/>
      <c r="AA2119" s="88"/>
      <c r="AB2119" s="88"/>
      <c r="AC2119" s="88"/>
      <c r="AD2119" s="10"/>
      <c r="AE2119" s="8"/>
      <c r="AF2119" s="12"/>
      <c r="AG2119" s="8"/>
      <c r="AH2119" s="88"/>
    </row>
    <row r="2120" spans="1:34" x14ac:dyDescent="0.25">
      <c r="A2120" s="62">
        <f>COUNTA(H2120:K2120,L2120:AH2120)</f>
        <v>0</v>
      </c>
      <c r="B2120" s="13"/>
      <c r="C2120" s="13"/>
      <c r="D2120" s="13"/>
      <c r="E2120" s="13">
        <f t="shared" si="278"/>
        <v>0</v>
      </c>
      <c r="F2120" s="13"/>
      <c r="G2120" s="13"/>
      <c r="H2120" s="88"/>
      <c r="I2120" s="88"/>
      <c r="J2120" s="9"/>
      <c r="K2120" s="8"/>
      <c r="L2120" s="19"/>
      <c r="M2120" s="8"/>
      <c r="N2120" s="19"/>
      <c r="O2120" s="19"/>
      <c r="P2120" s="19"/>
      <c r="Q2120" s="8"/>
      <c r="R2120" s="8"/>
      <c r="S2120" s="88"/>
      <c r="T2120" s="8"/>
      <c r="U2120" s="8"/>
      <c r="V2120" s="11"/>
      <c r="W2120" s="19"/>
      <c r="X2120" s="8"/>
      <c r="Y2120" s="90"/>
      <c r="Z2120" s="88"/>
      <c r="AA2120" s="88"/>
      <c r="AB2120" s="88"/>
      <c r="AC2120" s="88"/>
      <c r="AD2120" s="10"/>
      <c r="AE2120" s="8"/>
      <c r="AF2120" s="12"/>
      <c r="AG2120" s="8"/>
      <c r="AH2120" s="88"/>
    </row>
    <row r="2121" spans="1:34" s="26" customFormat="1" ht="11.25" customHeight="1" x14ac:dyDescent="0.25">
      <c r="A2121" s="21">
        <v>0</v>
      </c>
      <c r="B2121" s="22"/>
      <c r="C2121" s="22"/>
      <c r="D2121" s="21"/>
      <c r="E2121" s="23">
        <f>MAX(E2105:E2120)</f>
        <v>0</v>
      </c>
      <c r="F2121" s="21" t="str">
        <f>RIGHT(R2121,4)</f>
        <v xml:space="preserve"> - 0</v>
      </c>
      <c r="G2121" s="21" t="str">
        <f>RIGHT(X2121,4)</f>
        <v xml:space="preserve"> - 0</v>
      </c>
      <c r="H2121" s="88"/>
      <c r="I2121" s="88"/>
      <c r="J2121" s="23" t="s">
        <v>85</v>
      </c>
      <c r="K2121" s="23" t="str">
        <f>IF(E2121=4,"ВО",IF(E2121=3,"СПО",IF(E2121=2,"ВО (с)",IF(E2121=1,"СПО (с)","-"))))</f>
        <v>-</v>
      </c>
      <c r="L2121" s="23">
        <f>COUNTA(L2105:L2120)</f>
        <v>0</v>
      </c>
      <c r="M2121" s="23" t="s">
        <v>80</v>
      </c>
      <c r="N2121" s="23" t="s">
        <v>80</v>
      </c>
      <c r="O2121" s="23">
        <f>COUNTA(O2105:O2120)</f>
        <v>0</v>
      </c>
      <c r="P2121" s="23" t="s">
        <v>80</v>
      </c>
      <c r="Q2121" s="23">
        <f>SUM(Q2105:Q2120)</f>
        <v>0</v>
      </c>
      <c r="R2121" s="23" t="str">
        <f>CONCATENATE("П.Г.П. - ",MAX(R2105:R2120))</f>
        <v>П.Г.П. - 0</v>
      </c>
      <c r="S2121" s="23">
        <f>COUNTA(S2105)</f>
        <v>0</v>
      </c>
      <c r="T2121" s="23">
        <f>T2106</f>
        <v>0</v>
      </c>
      <c r="U2121" s="23" t="s">
        <v>80</v>
      </c>
      <c r="V2121" s="23" t="s">
        <v>80</v>
      </c>
      <c r="W2121" s="23">
        <f>COUNTA(W2105:W2120)</f>
        <v>0</v>
      </c>
      <c r="X2121" s="23" t="str">
        <f>CONCATENATE("П.Г.П. - ",MAX(X2105:X2120))</f>
        <v>П.Г.П. - 0</v>
      </c>
      <c r="Y2121" s="24">
        <f>Y2105</f>
        <v>0</v>
      </c>
      <c r="Z2121" s="23" t="str">
        <f>IF(Z2105="","-",Z2105)</f>
        <v>-</v>
      </c>
      <c r="AA2121" s="23" t="str">
        <f t="shared" ref="AA2121:AC2121" si="279">IF(AA2105="","-",AA2105)</f>
        <v>-</v>
      </c>
      <c r="AB2121" s="23" t="str">
        <f t="shared" si="279"/>
        <v>-</v>
      </c>
      <c r="AC2121" s="23" t="str">
        <f t="shared" si="279"/>
        <v>-</v>
      </c>
      <c r="AD2121" s="23" t="s">
        <v>80</v>
      </c>
      <c r="AE2121" s="23">
        <f>SUM(AE2105:AE2120)</f>
        <v>0</v>
      </c>
      <c r="AF2121" s="25">
        <f>SUM(AF2105:AF2120)</f>
        <v>0</v>
      </c>
      <c r="AG2121" s="23" t="s">
        <v>80</v>
      </c>
      <c r="AH2121" s="23" t="s">
        <v>80</v>
      </c>
    </row>
    <row r="2122" spans="1:34" x14ac:dyDescent="0.25">
      <c r="A2122" s="62">
        <f>COUNTA(H2122:K2122,L2122:AH2122)-7</f>
        <v>-1</v>
      </c>
      <c r="B2122" s="13"/>
      <c r="C2122" s="13"/>
      <c r="D2122" s="13"/>
      <c r="E2122" s="13">
        <f t="shared" ref="E2122:E2137" si="280">IF(K2122="ВО",4,IF(K2122="СПО",3,IF(K2122="ВО (студент)",2,IF(K2122="СПО (студент)",1,0))))</f>
        <v>0</v>
      </c>
      <c r="F2122" s="13"/>
      <c r="G2122" s="13"/>
      <c r="H2122" s="88">
        <v>145</v>
      </c>
      <c r="I2122" s="88"/>
      <c r="J2122" s="7" t="s">
        <v>77</v>
      </c>
      <c r="K2122" s="8"/>
      <c r="L2122" s="19"/>
      <c r="M2122" s="8"/>
      <c r="N2122" s="19"/>
      <c r="O2122" s="19"/>
      <c r="P2122" s="19"/>
      <c r="Q2122" s="8"/>
      <c r="R2122" s="8"/>
      <c r="S2122" s="88"/>
      <c r="T2122" s="17" t="s">
        <v>80</v>
      </c>
      <c r="U2122" s="17" t="s">
        <v>80</v>
      </c>
      <c r="V2122" s="18" t="s">
        <v>80</v>
      </c>
      <c r="W2122" s="19"/>
      <c r="X2122" s="8"/>
      <c r="Y2122" s="90"/>
      <c r="Z2122" s="88"/>
      <c r="AA2122" s="88"/>
      <c r="AB2122" s="88" t="str">
        <f>IF(Y2122&lt;1,"-",ROUND(YEARFRAC(Y2122,#REF!,1),2))</f>
        <v>-</v>
      </c>
      <c r="AC2122" s="88"/>
      <c r="AD2122" s="10"/>
      <c r="AE2122" s="8"/>
      <c r="AF2122" s="12"/>
      <c r="AG2122" s="8"/>
      <c r="AH2122" s="88"/>
    </row>
    <row r="2123" spans="1:34" x14ac:dyDescent="0.25">
      <c r="A2123" s="62">
        <f>COUNTA(H2123:K2123,L2123:AH2123)</f>
        <v>0</v>
      </c>
      <c r="B2123" s="13"/>
      <c r="C2123" s="13"/>
      <c r="D2123" s="13"/>
      <c r="E2123" s="13">
        <f t="shared" si="280"/>
        <v>0</v>
      </c>
      <c r="F2123" s="13"/>
      <c r="G2123" s="13"/>
      <c r="H2123" s="88"/>
      <c r="I2123" s="88"/>
      <c r="J2123" s="9"/>
      <c r="K2123" s="8"/>
      <c r="L2123" s="19"/>
      <c r="M2123" s="8"/>
      <c r="N2123" s="19"/>
      <c r="O2123" s="19"/>
      <c r="P2123" s="19"/>
      <c r="Q2123" s="8"/>
      <c r="R2123" s="8"/>
      <c r="S2123" s="88"/>
      <c r="T2123" s="8"/>
      <c r="U2123" s="8"/>
      <c r="V2123" s="11"/>
      <c r="W2123" s="19"/>
      <c r="X2123" s="8"/>
      <c r="Y2123" s="90"/>
      <c r="Z2123" s="88"/>
      <c r="AA2123" s="88"/>
      <c r="AB2123" s="88"/>
      <c r="AC2123" s="88"/>
      <c r="AD2123" s="10"/>
      <c r="AE2123" s="8"/>
      <c r="AF2123" s="12"/>
      <c r="AG2123" s="8"/>
      <c r="AH2123" s="88"/>
    </row>
    <row r="2124" spans="1:34" x14ac:dyDescent="0.25">
      <c r="A2124" s="62">
        <f>COUNTA(H2124:K2124,L2124:AH2124,J2125)-4</f>
        <v>0</v>
      </c>
      <c r="B2124" s="13"/>
      <c r="C2124" s="13"/>
      <c r="D2124" s="13"/>
      <c r="E2124" s="13">
        <f t="shared" si="280"/>
        <v>0</v>
      </c>
      <c r="F2124" s="13"/>
      <c r="G2124" s="13"/>
      <c r="H2124" s="88"/>
      <c r="I2124" s="88"/>
      <c r="J2124" s="7" t="s">
        <v>78</v>
      </c>
      <c r="K2124" s="8"/>
      <c r="L2124" s="19"/>
      <c r="M2124" s="8"/>
      <c r="N2124" s="19"/>
      <c r="O2124" s="19"/>
      <c r="P2124" s="19"/>
      <c r="Q2124" s="8"/>
      <c r="R2124" s="8"/>
      <c r="S2124" s="88"/>
      <c r="T2124" s="17" t="s">
        <v>80</v>
      </c>
      <c r="U2124" s="17" t="s">
        <v>80</v>
      </c>
      <c r="V2124" s="18" t="s">
        <v>80</v>
      </c>
      <c r="W2124" s="19"/>
      <c r="X2124" s="8"/>
      <c r="Y2124" s="90"/>
      <c r="Z2124" s="88"/>
      <c r="AA2124" s="88"/>
      <c r="AB2124" s="88"/>
      <c r="AC2124" s="88"/>
      <c r="AD2124" s="10"/>
      <c r="AE2124" s="8"/>
      <c r="AF2124" s="12"/>
      <c r="AG2124" s="8"/>
      <c r="AH2124" s="88"/>
    </row>
    <row r="2125" spans="1:34" x14ac:dyDescent="0.25">
      <c r="A2125" s="62">
        <f>COUNTA(H2125:K2125,L2125:AH2125)</f>
        <v>0</v>
      </c>
      <c r="B2125" s="13"/>
      <c r="C2125" s="13"/>
      <c r="D2125" s="13" t="str">
        <f>IF(J2125&gt;0,"совмещение","-")</f>
        <v>-</v>
      </c>
      <c r="E2125" s="13">
        <f t="shared" si="280"/>
        <v>0</v>
      </c>
      <c r="F2125" s="13"/>
      <c r="G2125" s="13"/>
      <c r="H2125" s="88"/>
      <c r="I2125" s="88"/>
      <c r="J2125" s="9"/>
      <c r="K2125" s="8"/>
      <c r="L2125" s="19"/>
      <c r="M2125" s="8"/>
      <c r="N2125" s="19"/>
      <c r="O2125" s="19"/>
      <c r="P2125" s="19"/>
      <c r="Q2125" s="8"/>
      <c r="R2125" s="8"/>
      <c r="S2125" s="88"/>
      <c r="T2125" s="8"/>
      <c r="U2125" s="8"/>
      <c r="V2125" s="11"/>
      <c r="W2125" s="19"/>
      <c r="X2125" s="8"/>
      <c r="Y2125" s="90"/>
      <c r="Z2125" s="88"/>
      <c r="AA2125" s="88"/>
      <c r="AB2125" s="88"/>
      <c r="AC2125" s="88"/>
      <c r="AD2125" s="10"/>
      <c r="AE2125" s="8"/>
      <c r="AF2125" s="12"/>
      <c r="AG2125" s="8"/>
      <c r="AH2125" s="88"/>
    </row>
    <row r="2126" spans="1:34" x14ac:dyDescent="0.25">
      <c r="A2126" s="62">
        <f>COUNTA(H2126:K2126,L2126:AH2126)</f>
        <v>0</v>
      </c>
      <c r="B2126" s="13"/>
      <c r="C2126" s="13"/>
      <c r="D2126" s="13"/>
      <c r="E2126" s="13">
        <f t="shared" si="280"/>
        <v>0</v>
      </c>
      <c r="F2126" s="13"/>
      <c r="G2126" s="13"/>
      <c r="H2126" s="88"/>
      <c r="I2126" s="88"/>
      <c r="J2126" s="9"/>
      <c r="K2126" s="8"/>
      <c r="L2126" s="19"/>
      <c r="M2126" s="8"/>
      <c r="N2126" s="19"/>
      <c r="O2126" s="19"/>
      <c r="P2126" s="19"/>
      <c r="Q2126" s="8"/>
      <c r="R2126" s="8"/>
      <c r="S2126" s="88"/>
      <c r="T2126" s="8"/>
      <c r="U2126" s="8"/>
      <c r="V2126" s="11"/>
      <c r="W2126" s="19"/>
      <c r="X2126" s="8"/>
      <c r="Y2126" s="90"/>
      <c r="Z2126" s="88"/>
      <c r="AA2126" s="88"/>
      <c r="AB2126" s="88"/>
      <c r="AC2126" s="88"/>
      <c r="AD2126" s="10"/>
      <c r="AE2126" s="8"/>
      <c r="AF2126" s="12"/>
      <c r="AG2126" s="8"/>
      <c r="AH2126" s="88"/>
    </row>
    <row r="2127" spans="1:34" x14ac:dyDescent="0.25">
      <c r="A2127" s="62">
        <f>COUNTA(H2127:K2127,L2127:AH2127)</f>
        <v>0</v>
      </c>
      <c r="B2127" s="13"/>
      <c r="C2127" s="13"/>
      <c r="D2127" s="13"/>
      <c r="E2127" s="13">
        <f t="shared" si="280"/>
        <v>0</v>
      </c>
      <c r="F2127" s="13"/>
      <c r="G2127" s="13"/>
      <c r="H2127" s="88"/>
      <c r="I2127" s="88"/>
      <c r="J2127" s="9"/>
      <c r="K2127" s="8"/>
      <c r="L2127" s="19"/>
      <c r="M2127" s="8"/>
      <c r="N2127" s="19"/>
      <c r="O2127" s="19"/>
      <c r="P2127" s="19"/>
      <c r="Q2127" s="8"/>
      <c r="R2127" s="8"/>
      <c r="S2127" s="88"/>
      <c r="T2127" s="8"/>
      <c r="U2127" s="8"/>
      <c r="V2127" s="11"/>
      <c r="W2127" s="19"/>
      <c r="X2127" s="8"/>
      <c r="Y2127" s="90"/>
      <c r="Z2127" s="88"/>
      <c r="AA2127" s="88"/>
      <c r="AB2127" s="88"/>
      <c r="AC2127" s="88"/>
      <c r="AD2127" s="10"/>
      <c r="AE2127" s="8"/>
      <c r="AF2127" s="12"/>
      <c r="AG2127" s="8"/>
      <c r="AH2127" s="88"/>
    </row>
    <row r="2128" spans="1:34" x14ac:dyDescent="0.25">
      <c r="A2128" s="62">
        <f>COUNTA(H2128:K2128,L2128:AH2128)</f>
        <v>0</v>
      </c>
      <c r="B2128" s="13"/>
      <c r="C2128" s="13"/>
      <c r="D2128" s="13"/>
      <c r="E2128" s="13">
        <f t="shared" si="280"/>
        <v>0</v>
      </c>
      <c r="F2128" s="13"/>
      <c r="G2128" s="13"/>
      <c r="H2128" s="88"/>
      <c r="I2128" s="88"/>
      <c r="J2128" s="9"/>
      <c r="K2128" s="8"/>
      <c r="L2128" s="19"/>
      <c r="M2128" s="8"/>
      <c r="N2128" s="19"/>
      <c r="O2128" s="19"/>
      <c r="P2128" s="19"/>
      <c r="Q2128" s="8"/>
      <c r="R2128" s="8"/>
      <c r="S2128" s="88"/>
      <c r="T2128" s="8"/>
      <c r="U2128" s="8"/>
      <c r="V2128" s="11"/>
      <c r="W2128" s="19"/>
      <c r="X2128" s="8"/>
      <c r="Y2128" s="90"/>
      <c r="Z2128" s="88"/>
      <c r="AA2128" s="88"/>
      <c r="AB2128" s="88"/>
      <c r="AC2128" s="88"/>
      <c r="AD2128" s="10"/>
      <c r="AE2128" s="8"/>
      <c r="AF2128" s="12"/>
      <c r="AG2128" s="8"/>
      <c r="AH2128" s="88"/>
    </row>
    <row r="2129" spans="1:34" x14ac:dyDescent="0.25">
      <c r="A2129" s="62">
        <f>COUNTA(H2129:K2129,L2129:AH2129)</f>
        <v>0</v>
      </c>
      <c r="B2129" s="13"/>
      <c r="C2129" s="13"/>
      <c r="D2129" s="13"/>
      <c r="E2129" s="13">
        <f t="shared" si="280"/>
        <v>0</v>
      </c>
      <c r="F2129" s="13"/>
      <c r="G2129" s="13"/>
      <c r="H2129" s="88"/>
      <c r="I2129" s="88"/>
      <c r="J2129" s="9"/>
      <c r="K2129" s="8"/>
      <c r="L2129" s="19"/>
      <c r="M2129" s="8"/>
      <c r="N2129" s="19"/>
      <c r="O2129" s="19"/>
      <c r="P2129" s="19"/>
      <c r="Q2129" s="8"/>
      <c r="R2129" s="8"/>
      <c r="S2129" s="88"/>
      <c r="T2129" s="8"/>
      <c r="U2129" s="8"/>
      <c r="V2129" s="11"/>
      <c r="W2129" s="19"/>
      <c r="X2129" s="8"/>
      <c r="Y2129" s="90"/>
      <c r="Z2129" s="88"/>
      <c r="AA2129" s="88"/>
      <c r="AB2129" s="88"/>
      <c r="AC2129" s="88"/>
      <c r="AD2129" s="10"/>
      <c r="AE2129" s="8"/>
      <c r="AF2129" s="12"/>
      <c r="AG2129" s="8"/>
      <c r="AH2129" s="88"/>
    </row>
    <row r="2130" spans="1:34" x14ac:dyDescent="0.25">
      <c r="A2130" s="62">
        <f>COUNTA(H2130:K2130,L2130:AH2130)</f>
        <v>0</v>
      </c>
      <c r="B2130" s="13"/>
      <c r="C2130" s="13"/>
      <c r="D2130" s="13"/>
      <c r="E2130" s="13">
        <f t="shared" si="280"/>
        <v>0</v>
      </c>
      <c r="F2130" s="13"/>
      <c r="G2130" s="13"/>
      <c r="H2130" s="88"/>
      <c r="I2130" s="88"/>
      <c r="J2130" s="9"/>
      <c r="K2130" s="8"/>
      <c r="L2130" s="19"/>
      <c r="M2130" s="8"/>
      <c r="N2130" s="19"/>
      <c r="O2130" s="19"/>
      <c r="P2130" s="19"/>
      <c r="Q2130" s="8"/>
      <c r="R2130" s="8"/>
      <c r="S2130" s="88"/>
      <c r="T2130" s="8"/>
      <c r="U2130" s="8"/>
      <c r="V2130" s="11"/>
      <c r="W2130" s="19"/>
      <c r="X2130" s="8"/>
      <c r="Y2130" s="90"/>
      <c r="Z2130" s="88"/>
      <c r="AA2130" s="88"/>
      <c r="AB2130" s="88"/>
      <c r="AC2130" s="88"/>
      <c r="AD2130" s="10"/>
      <c r="AE2130" s="8"/>
      <c r="AF2130" s="12"/>
      <c r="AG2130" s="8"/>
      <c r="AH2130" s="88"/>
    </row>
    <row r="2131" spans="1:34" x14ac:dyDescent="0.25">
      <c r="A2131" s="62">
        <f>COUNTA(H2131:K2131,L2131:AH2131,J2132)-4</f>
        <v>0</v>
      </c>
      <c r="B2131" s="13"/>
      <c r="C2131" s="13"/>
      <c r="D2131" s="13"/>
      <c r="E2131" s="13">
        <f t="shared" si="280"/>
        <v>0</v>
      </c>
      <c r="F2131" s="13"/>
      <c r="G2131" s="13"/>
      <c r="H2131" s="88"/>
      <c r="I2131" s="88"/>
      <c r="J2131" s="7" t="s">
        <v>79</v>
      </c>
      <c r="K2131" s="8"/>
      <c r="L2131" s="19"/>
      <c r="M2131" s="8"/>
      <c r="N2131" s="19"/>
      <c r="O2131" s="19"/>
      <c r="P2131" s="19"/>
      <c r="Q2131" s="8"/>
      <c r="R2131" s="8"/>
      <c r="S2131" s="88"/>
      <c r="T2131" s="17" t="s">
        <v>80</v>
      </c>
      <c r="U2131" s="17" t="s">
        <v>80</v>
      </c>
      <c r="V2131" s="18" t="s">
        <v>80</v>
      </c>
      <c r="W2131" s="19"/>
      <c r="X2131" s="8"/>
      <c r="Y2131" s="90"/>
      <c r="Z2131" s="88"/>
      <c r="AA2131" s="88"/>
      <c r="AB2131" s="88"/>
      <c r="AC2131" s="88"/>
      <c r="AD2131" s="10"/>
      <c r="AE2131" s="8"/>
      <c r="AF2131" s="12"/>
      <c r="AG2131" s="8"/>
      <c r="AH2131" s="88"/>
    </row>
    <row r="2132" spans="1:34" x14ac:dyDescent="0.25">
      <c r="A2132" s="62">
        <f>COUNTA(H2132:K2132,L2132:AH2132)</f>
        <v>0</v>
      </c>
      <c r="B2132" s="13"/>
      <c r="C2132" s="13"/>
      <c r="D2132" s="13" t="str">
        <f>IF(J2132&gt;0,"совместительство","-")</f>
        <v>-</v>
      </c>
      <c r="E2132" s="13">
        <f t="shared" si="280"/>
        <v>0</v>
      </c>
      <c r="F2132" s="13"/>
      <c r="G2132" s="13"/>
      <c r="H2132" s="88"/>
      <c r="I2132" s="88"/>
      <c r="J2132" s="9"/>
      <c r="K2132" s="8"/>
      <c r="L2132" s="19"/>
      <c r="M2132" s="8"/>
      <c r="N2132" s="19"/>
      <c r="O2132" s="19"/>
      <c r="P2132" s="19"/>
      <c r="Q2132" s="8"/>
      <c r="R2132" s="8"/>
      <c r="S2132" s="88"/>
      <c r="T2132" s="8"/>
      <c r="U2132" s="8"/>
      <c r="V2132" s="11"/>
      <c r="W2132" s="19"/>
      <c r="X2132" s="8"/>
      <c r="Y2132" s="90"/>
      <c r="Z2132" s="88"/>
      <c r="AA2132" s="88"/>
      <c r="AB2132" s="88"/>
      <c r="AC2132" s="88"/>
      <c r="AD2132" s="10"/>
      <c r="AE2132" s="8"/>
      <c r="AF2132" s="12"/>
      <c r="AG2132" s="8"/>
      <c r="AH2132" s="88"/>
    </row>
    <row r="2133" spans="1:34" x14ac:dyDescent="0.25">
      <c r="A2133" s="62">
        <f>COUNTA(H2133:K2133,L2133:AH2133)</f>
        <v>0</v>
      </c>
      <c r="B2133" s="13"/>
      <c r="C2133" s="13"/>
      <c r="D2133" s="13"/>
      <c r="E2133" s="13">
        <f t="shared" si="280"/>
        <v>0</v>
      </c>
      <c r="F2133" s="13"/>
      <c r="G2133" s="13"/>
      <c r="H2133" s="88"/>
      <c r="I2133" s="88"/>
      <c r="J2133" s="9"/>
      <c r="K2133" s="8"/>
      <c r="L2133" s="19"/>
      <c r="M2133" s="8"/>
      <c r="N2133" s="19"/>
      <c r="O2133" s="19"/>
      <c r="P2133" s="19"/>
      <c r="Q2133" s="8"/>
      <c r="R2133" s="8"/>
      <c r="S2133" s="88"/>
      <c r="T2133" s="8"/>
      <c r="U2133" s="8"/>
      <c r="V2133" s="11"/>
      <c r="W2133" s="19"/>
      <c r="X2133" s="8"/>
      <c r="Y2133" s="90"/>
      <c r="Z2133" s="88"/>
      <c r="AA2133" s="88"/>
      <c r="AB2133" s="88"/>
      <c r="AC2133" s="88"/>
      <c r="AD2133" s="10"/>
      <c r="AE2133" s="8"/>
      <c r="AF2133" s="12"/>
      <c r="AG2133" s="8"/>
      <c r="AH2133" s="88"/>
    </row>
    <row r="2134" spans="1:34" x14ac:dyDescent="0.25">
      <c r="A2134" s="62">
        <f>COUNTA(H2134:K2134,L2134:AH2134)</f>
        <v>0</v>
      </c>
      <c r="B2134" s="13"/>
      <c r="C2134" s="13"/>
      <c r="D2134" s="13"/>
      <c r="E2134" s="13">
        <f t="shared" si="280"/>
        <v>0</v>
      </c>
      <c r="F2134" s="13"/>
      <c r="G2134" s="13"/>
      <c r="H2134" s="88"/>
      <c r="I2134" s="88"/>
      <c r="J2134" s="9"/>
      <c r="K2134" s="8"/>
      <c r="L2134" s="19"/>
      <c r="M2134" s="8"/>
      <c r="N2134" s="19"/>
      <c r="O2134" s="19"/>
      <c r="P2134" s="19"/>
      <c r="Q2134" s="8"/>
      <c r="R2134" s="8"/>
      <c r="S2134" s="88"/>
      <c r="T2134" s="8"/>
      <c r="U2134" s="8"/>
      <c r="V2134" s="11"/>
      <c r="W2134" s="19"/>
      <c r="X2134" s="8"/>
      <c r="Y2134" s="90"/>
      <c r="Z2134" s="88"/>
      <c r="AA2134" s="88"/>
      <c r="AB2134" s="88"/>
      <c r="AC2134" s="88"/>
      <c r="AD2134" s="10"/>
      <c r="AE2134" s="8"/>
      <c r="AF2134" s="12"/>
      <c r="AG2134" s="8"/>
      <c r="AH2134" s="88"/>
    </row>
    <row r="2135" spans="1:34" x14ac:dyDescent="0.25">
      <c r="A2135" s="62">
        <f>COUNTA(H2135:K2135,L2135:AH2135)</f>
        <v>0</v>
      </c>
      <c r="B2135" s="13"/>
      <c r="C2135" s="13"/>
      <c r="D2135" s="13"/>
      <c r="E2135" s="13">
        <f t="shared" si="280"/>
        <v>0</v>
      </c>
      <c r="F2135" s="13"/>
      <c r="G2135" s="13"/>
      <c r="H2135" s="88"/>
      <c r="I2135" s="88"/>
      <c r="J2135" s="9"/>
      <c r="K2135" s="8"/>
      <c r="L2135" s="19"/>
      <c r="M2135" s="8"/>
      <c r="N2135" s="19"/>
      <c r="O2135" s="19"/>
      <c r="P2135" s="19"/>
      <c r="Q2135" s="8"/>
      <c r="R2135" s="8"/>
      <c r="S2135" s="88"/>
      <c r="T2135" s="8"/>
      <c r="U2135" s="8"/>
      <c r="V2135" s="11"/>
      <c r="W2135" s="19"/>
      <c r="X2135" s="8"/>
      <c r="Y2135" s="90"/>
      <c r="Z2135" s="88"/>
      <c r="AA2135" s="88"/>
      <c r="AB2135" s="88"/>
      <c r="AC2135" s="88"/>
      <c r="AD2135" s="10"/>
      <c r="AE2135" s="8"/>
      <c r="AF2135" s="12"/>
      <c r="AG2135" s="8"/>
      <c r="AH2135" s="88"/>
    </row>
    <row r="2136" spans="1:34" x14ac:dyDescent="0.25">
      <c r="A2136" s="62">
        <f>COUNTA(H2136:K2136,L2136:AH2136)</f>
        <v>0</v>
      </c>
      <c r="B2136" s="13"/>
      <c r="C2136" s="13"/>
      <c r="D2136" s="13"/>
      <c r="E2136" s="13">
        <f t="shared" si="280"/>
        <v>0</v>
      </c>
      <c r="F2136" s="13"/>
      <c r="G2136" s="13"/>
      <c r="H2136" s="88"/>
      <c r="I2136" s="88"/>
      <c r="J2136" s="9"/>
      <c r="K2136" s="8"/>
      <c r="L2136" s="19"/>
      <c r="M2136" s="8"/>
      <c r="N2136" s="19"/>
      <c r="O2136" s="19"/>
      <c r="P2136" s="19"/>
      <c r="Q2136" s="8"/>
      <c r="R2136" s="8"/>
      <c r="S2136" s="88"/>
      <c r="T2136" s="8"/>
      <c r="U2136" s="8"/>
      <c r="V2136" s="11"/>
      <c r="W2136" s="19"/>
      <c r="X2136" s="8"/>
      <c r="Y2136" s="90"/>
      <c r="Z2136" s="88"/>
      <c r="AA2136" s="88"/>
      <c r="AB2136" s="88"/>
      <c r="AC2136" s="88"/>
      <c r="AD2136" s="10"/>
      <c r="AE2136" s="8"/>
      <c r="AF2136" s="12"/>
      <c r="AG2136" s="8"/>
      <c r="AH2136" s="88"/>
    </row>
    <row r="2137" spans="1:34" x14ac:dyDescent="0.25">
      <c r="A2137" s="62">
        <f>COUNTA(H2137:K2137,L2137:AH2137)</f>
        <v>0</v>
      </c>
      <c r="B2137" s="13"/>
      <c r="C2137" s="13"/>
      <c r="D2137" s="13"/>
      <c r="E2137" s="13">
        <f t="shared" si="280"/>
        <v>0</v>
      </c>
      <c r="F2137" s="13"/>
      <c r="G2137" s="13"/>
      <c r="H2137" s="88"/>
      <c r="I2137" s="88"/>
      <c r="J2137" s="9"/>
      <c r="K2137" s="8"/>
      <c r="L2137" s="19"/>
      <c r="M2137" s="8"/>
      <c r="N2137" s="19"/>
      <c r="O2137" s="19"/>
      <c r="P2137" s="19"/>
      <c r="Q2137" s="8"/>
      <c r="R2137" s="8"/>
      <c r="S2137" s="88"/>
      <c r="T2137" s="8"/>
      <c r="U2137" s="8"/>
      <c r="V2137" s="11"/>
      <c r="W2137" s="19"/>
      <c r="X2137" s="8"/>
      <c r="Y2137" s="90"/>
      <c r="Z2137" s="88"/>
      <c r="AA2137" s="88"/>
      <c r="AB2137" s="88"/>
      <c r="AC2137" s="88"/>
      <c r="AD2137" s="10"/>
      <c r="AE2137" s="8"/>
      <c r="AF2137" s="12"/>
      <c r="AG2137" s="8"/>
      <c r="AH2137" s="88"/>
    </row>
    <row r="2138" spans="1:34" s="26" customFormat="1" ht="11.25" customHeight="1" x14ac:dyDescent="0.25">
      <c r="A2138" s="21">
        <v>0</v>
      </c>
      <c r="B2138" s="22"/>
      <c r="C2138" s="22"/>
      <c r="D2138" s="21"/>
      <c r="E2138" s="23">
        <f>MAX(E2122:E2137)</f>
        <v>0</v>
      </c>
      <c r="F2138" s="21" t="str">
        <f>RIGHT(R2138,4)</f>
        <v xml:space="preserve"> - 0</v>
      </c>
      <c r="G2138" s="21" t="str">
        <f>RIGHT(X2138,4)</f>
        <v xml:space="preserve"> - 0</v>
      </c>
      <c r="H2138" s="88"/>
      <c r="I2138" s="88"/>
      <c r="J2138" s="23" t="s">
        <v>85</v>
      </c>
      <c r="K2138" s="23" t="str">
        <f>IF(E2138=4,"ВО",IF(E2138=3,"СПО",IF(E2138=2,"ВО (с)",IF(E2138=1,"СПО (с)","-"))))</f>
        <v>-</v>
      </c>
      <c r="L2138" s="23">
        <f>COUNTA(L2122:L2137)</f>
        <v>0</v>
      </c>
      <c r="M2138" s="23" t="s">
        <v>80</v>
      </c>
      <c r="N2138" s="23" t="s">
        <v>80</v>
      </c>
      <c r="O2138" s="23">
        <f>COUNTA(O2122:O2137)</f>
        <v>0</v>
      </c>
      <c r="P2138" s="23" t="s">
        <v>80</v>
      </c>
      <c r="Q2138" s="23">
        <f>SUM(Q2122:Q2137)</f>
        <v>0</v>
      </c>
      <c r="R2138" s="23" t="str">
        <f>CONCATENATE("П.Г.П. - ",MAX(R2122:R2137))</f>
        <v>П.Г.П. - 0</v>
      </c>
      <c r="S2138" s="23">
        <f>COUNTA(S2122)</f>
        <v>0</v>
      </c>
      <c r="T2138" s="23">
        <f>T2123</f>
        <v>0</v>
      </c>
      <c r="U2138" s="23" t="s">
        <v>80</v>
      </c>
      <c r="V2138" s="23" t="s">
        <v>80</v>
      </c>
      <c r="W2138" s="23">
        <f>COUNTA(W2122:W2137)</f>
        <v>0</v>
      </c>
      <c r="X2138" s="23" t="str">
        <f>CONCATENATE("П.Г.П. - ",MAX(X2122:X2137))</f>
        <v>П.Г.П. - 0</v>
      </c>
      <c r="Y2138" s="24">
        <f>Y2122</f>
        <v>0</v>
      </c>
      <c r="Z2138" s="23" t="str">
        <f>IF(Z2122="","-",Z2122)</f>
        <v>-</v>
      </c>
      <c r="AA2138" s="23" t="str">
        <f t="shared" ref="AA2138:AC2138" si="281">IF(AA2122="","-",AA2122)</f>
        <v>-</v>
      </c>
      <c r="AB2138" s="23" t="str">
        <f t="shared" si="281"/>
        <v>-</v>
      </c>
      <c r="AC2138" s="23" t="str">
        <f t="shared" si="281"/>
        <v>-</v>
      </c>
      <c r="AD2138" s="23" t="s">
        <v>80</v>
      </c>
      <c r="AE2138" s="23">
        <f>SUM(AE2122:AE2137)</f>
        <v>0</v>
      </c>
      <c r="AF2138" s="25">
        <f>SUM(AF2122:AF2137)</f>
        <v>0</v>
      </c>
      <c r="AG2138" s="23" t="s">
        <v>80</v>
      </c>
      <c r="AH2138" s="23" t="s">
        <v>80</v>
      </c>
    </row>
    <row r="2139" spans="1:34" x14ac:dyDescent="0.25">
      <c r="A2139" s="62">
        <f>COUNTA(H2139:K2139,L2139:AH2139)-7</f>
        <v>-1</v>
      </c>
      <c r="B2139" s="13"/>
      <c r="C2139" s="13"/>
      <c r="D2139" s="13"/>
      <c r="E2139" s="13">
        <f t="shared" ref="E2139:E2154" si="282">IF(K2139="ВО",4,IF(K2139="СПО",3,IF(K2139="ВО (студент)",2,IF(K2139="СПО (студент)",1,0))))</f>
        <v>0</v>
      </c>
      <c r="F2139" s="13"/>
      <c r="G2139" s="13"/>
      <c r="H2139" s="88">
        <v>146</v>
      </c>
      <c r="I2139" s="88"/>
      <c r="J2139" s="7" t="s">
        <v>77</v>
      </c>
      <c r="K2139" s="8"/>
      <c r="L2139" s="19"/>
      <c r="M2139" s="8"/>
      <c r="N2139" s="19"/>
      <c r="O2139" s="19"/>
      <c r="P2139" s="19"/>
      <c r="Q2139" s="8"/>
      <c r="R2139" s="8"/>
      <c r="S2139" s="88"/>
      <c r="T2139" s="17" t="s">
        <v>80</v>
      </c>
      <c r="U2139" s="17" t="s">
        <v>80</v>
      </c>
      <c r="V2139" s="18" t="s">
        <v>80</v>
      </c>
      <c r="W2139" s="19"/>
      <c r="X2139" s="8"/>
      <c r="Y2139" s="90"/>
      <c r="Z2139" s="88"/>
      <c r="AA2139" s="88"/>
      <c r="AB2139" s="88" t="str">
        <f>IF(Y2139&lt;1,"-",ROUND(YEARFRAC(Y2139,#REF!,1),2))</f>
        <v>-</v>
      </c>
      <c r="AC2139" s="88"/>
      <c r="AD2139" s="10"/>
      <c r="AE2139" s="8"/>
      <c r="AF2139" s="12"/>
      <c r="AG2139" s="8"/>
      <c r="AH2139" s="88"/>
    </row>
    <row r="2140" spans="1:34" x14ac:dyDescent="0.25">
      <c r="A2140" s="62">
        <f>COUNTA(H2140:K2140,L2140:AH2140)</f>
        <v>0</v>
      </c>
      <c r="B2140" s="13"/>
      <c r="C2140" s="13"/>
      <c r="D2140" s="13"/>
      <c r="E2140" s="13">
        <f t="shared" si="282"/>
        <v>0</v>
      </c>
      <c r="F2140" s="13"/>
      <c r="G2140" s="13"/>
      <c r="H2140" s="88"/>
      <c r="I2140" s="88"/>
      <c r="J2140" s="9"/>
      <c r="K2140" s="8"/>
      <c r="L2140" s="19"/>
      <c r="M2140" s="8"/>
      <c r="N2140" s="19"/>
      <c r="O2140" s="19"/>
      <c r="P2140" s="19"/>
      <c r="Q2140" s="8"/>
      <c r="R2140" s="8"/>
      <c r="S2140" s="88"/>
      <c r="T2140" s="8"/>
      <c r="U2140" s="8"/>
      <c r="V2140" s="11"/>
      <c r="W2140" s="19"/>
      <c r="X2140" s="8"/>
      <c r="Y2140" s="90"/>
      <c r="Z2140" s="88"/>
      <c r="AA2140" s="88"/>
      <c r="AB2140" s="88"/>
      <c r="AC2140" s="88"/>
      <c r="AD2140" s="10"/>
      <c r="AE2140" s="8"/>
      <c r="AF2140" s="12"/>
      <c r="AG2140" s="8"/>
      <c r="AH2140" s="88"/>
    </row>
    <row r="2141" spans="1:34" x14ac:dyDescent="0.25">
      <c r="A2141" s="62">
        <f>COUNTA(H2141:K2141,L2141:AH2141,J2142)-4</f>
        <v>0</v>
      </c>
      <c r="B2141" s="13"/>
      <c r="C2141" s="13"/>
      <c r="D2141" s="13"/>
      <c r="E2141" s="13">
        <f t="shared" si="282"/>
        <v>0</v>
      </c>
      <c r="F2141" s="13"/>
      <c r="G2141" s="13"/>
      <c r="H2141" s="88"/>
      <c r="I2141" s="88"/>
      <c r="J2141" s="7" t="s">
        <v>78</v>
      </c>
      <c r="K2141" s="8"/>
      <c r="L2141" s="19"/>
      <c r="M2141" s="8"/>
      <c r="N2141" s="19"/>
      <c r="O2141" s="19"/>
      <c r="P2141" s="19"/>
      <c r="Q2141" s="8"/>
      <c r="R2141" s="8"/>
      <c r="S2141" s="88"/>
      <c r="T2141" s="17" t="s">
        <v>80</v>
      </c>
      <c r="U2141" s="17" t="s">
        <v>80</v>
      </c>
      <c r="V2141" s="18" t="s">
        <v>80</v>
      </c>
      <c r="W2141" s="19"/>
      <c r="X2141" s="8"/>
      <c r="Y2141" s="90"/>
      <c r="Z2141" s="88"/>
      <c r="AA2141" s="88"/>
      <c r="AB2141" s="88"/>
      <c r="AC2141" s="88"/>
      <c r="AD2141" s="10"/>
      <c r="AE2141" s="8"/>
      <c r="AF2141" s="12"/>
      <c r="AG2141" s="8"/>
      <c r="AH2141" s="88"/>
    </row>
    <row r="2142" spans="1:34" x14ac:dyDescent="0.25">
      <c r="A2142" s="62">
        <f>COUNTA(H2142:K2142,L2142:AH2142)</f>
        <v>0</v>
      </c>
      <c r="B2142" s="13"/>
      <c r="C2142" s="13"/>
      <c r="D2142" s="13" t="str">
        <f>IF(J2142&gt;0,"совмещение","-")</f>
        <v>-</v>
      </c>
      <c r="E2142" s="13">
        <f t="shared" si="282"/>
        <v>0</v>
      </c>
      <c r="F2142" s="13"/>
      <c r="G2142" s="13"/>
      <c r="H2142" s="88"/>
      <c r="I2142" s="88"/>
      <c r="J2142" s="9"/>
      <c r="K2142" s="8"/>
      <c r="L2142" s="19"/>
      <c r="M2142" s="8"/>
      <c r="N2142" s="19"/>
      <c r="O2142" s="19"/>
      <c r="P2142" s="19"/>
      <c r="Q2142" s="8"/>
      <c r="R2142" s="8"/>
      <c r="S2142" s="88"/>
      <c r="T2142" s="8"/>
      <c r="U2142" s="8"/>
      <c r="V2142" s="11"/>
      <c r="W2142" s="19"/>
      <c r="X2142" s="8"/>
      <c r="Y2142" s="90"/>
      <c r="Z2142" s="88"/>
      <c r="AA2142" s="88"/>
      <c r="AB2142" s="88"/>
      <c r="AC2142" s="88"/>
      <c r="AD2142" s="10"/>
      <c r="AE2142" s="8"/>
      <c r="AF2142" s="12"/>
      <c r="AG2142" s="8"/>
      <c r="AH2142" s="88"/>
    </row>
    <row r="2143" spans="1:34" x14ac:dyDescent="0.25">
      <c r="A2143" s="62">
        <f>COUNTA(H2143:K2143,L2143:AH2143)</f>
        <v>0</v>
      </c>
      <c r="B2143" s="13"/>
      <c r="C2143" s="13"/>
      <c r="D2143" s="13"/>
      <c r="E2143" s="13">
        <f t="shared" si="282"/>
        <v>0</v>
      </c>
      <c r="F2143" s="13"/>
      <c r="G2143" s="13"/>
      <c r="H2143" s="88"/>
      <c r="I2143" s="88"/>
      <c r="J2143" s="9"/>
      <c r="K2143" s="8"/>
      <c r="L2143" s="19"/>
      <c r="M2143" s="8"/>
      <c r="N2143" s="19"/>
      <c r="O2143" s="19"/>
      <c r="P2143" s="19"/>
      <c r="Q2143" s="8"/>
      <c r="R2143" s="8"/>
      <c r="S2143" s="88"/>
      <c r="T2143" s="8"/>
      <c r="U2143" s="8"/>
      <c r="V2143" s="11"/>
      <c r="W2143" s="19"/>
      <c r="X2143" s="8"/>
      <c r="Y2143" s="90"/>
      <c r="Z2143" s="88"/>
      <c r="AA2143" s="88"/>
      <c r="AB2143" s="88"/>
      <c r="AC2143" s="88"/>
      <c r="AD2143" s="10"/>
      <c r="AE2143" s="8"/>
      <c r="AF2143" s="12"/>
      <c r="AG2143" s="8"/>
      <c r="AH2143" s="88"/>
    </row>
    <row r="2144" spans="1:34" x14ac:dyDescent="0.25">
      <c r="A2144" s="62">
        <f>COUNTA(H2144:K2144,L2144:AH2144)</f>
        <v>0</v>
      </c>
      <c r="B2144" s="13"/>
      <c r="C2144" s="13"/>
      <c r="D2144" s="13"/>
      <c r="E2144" s="13">
        <f t="shared" si="282"/>
        <v>0</v>
      </c>
      <c r="F2144" s="13"/>
      <c r="G2144" s="13"/>
      <c r="H2144" s="88"/>
      <c r="I2144" s="88"/>
      <c r="J2144" s="9"/>
      <c r="K2144" s="8"/>
      <c r="L2144" s="19"/>
      <c r="M2144" s="8"/>
      <c r="N2144" s="19"/>
      <c r="O2144" s="19"/>
      <c r="P2144" s="19"/>
      <c r="Q2144" s="8"/>
      <c r="R2144" s="8"/>
      <c r="S2144" s="88"/>
      <c r="T2144" s="8"/>
      <c r="U2144" s="8"/>
      <c r="V2144" s="11"/>
      <c r="W2144" s="19"/>
      <c r="X2144" s="8"/>
      <c r="Y2144" s="90"/>
      <c r="Z2144" s="88"/>
      <c r="AA2144" s="88"/>
      <c r="AB2144" s="88"/>
      <c r="AC2144" s="88"/>
      <c r="AD2144" s="10"/>
      <c r="AE2144" s="8"/>
      <c r="AF2144" s="12"/>
      <c r="AG2144" s="8"/>
      <c r="AH2144" s="88"/>
    </row>
    <row r="2145" spans="1:34" x14ac:dyDescent="0.25">
      <c r="A2145" s="62">
        <f>COUNTA(H2145:K2145,L2145:AH2145)</f>
        <v>0</v>
      </c>
      <c r="B2145" s="13"/>
      <c r="C2145" s="13"/>
      <c r="D2145" s="13"/>
      <c r="E2145" s="13">
        <f t="shared" si="282"/>
        <v>0</v>
      </c>
      <c r="F2145" s="13"/>
      <c r="G2145" s="13"/>
      <c r="H2145" s="88"/>
      <c r="I2145" s="88"/>
      <c r="J2145" s="9"/>
      <c r="K2145" s="8"/>
      <c r="L2145" s="19"/>
      <c r="M2145" s="8"/>
      <c r="N2145" s="19"/>
      <c r="O2145" s="19"/>
      <c r="P2145" s="19"/>
      <c r="Q2145" s="8"/>
      <c r="R2145" s="8"/>
      <c r="S2145" s="88"/>
      <c r="T2145" s="8"/>
      <c r="U2145" s="8"/>
      <c r="V2145" s="11"/>
      <c r="W2145" s="19"/>
      <c r="X2145" s="8"/>
      <c r="Y2145" s="90"/>
      <c r="Z2145" s="88"/>
      <c r="AA2145" s="88"/>
      <c r="AB2145" s="88"/>
      <c r="AC2145" s="88"/>
      <c r="AD2145" s="10"/>
      <c r="AE2145" s="8"/>
      <c r="AF2145" s="12"/>
      <c r="AG2145" s="8"/>
      <c r="AH2145" s="88"/>
    </row>
    <row r="2146" spans="1:34" x14ac:dyDescent="0.25">
      <c r="A2146" s="62">
        <f>COUNTA(H2146:K2146,L2146:AH2146)</f>
        <v>0</v>
      </c>
      <c r="B2146" s="13"/>
      <c r="C2146" s="13"/>
      <c r="D2146" s="13"/>
      <c r="E2146" s="13">
        <f t="shared" si="282"/>
        <v>0</v>
      </c>
      <c r="F2146" s="13"/>
      <c r="G2146" s="13"/>
      <c r="H2146" s="88"/>
      <c r="I2146" s="88"/>
      <c r="J2146" s="9"/>
      <c r="K2146" s="8"/>
      <c r="L2146" s="19"/>
      <c r="M2146" s="8"/>
      <c r="N2146" s="19"/>
      <c r="O2146" s="19"/>
      <c r="P2146" s="19"/>
      <c r="Q2146" s="8"/>
      <c r="R2146" s="8"/>
      <c r="S2146" s="88"/>
      <c r="T2146" s="8"/>
      <c r="U2146" s="8"/>
      <c r="V2146" s="11"/>
      <c r="W2146" s="19"/>
      <c r="X2146" s="8"/>
      <c r="Y2146" s="90"/>
      <c r="Z2146" s="88"/>
      <c r="AA2146" s="88"/>
      <c r="AB2146" s="88"/>
      <c r="AC2146" s="88"/>
      <c r="AD2146" s="10"/>
      <c r="AE2146" s="8"/>
      <c r="AF2146" s="12"/>
      <c r="AG2146" s="8"/>
      <c r="AH2146" s="88"/>
    </row>
    <row r="2147" spans="1:34" x14ac:dyDescent="0.25">
      <c r="A2147" s="62">
        <f>COUNTA(H2147:K2147,L2147:AH2147)</f>
        <v>0</v>
      </c>
      <c r="B2147" s="13"/>
      <c r="C2147" s="13"/>
      <c r="D2147" s="13"/>
      <c r="E2147" s="13">
        <f t="shared" si="282"/>
        <v>0</v>
      </c>
      <c r="F2147" s="13"/>
      <c r="G2147" s="13"/>
      <c r="H2147" s="88"/>
      <c r="I2147" s="88"/>
      <c r="J2147" s="9"/>
      <c r="K2147" s="8"/>
      <c r="L2147" s="19"/>
      <c r="M2147" s="8"/>
      <c r="N2147" s="19"/>
      <c r="O2147" s="19"/>
      <c r="P2147" s="19"/>
      <c r="Q2147" s="8"/>
      <c r="R2147" s="8"/>
      <c r="S2147" s="88"/>
      <c r="T2147" s="8"/>
      <c r="U2147" s="8"/>
      <c r="V2147" s="11"/>
      <c r="W2147" s="19"/>
      <c r="X2147" s="8"/>
      <c r="Y2147" s="90"/>
      <c r="Z2147" s="88"/>
      <c r="AA2147" s="88"/>
      <c r="AB2147" s="88"/>
      <c r="AC2147" s="88"/>
      <c r="AD2147" s="10"/>
      <c r="AE2147" s="8"/>
      <c r="AF2147" s="12"/>
      <c r="AG2147" s="8"/>
      <c r="AH2147" s="88"/>
    </row>
    <row r="2148" spans="1:34" x14ac:dyDescent="0.25">
      <c r="A2148" s="62">
        <f>COUNTA(H2148:K2148,L2148:AH2148,J2149)-4</f>
        <v>0</v>
      </c>
      <c r="B2148" s="13"/>
      <c r="C2148" s="13"/>
      <c r="D2148" s="13"/>
      <c r="E2148" s="13">
        <f t="shared" si="282"/>
        <v>0</v>
      </c>
      <c r="F2148" s="13"/>
      <c r="G2148" s="13"/>
      <c r="H2148" s="88"/>
      <c r="I2148" s="88"/>
      <c r="J2148" s="7" t="s">
        <v>79</v>
      </c>
      <c r="K2148" s="8"/>
      <c r="L2148" s="19"/>
      <c r="M2148" s="8"/>
      <c r="N2148" s="19"/>
      <c r="O2148" s="19"/>
      <c r="P2148" s="19"/>
      <c r="Q2148" s="8"/>
      <c r="R2148" s="8"/>
      <c r="S2148" s="88"/>
      <c r="T2148" s="17" t="s">
        <v>80</v>
      </c>
      <c r="U2148" s="17" t="s">
        <v>80</v>
      </c>
      <c r="V2148" s="18" t="s">
        <v>80</v>
      </c>
      <c r="W2148" s="19"/>
      <c r="X2148" s="8"/>
      <c r="Y2148" s="90"/>
      <c r="Z2148" s="88"/>
      <c r="AA2148" s="88"/>
      <c r="AB2148" s="88"/>
      <c r="AC2148" s="88"/>
      <c r="AD2148" s="10"/>
      <c r="AE2148" s="8"/>
      <c r="AF2148" s="12"/>
      <c r="AG2148" s="8"/>
      <c r="AH2148" s="88"/>
    </row>
    <row r="2149" spans="1:34" x14ac:dyDescent="0.25">
      <c r="A2149" s="62">
        <f>COUNTA(H2149:K2149,L2149:AH2149)</f>
        <v>0</v>
      </c>
      <c r="B2149" s="13"/>
      <c r="C2149" s="13"/>
      <c r="D2149" s="13" t="str">
        <f>IF(J2149&gt;0,"совместительство","-")</f>
        <v>-</v>
      </c>
      <c r="E2149" s="13">
        <f t="shared" si="282"/>
        <v>0</v>
      </c>
      <c r="F2149" s="13"/>
      <c r="G2149" s="13"/>
      <c r="H2149" s="88"/>
      <c r="I2149" s="88"/>
      <c r="J2149" s="9"/>
      <c r="K2149" s="8"/>
      <c r="L2149" s="19"/>
      <c r="M2149" s="8"/>
      <c r="N2149" s="19"/>
      <c r="O2149" s="19"/>
      <c r="P2149" s="19"/>
      <c r="Q2149" s="8"/>
      <c r="R2149" s="8"/>
      <c r="S2149" s="88"/>
      <c r="T2149" s="8"/>
      <c r="U2149" s="8"/>
      <c r="V2149" s="11"/>
      <c r="W2149" s="19"/>
      <c r="X2149" s="8"/>
      <c r="Y2149" s="90"/>
      <c r="Z2149" s="88"/>
      <c r="AA2149" s="88"/>
      <c r="AB2149" s="88"/>
      <c r="AC2149" s="88"/>
      <c r="AD2149" s="10"/>
      <c r="AE2149" s="8"/>
      <c r="AF2149" s="12"/>
      <c r="AG2149" s="8"/>
      <c r="AH2149" s="88"/>
    </row>
    <row r="2150" spans="1:34" x14ac:dyDescent="0.25">
      <c r="A2150" s="62">
        <f>COUNTA(H2150:K2150,L2150:AH2150)</f>
        <v>0</v>
      </c>
      <c r="B2150" s="13"/>
      <c r="C2150" s="13"/>
      <c r="D2150" s="13"/>
      <c r="E2150" s="13">
        <f t="shared" si="282"/>
        <v>0</v>
      </c>
      <c r="F2150" s="13"/>
      <c r="G2150" s="13"/>
      <c r="H2150" s="88"/>
      <c r="I2150" s="88"/>
      <c r="J2150" s="9"/>
      <c r="K2150" s="8"/>
      <c r="L2150" s="19"/>
      <c r="M2150" s="8"/>
      <c r="N2150" s="19"/>
      <c r="O2150" s="19"/>
      <c r="P2150" s="19"/>
      <c r="Q2150" s="8"/>
      <c r="R2150" s="8"/>
      <c r="S2150" s="88"/>
      <c r="T2150" s="8"/>
      <c r="U2150" s="8"/>
      <c r="V2150" s="11"/>
      <c r="W2150" s="19"/>
      <c r="X2150" s="8"/>
      <c r="Y2150" s="90"/>
      <c r="Z2150" s="88"/>
      <c r="AA2150" s="88"/>
      <c r="AB2150" s="88"/>
      <c r="AC2150" s="88"/>
      <c r="AD2150" s="10"/>
      <c r="AE2150" s="8"/>
      <c r="AF2150" s="12"/>
      <c r="AG2150" s="8"/>
      <c r="AH2150" s="88"/>
    </row>
    <row r="2151" spans="1:34" x14ac:dyDescent="0.25">
      <c r="A2151" s="62">
        <f>COUNTA(H2151:K2151,L2151:AH2151)</f>
        <v>0</v>
      </c>
      <c r="B2151" s="13"/>
      <c r="C2151" s="13"/>
      <c r="D2151" s="13"/>
      <c r="E2151" s="13">
        <f t="shared" si="282"/>
        <v>0</v>
      </c>
      <c r="F2151" s="13"/>
      <c r="G2151" s="13"/>
      <c r="H2151" s="88"/>
      <c r="I2151" s="88"/>
      <c r="J2151" s="9"/>
      <c r="K2151" s="8"/>
      <c r="L2151" s="19"/>
      <c r="M2151" s="8"/>
      <c r="N2151" s="19"/>
      <c r="O2151" s="19"/>
      <c r="P2151" s="19"/>
      <c r="Q2151" s="8"/>
      <c r="R2151" s="8"/>
      <c r="S2151" s="88"/>
      <c r="T2151" s="8"/>
      <c r="U2151" s="8"/>
      <c r="V2151" s="11"/>
      <c r="W2151" s="19"/>
      <c r="X2151" s="8"/>
      <c r="Y2151" s="90"/>
      <c r="Z2151" s="88"/>
      <c r="AA2151" s="88"/>
      <c r="AB2151" s="88"/>
      <c r="AC2151" s="88"/>
      <c r="AD2151" s="10"/>
      <c r="AE2151" s="8"/>
      <c r="AF2151" s="12"/>
      <c r="AG2151" s="8"/>
      <c r="AH2151" s="88"/>
    </row>
    <row r="2152" spans="1:34" x14ac:dyDescent="0.25">
      <c r="A2152" s="62">
        <f>COUNTA(H2152:K2152,L2152:AH2152)</f>
        <v>0</v>
      </c>
      <c r="B2152" s="13"/>
      <c r="C2152" s="13"/>
      <c r="D2152" s="13"/>
      <c r="E2152" s="13">
        <f t="shared" si="282"/>
        <v>0</v>
      </c>
      <c r="F2152" s="13"/>
      <c r="G2152" s="13"/>
      <c r="H2152" s="88"/>
      <c r="I2152" s="88"/>
      <c r="J2152" s="9"/>
      <c r="K2152" s="8"/>
      <c r="L2152" s="19"/>
      <c r="M2152" s="8"/>
      <c r="N2152" s="19"/>
      <c r="O2152" s="19"/>
      <c r="P2152" s="19"/>
      <c r="Q2152" s="8"/>
      <c r="R2152" s="8"/>
      <c r="S2152" s="88"/>
      <c r="T2152" s="8"/>
      <c r="U2152" s="8"/>
      <c r="V2152" s="11"/>
      <c r="W2152" s="19"/>
      <c r="X2152" s="8"/>
      <c r="Y2152" s="90"/>
      <c r="Z2152" s="88"/>
      <c r="AA2152" s="88"/>
      <c r="AB2152" s="88"/>
      <c r="AC2152" s="88"/>
      <c r="AD2152" s="10"/>
      <c r="AE2152" s="8"/>
      <c r="AF2152" s="12"/>
      <c r="AG2152" s="8"/>
      <c r="AH2152" s="88"/>
    </row>
    <row r="2153" spans="1:34" x14ac:dyDescent="0.25">
      <c r="A2153" s="62">
        <f>COUNTA(H2153:K2153,L2153:AH2153)</f>
        <v>0</v>
      </c>
      <c r="B2153" s="13"/>
      <c r="C2153" s="13"/>
      <c r="D2153" s="13"/>
      <c r="E2153" s="13">
        <f t="shared" si="282"/>
        <v>0</v>
      </c>
      <c r="F2153" s="13"/>
      <c r="G2153" s="13"/>
      <c r="H2153" s="88"/>
      <c r="I2153" s="88"/>
      <c r="J2153" s="9"/>
      <c r="K2153" s="8"/>
      <c r="L2153" s="19"/>
      <c r="M2153" s="8"/>
      <c r="N2153" s="19"/>
      <c r="O2153" s="19"/>
      <c r="P2153" s="19"/>
      <c r="Q2153" s="8"/>
      <c r="R2153" s="8"/>
      <c r="S2153" s="88"/>
      <c r="T2153" s="8"/>
      <c r="U2153" s="8"/>
      <c r="V2153" s="11"/>
      <c r="W2153" s="19"/>
      <c r="X2153" s="8"/>
      <c r="Y2153" s="90"/>
      <c r="Z2153" s="88"/>
      <c r="AA2153" s="88"/>
      <c r="AB2153" s="88"/>
      <c r="AC2153" s="88"/>
      <c r="AD2153" s="10"/>
      <c r="AE2153" s="8"/>
      <c r="AF2153" s="12"/>
      <c r="AG2153" s="8"/>
      <c r="AH2153" s="88"/>
    </row>
    <row r="2154" spans="1:34" x14ac:dyDescent="0.25">
      <c r="A2154" s="62">
        <f>COUNTA(H2154:K2154,L2154:AH2154)</f>
        <v>0</v>
      </c>
      <c r="B2154" s="13"/>
      <c r="C2154" s="13"/>
      <c r="D2154" s="13"/>
      <c r="E2154" s="13">
        <f t="shared" si="282"/>
        <v>0</v>
      </c>
      <c r="F2154" s="13"/>
      <c r="G2154" s="13"/>
      <c r="H2154" s="88"/>
      <c r="I2154" s="88"/>
      <c r="J2154" s="9"/>
      <c r="K2154" s="8"/>
      <c r="L2154" s="19"/>
      <c r="M2154" s="8"/>
      <c r="N2154" s="19"/>
      <c r="O2154" s="19"/>
      <c r="P2154" s="19"/>
      <c r="Q2154" s="8"/>
      <c r="R2154" s="8"/>
      <c r="S2154" s="88"/>
      <c r="T2154" s="8"/>
      <c r="U2154" s="8"/>
      <c r="V2154" s="11"/>
      <c r="W2154" s="19"/>
      <c r="X2154" s="8"/>
      <c r="Y2154" s="90"/>
      <c r="Z2154" s="88"/>
      <c r="AA2154" s="88"/>
      <c r="AB2154" s="88"/>
      <c r="AC2154" s="88"/>
      <c r="AD2154" s="10"/>
      <c r="AE2154" s="8"/>
      <c r="AF2154" s="12"/>
      <c r="AG2154" s="8"/>
      <c r="AH2154" s="88"/>
    </row>
    <row r="2155" spans="1:34" s="26" customFormat="1" ht="11.25" customHeight="1" x14ac:dyDescent="0.25">
      <c r="A2155" s="21">
        <v>0</v>
      </c>
      <c r="B2155" s="22"/>
      <c r="C2155" s="22"/>
      <c r="D2155" s="21"/>
      <c r="E2155" s="23">
        <f>MAX(E2139:E2154)</f>
        <v>0</v>
      </c>
      <c r="F2155" s="21" t="str">
        <f>RIGHT(R2155,4)</f>
        <v xml:space="preserve"> - 0</v>
      </c>
      <c r="G2155" s="21" t="str">
        <f>RIGHT(X2155,4)</f>
        <v xml:space="preserve"> - 0</v>
      </c>
      <c r="H2155" s="88"/>
      <c r="I2155" s="88"/>
      <c r="J2155" s="23" t="s">
        <v>85</v>
      </c>
      <c r="K2155" s="23" t="str">
        <f>IF(E2155=4,"ВО",IF(E2155=3,"СПО",IF(E2155=2,"ВО (с)",IF(E2155=1,"СПО (с)","-"))))</f>
        <v>-</v>
      </c>
      <c r="L2155" s="23">
        <f>COUNTA(L2139:L2154)</f>
        <v>0</v>
      </c>
      <c r="M2155" s="23" t="s">
        <v>80</v>
      </c>
      <c r="N2155" s="23" t="s">
        <v>80</v>
      </c>
      <c r="O2155" s="23">
        <f>COUNTA(O2139:O2154)</f>
        <v>0</v>
      </c>
      <c r="P2155" s="23" t="s">
        <v>80</v>
      </c>
      <c r="Q2155" s="23">
        <f>SUM(Q2139:Q2154)</f>
        <v>0</v>
      </c>
      <c r="R2155" s="23" t="str">
        <f>CONCATENATE("П.Г.П. - ",MAX(R2139:R2154))</f>
        <v>П.Г.П. - 0</v>
      </c>
      <c r="S2155" s="23">
        <f>COUNTA(S2139)</f>
        <v>0</v>
      </c>
      <c r="T2155" s="23">
        <f>T2140</f>
        <v>0</v>
      </c>
      <c r="U2155" s="23" t="s">
        <v>80</v>
      </c>
      <c r="V2155" s="23" t="s">
        <v>80</v>
      </c>
      <c r="W2155" s="23">
        <f>COUNTA(W2139:W2154)</f>
        <v>0</v>
      </c>
      <c r="X2155" s="23" t="str">
        <f>CONCATENATE("П.Г.П. - ",MAX(X2139:X2154))</f>
        <v>П.Г.П. - 0</v>
      </c>
      <c r="Y2155" s="24">
        <f>Y2139</f>
        <v>0</v>
      </c>
      <c r="Z2155" s="23" t="str">
        <f>IF(Z2139="","-",Z2139)</f>
        <v>-</v>
      </c>
      <c r="AA2155" s="23" t="str">
        <f t="shared" ref="AA2155:AC2155" si="283">IF(AA2139="","-",AA2139)</f>
        <v>-</v>
      </c>
      <c r="AB2155" s="23" t="str">
        <f t="shared" si="283"/>
        <v>-</v>
      </c>
      <c r="AC2155" s="23" t="str">
        <f t="shared" si="283"/>
        <v>-</v>
      </c>
      <c r="AD2155" s="23" t="s">
        <v>80</v>
      </c>
      <c r="AE2155" s="23">
        <f>SUM(AE2139:AE2154)</f>
        <v>0</v>
      </c>
      <c r="AF2155" s="25">
        <f>SUM(AF2139:AF2154)</f>
        <v>0</v>
      </c>
      <c r="AG2155" s="23" t="s">
        <v>80</v>
      </c>
      <c r="AH2155" s="23" t="s">
        <v>80</v>
      </c>
    </row>
    <row r="2156" spans="1:34" x14ac:dyDescent="0.25">
      <c r="A2156" s="62">
        <f>COUNTA(H2156:K2156,L2156:AH2156)-7</f>
        <v>-1</v>
      </c>
      <c r="B2156" s="13"/>
      <c r="C2156" s="13"/>
      <c r="D2156" s="13"/>
      <c r="E2156" s="13">
        <f t="shared" ref="E2156:E2171" si="284">IF(K2156="ВО",4,IF(K2156="СПО",3,IF(K2156="ВО (студент)",2,IF(K2156="СПО (студент)",1,0))))</f>
        <v>0</v>
      </c>
      <c r="F2156" s="13"/>
      <c r="G2156" s="13"/>
      <c r="H2156" s="88">
        <v>147</v>
      </c>
      <c r="I2156" s="88"/>
      <c r="J2156" s="7" t="s">
        <v>77</v>
      </c>
      <c r="K2156" s="8"/>
      <c r="L2156" s="19"/>
      <c r="M2156" s="8"/>
      <c r="N2156" s="19"/>
      <c r="O2156" s="19"/>
      <c r="P2156" s="19"/>
      <c r="Q2156" s="8"/>
      <c r="R2156" s="8"/>
      <c r="S2156" s="88"/>
      <c r="T2156" s="17" t="s">
        <v>80</v>
      </c>
      <c r="U2156" s="17" t="s">
        <v>80</v>
      </c>
      <c r="V2156" s="18" t="s">
        <v>80</v>
      </c>
      <c r="W2156" s="19"/>
      <c r="X2156" s="8"/>
      <c r="Y2156" s="90"/>
      <c r="Z2156" s="88"/>
      <c r="AA2156" s="88"/>
      <c r="AB2156" s="88" t="str">
        <f>IF(Y2156&lt;1,"-",ROUND(YEARFRAC(Y2156,#REF!,1),2))</f>
        <v>-</v>
      </c>
      <c r="AC2156" s="88"/>
      <c r="AD2156" s="10"/>
      <c r="AE2156" s="8"/>
      <c r="AF2156" s="12"/>
      <c r="AG2156" s="8"/>
      <c r="AH2156" s="88"/>
    </row>
    <row r="2157" spans="1:34" x14ac:dyDescent="0.25">
      <c r="A2157" s="62">
        <f>COUNTA(H2157:K2157,L2157:AH2157)</f>
        <v>0</v>
      </c>
      <c r="B2157" s="13"/>
      <c r="C2157" s="13"/>
      <c r="D2157" s="13"/>
      <c r="E2157" s="13">
        <f t="shared" si="284"/>
        <v>0</v>
      </c>
      <c r="F2157" s="13"/>
      <c r="G2157" s="13"/>
      <c r="H2157" s="88"/>
      <c r="I2157" s="88"/>
      <c r="J2157" s="9"/>
      <c r="K2157" s="8"/>
      <c r="L2157" s="19"/>
      <c r="M2157" s="8"/>
      <c r="N2157" s="19"/>
      <c r="O2157" s="19"/>
      <c r="P2157" s="19"/>
      <c r="Q2157" s="8"/>
      <c r="R2157" s="8"/>
      <c r="S2157" s="88"/>
      <c r="T2157" s="8"/>
      <c r="U2157" s="8"/>
      <c r="V2157" s="11"/>
      <c r="W2157" s="19"/>
      <c r="X2157" s="8"/>
      <c r="Y2157" s="90"/>
      <c r="Z2157" s="88"/>
      <c r="AA2157" s="88"/>
      <c r="AB2157" s="88"/>
      <c r="AC2157" s="88"/>
      <c r="AD2157" s="10"/>
      <c r="AE2157" s="8"/>
      <c r="AF2157" s="12"/>
      <c r="AG2157" s="8"/>
      <c r="AH2157" s="88"/>
    </row>
    <row r="2158" spans="1:34" x14ac:dyDescent="0.25">
      <c r="A2158" s="62">
        <f>COUNTA(H2158:K2158,L2158:AH2158,J2159)-4</f>
        <v>0</v>
      </c>
      <c r="B2158" s="13"/>
      <c r="C2158" s="13"/>
      <c r="D2158" s="13"/>
      <c r="E2158" s="13">
        <f t="shared" si="284"/>
        <v>0</v>
      </c>
      <c r="F2158" s="13"/>
      <c r="G2158" s="13"/>
      <c r="H2158" s="88"/>
      <c r="I2158" s="88"/>
      <c r="J2158" s="7" t="s">
        <v>78</v>
      </c>
      <c r="K2158" s="8"/>
      <c r="L2158" s="19"/>
      <c r="M2158" s="8"/>
      <c r="N2158" s="19"/>
      <c r="O2158" s="19"/>
      <c r="P2158" s="19"/>
      <c r="Q2158" s="8"/>
      <c r="R2158" s="8"/>
      <c r="S2158" s="88"/>
      <c r="T2158" s="17" t="s">
        <v>80</v>
      </c>
      <c r="U2158" s="17" t="s">
        <v>80</v>
      </c>
      <c r="V2158" s="18" t="s">
        <v>80</v>
      </c>
      <c r="W2158" s="19"/>
      <c r="X2158" s="8"/>
      <c r="Y2158" s="90"/>
      <c r="Z2158" s="88"/>
      <c r="AA2158" s="88"/>
      <c r="AB2158" s="88"/>
      <c r="AC2158" s="88"/>
      <c r="AD2158" s="10"/>
      <c r="AE2158" s="8"/>
      <c r="AF2158" s="12"/>
      <c r="AG2158" s="8"/>
      <c r="AH2158" s="88"/>
    </row>
    <row r="2159" spans="1:34" x14ac:dyDescent="0.25">
      <c r="A2159" s="62">
        <f>COUNTA(H2159:K2159,L2159:AH2159)</f>
        <v>0</v>
      </c>
      <c r="B2159" s="13"/>
      <c r="C2159" s="13"/>
      <c r="D2159" s="13" t="str">
        <f>IF(J2159&gt;0,"совмещение","-")</f>
        <v>-</v>
      </c>
      <c r="E2159" s="13">
        <f t="shared" si="284"/>
        <v>0</v>
      </c>
      <c r="F2159" s="13"/>
      <c r="G2159" s="13"/>
      <c r="H2159" s="88"/>
      <c r="I2159" s="88"/>
      <c r="J2159" s="9"/>
      <c r="K2159" s="8"/>
      <c r="L2159" s="19"/>
      <c r="M2159" s="8"/>
      <c r="N2159" s="19"/>
      <c r="O2159" s="19"/>
      <c r="P2159" s="19"/>
      <c r="Q2159" s="8"/>
      <c r="R2159" s="8"/>
      <c r="S2159" s="88"/>
      <c r="T2159" s="8"/>
      <c r="U2159" s="8"/>
      <c r="V2159" s="11"/>
      <c r="W2159" s="19"/>
      <c r="X2159" s="8"/>
      <c r="Y2159" s="90"/>
      <c r="Z2159" s="88"/>
      <c r="AA2159" s="88"/>
      <c r="AB2159" s="88"/>
      <c r="AC2159" s="88"/>
      <c r="AD2159" s="10"/>
      <c r="AE2159" s="8"/>
      <c r="AF2159" s="12"/>
      <c r="AG2159" s="8"/>
      <c r="AH2159" s="88"/>
    </row>
    <row r="2160" spans="1:34" x14ac:dyDescent="0.25">
      <c r="A2160" s="62">
        <f>COUNTA(H2160:K2160,L2160:AH2160)</f>
        <v>0</v>
      </c>
      <c r="B2160" s="13"/>
      <c r="C2160" s="13"/>
      <c r="D2160" s="13"/>
      <c r="E2160" s="13">
        <f t="shared" si="284"/>
        <v>0</v>
      </c>
      <c r="F2160" s="13"/>
      <c r="G2160" s="13"/>
      <c r="H2160" s="88"/>
      <c r="I2160" s="88"/>
      <c r="J2160" s="9"/>
      <c r="K2160" s="8"/>
      <c r="L2160" s="19"/>
      <c r="M2160" s="8"/>
      <c r="N2160" s="19"/>
      <c r="O2160" s="19"/>
      <c r="P2160" s="19"/>
      <c r="Q2160" s="8"/>
      <c r="R2160" s="8"/>
      <c r="S2160" s="88"/>
      <c r="T2160" s="8"/>
      <c r="U2160" s="8"/>
      <c r="V2160" s="11"/>
      <c r="W2160" s="19"/>
      <c r="X2160" s="8"/>
      <c r="Y2160" s="90"/>
      <c r="Z2160" s="88"/>
      <c r="AA2160" s="88"/>
      <c r="AB2160" s="88"/>
      <c r="AC2160" s="88"/>
      <c r="AD2160" s="10"/>
      <c r="AE2160" s="8"/>
      <c r="AF2160" s="12"/>
      <c r="AG2160" s="8"/>
      <c r="AH2160" s="88"/>
    </row>
    <row r="2161" spans="1:34" x14ac:dyDescent="0.25">
      <c r="A2161" s="62">
        <f>COUNTA(H2161:K2161,L2161:AH2161)</f>
        <v>0</v>
      </c>
      <c r="B2161" s="13"/>
      <c r="C2161" s="13"/>
      <c r="D2161" s="13"/>
      <c r="E2161" s="13">
        <f t="shared" si="284"/>
        <v>0</v>
      </c>
      <c r="F2161" s="13"/>
      <c r="G2161" s="13"/>
      <c r="H2161" s="88"/>
      <c r="I2161" s="88"/>
      <c r="J2161" s="9"/>
      <c r="K2161" s="8"/>
      <c r="L2161" s="19"/>
      <c r="M2161" s="8"/>
      <c r="N2161" s="19"/>
      <c r="O2161" s="19"/>
      <c r="P2161" s="19"/>
      <c r="Q2161" s="8"/>
      <c r="R2161" s="8"/>
      <c r="S2161" s="88"/>
      <c r="T2161" s="8"/>
      <c r="U2161" s="8"/>
      <c r="V2161" s="11"/>
      <c r="W2161" s="19"/>
      <c r="X2161" s="8"/>
      <c r="Y2161" s="90"/>
      <c r="Z2161" s="88"/>
      <c r="AA2161" s="88"/>
      <c r="AB2161" s="88"/>
      <c r="AC2161" s="88"/>
      <c r="AD2161" s="10"/>
      <c r="AE2161" s="8"/>
      <c r="AF2161" s="12"/>
      <c r="AG2161" s="8"/>
      <c r="AH2161" s="88"/>
    </row>
    <row r="2162" spans="1:34" x14ac:dyDescent="0.25">
      <c r="A2162" s="62">
        <f>COUNTA(H2162:K2162,L2162:AH2162)</f>
        <v>0</v>
      </c>
      <c r="B2162" s="13"/>
      <c r="C2162" s="13"/>
      <c r="D2162" s="13"/>
      <c r="E2162" s="13">
        <f t="shared" si="284"/>
        <v>0</v>
      </c>
      <c r="F2162" s="13"/>
      <c r="G2162" s="13"/>
      <c r="H2162" s="88"/>
      <c r="I2162" s="88"/>
      <c r="J2162" s="9"/>
      <c r="K2162" s="8"/>
      <c r="L2162" s="19"/>
      <c r="M2162" s="8"/>
      <c r="N2162" s="19"/>
      <c r="O2162" s="19"/>
      <c r="P2162" s="19"/>
      <c r="Q2162" s="8"/>
      <c r="R2162" s="8"/>
      <c r="S2162" s="88"/>
      <c r="T2162" s="8"/>
      <c r="U2162" s="8"/>
      <c r="V2162" s="11"/>
      <c r="W2162" s="19"/>
      <c r="X2162" s="8"/>
      <c r="Y2162" s="90"/>
      <c r="Z2162" s="88"/>
      <c r="AA2162" s="88"/>
      <c r="AB2162" s="88"/>
      <c r="AC2162" s="88"/>
      <c r="AD2162" s="10"/>
      <c r="AE2162" s="8"/>
      <c r="AF2162" s="12"/>
      <c r="AG2162" s="8"/>
      <c r="AH2162" s="88"/>
    </row>
    <row r="2163" spans="1:34" x14ac:dyDescent="0.25">
      <c r="A2163" s="62">
        <f>COUNTA(H2163:K2163,L2163:AH2163)</f>
        <v>0</v>
      </c>
      <c r="B2163" s="13"/>
      <c r="C2163" s="13"/>
      <c r="D2163" s="13"/>
      <c r="E2163" s="13">
        <f t="shared" si="284"/>
        <v>0</v>
      </c>
      <c r="F2163" s="13"/>
      <c r="G2163" s="13"/>
      <c r="H2163" s="88"/>
      <c r="I2163" s="88"/>
      <c r="J2163" s="9"/>
      <c r="K2163" s="8"/>
      <c r="L2163" s="19"/>
      <c r="M2163" s="8"/>
      <c r="N2163" s="19"/>
      <c r="O2163" s="19"/>
      <c r="P2163" s="19"/>
      <c r="Q2163" s="8"/>
      <c r="R2163" s="8"/>
      <c r="S2163" s="88"/>
      <c r="T2163" s="8"/>
      <c r="U2163" s="8"/>
      <c r="V2163" s="11"/>
      <c r="W2163" s="19"/>
      <c r="X2163" s="8"/>
      <c r="Y2163" s="90"/>
      <c r="Z2163" s="88"/>
      <c r="AA2163" s="88"/>
      <c r="AB2163" s="88"/>
      <c r="AC2163" s="88"/>
      <c r="AD2163" s="10"/>
      <c r="AE2163" s="8"/>
      <c r="AF2163" s="12"/>
      <c r="AG2163" s="8"/>
      <c r="AH2163" s="88"/>
    </row>
    <row r="2164" spans="1:34" x14ac:dyDescent="0.25">
      <c r="A2164" s="62">
        <f>COUNTA(H2164:K2164,L2164:AH2164)</f>
        <v>0</v>
      </c>
      <c r="B2164" s="13"/>
      <c r="C2164" s="13"/>
      <c r="D2164" s="13"/>
      <c r="E2164" s="13">
        <f t="shared" si="284"/>
        <v>0</v>
      </c>
      <c r="F2164" s="13"/>
      <c r="G2164" s="13"/>
      <c r="H2164" s="88"/>
      <c r="I2164" s="88"/>
      <c r="J2164" s="9"/>
      <c r="K2164" s="8"/>
      <c r="L2164" s="19"/>
      <c r="M2164" s="8"/>
      <c r="N2164" s="19"/>
      <c r="O2164" s="19"/>
      <c r="P2164" s="19"/>
      <c r="Q2164" s="8"/>
      <c r="R2164" s="8"/>
      <c r="S2164" s="88"/>
      <c r="T2164" s="8"/>
      <c r="U2164" s="8"/>
      <c r="V2164" s="11"/>
      <c r="W2164" s="19"/>
      <c r="X2164" s="8"/>
      <c r="Y2164" s="90"/>
      <c r="Z2164" s="88"/>
      <c r="AA2164" s="88"/>
      <c r="AB2164" s="88"/>
      <c r="AC2164" s="88"/>
      <c r="AD2164" s="10"/>
      <c r="AE2164" s="8"/>
      <c r="AF2164" s="12"/>
      <c r="AG2164" s="8"/>
      <c r="AH2164" s="88"/>
    </row>
    <row r="2165" spans="1:34" x14ac:dyDescent="0.25">
      <c r="A2165" s="62">
        <f>COUNTA(H2165:K2165,L2165:AH2165,J2166)-4</f>
        <v>0</v>
      </c>
      <c r="B2165" s="13"/>
      <c r="C2165" s="13"/>
      <c r="D2165" s="13"/>
      <c r="E2165" s="13">
        <f t="shared" si="284"/>
        <v>0</v>
      </c>
      <c r="F2165" s="13"/>
      <c r="G2165" s="13"/>
      <c r="H2165" s="88"/>
      <c r="I2165" s="88"/>
      <c r="J2165" s="7" t="s">
        <v>79</v>
      </c>
      <c r="K2165" s="8"/>
      <c r="L2165" s="19"/>
      <c r="M2165" s="8"/>
      <c r="N2165" s="19"/>
      <c r="O2165" s="19"/>
      <c r="P2165" s="19"/>
      <c r="Q2165" s="8"/>
      <c r="R2165" s="8"/>
      <c r="S2165" s="88"/>
      <c r="T2165" s="17" t="s">
        <v>80</v>
      </c>
      <c r="U2165" s="17" t="s">
        <v>80</v>
      </c>
      <c r="V2165" s="18" t="s">
        <v>80</v>
      </c>
      <c r="W2165" s="19"/>
      <c r="X2165" s="8"/>
      <c r="Y2165" s="90"/>
      <c r="Z2165" s="88"/>
      <c r="AA2165" s="88"/>
      <c r="AB2165" s="88"/>
      <c r="AC2165" s="88"/>
      <c r="AD2165" s="10"/>
      <c r="AE2165" s="8"/>
      <c r="AF2165" s="12"/>
      <c r="AG2165" s="8"/>
      <c r="AH2165" s="88"/>
    </row>
    <row r="2166" spans="1:34" x14ac:dyDescent="0.25">
      <c r="A2166" s="62">
        <f>COUNTA(H2166:K2166,L2166:AH2166)</f>
        <v>0</v>
      </c>
      <c r="B2166" s="13"/>
      <c r="C2166" s="13"/>
      <c r="D2166" s="13" t="str">
        <f>IF(J2166&gt;0,"совместительство","-")</f>
        <v>-</v>
      </c>
      <c r="E2166" s="13">
        <f t="shared" si="284"/>
        <v>0</v>
      </c>
      <c r="F2166" s="13"/>
      <c r="G2166" s="13"/>
      <c r="H2166" s="88"/>
      <c r="I2166" s="88"/>
      <c r="J2166" s="9"/>
      <c r="K2166" s="8"/>
      <c r="L2166" s="19"/>
      <c r="M2166" s="8"/>
      <c r="N2166" s="19"/>
      <c r="O2166" s="19"/>
      <c r="P2166" s="19"/>
      <c r="Q2166" s="8"/>
      <c r="R2166" s="8"/>
      <c r="S2166" s="88"/>
      <c r="T2166" s="8"/>
      <c r="U2166" s="8"/>
      <c r="V2166" s="11"/>
      <c r="W2166" s="19"/>
      <c r="X2166" s="8"/>
      <c r="Y2166" s="90"/>
      <c r="Z2166" s="88"/>
      <c r="AA2166" s="88"/>
      <c r="AB2166" s="88"/>
      <c r="AC2166" s="88"/>
      <c r="AD2166" s="10"/>
      <c r="AE2166" s="8"/>
      <c r="AF2166" s="12"/>
      <c r="AG2166" s="8"/>
      <c r="AH2166" s="88"/>
    </row>
    <row r="2167" spans="1:34" x14ac:dyDescent="0.25">
      <c r="A2167" s="62">
        <f>COUNTA(H2167:K2167,L2167:AH2167)</f>
        <v>0</v>
      </c>
      <c r="B2167" s="13"/>
      <c r="C2167" s="13"/>
      <c r="D2167" s="13"/>
      <c r="E2167" s="13">
        <f t="shared" si="284"/>
        <v>0</v>
      </c>
      <c r="F2167" s="13"/>
      <c r="G2167" s="13"/>
      <c r="H2167" s="88"/>
      <c r="I2167" s="88"/>
      <c r="J2167" s="9"/>
      <c r="K2167" s="8"/>
      <c r="L2167" s="19"/>
      <c r="M2167" s="8"/>
      <c r="N2167" s="19"/>
      <c r="O2167" s="19"/>
      <c r="P2167" s="19"/>
      <c r="Q2167" s="8"/>
      <c r="R2167" s="8"/>
      <c r="S2167" s="88"/>
      <c r="T2167" s="8"/>
      <c r="U2167" s="8"/>
      <c r="V2167" s="11"/>
      <c r="W2167" s="19"/>
      <c r="X2167" s="8"/>
      <c r="Y2167" s="90"/>
      <c r="Z2167" s="88"/>
      <c r="AA2167" s="88"/>
      <c r="AB2167" s="88"/>
      <c r="AC2167" s="88"/>
      <c r="AD2167" s="10"/>
      <c r="AE2167" s="8"/>
      <c r="AF2167" s="12"/>
      <c r="AG2167" s="8"/>
      <c r="AH2167" s="88"/>
    </row>
    <row r="2168" spans="1:34" x14ac:dyDescent="0.25">
      <c r="A2168" s="62">
        <f>COUNTA(H2168:K2168,L2168:AH2168)</f>
        <v>0</v>
      </c>
      <c r="B2168" s="13"/>
      <c r="C2168" s="13"/>
      <c r="D2168" s="13"/>
      <c r="E2168" s="13">
        <f t="shared" si="284"/>
        <v>0</v>
      </c>
      <c r="F2168" s="13"/>
      <c r="G2168" s="13"/>
      <c r="H2168" s="88"/>
      <c r="I2168" s="88"/>
      <c r="J2168" s="9"/>
      <c r="K2168" s="8"/>
      <c r="L2168" s="19"/>
      <c r="M2168" s="8"/>
      <c r="N2168" s="19"/>
      <c r="O2168" s="19"/>
      <c r="P2168" s="19"/>
      <c r="Q2168" s="8"/>
      <c r="R2168" s="8"/>
      <c r="S2168" s="88"/>
      <c r="T2168" s="8"/>
      <c r="U2168" s="8"/>
      <c r="V2168" s="11"/>
      <c r="W2168" s="19"/>
      <c r="X2168" s="8"/>
      <c r="Y2168" s="90"/>
      <c r="Z2168" s="88"/>
      <c r="AA2168" s="88"/>
      <c r="AB2168" s="88"/>
      <c r="AC2168" s="88"/>
      <c r="AD2168" s="10"/>
      <c r="AE2168" s="8"/>
      <c r="AF2168" s="12"/>
      <c r="AG2168" s="8"/>
      <c r="AH2168" s="88"/>
    </row>
    <row r="2169" spans="1:34" x14ac:dyDescent="0.25">
      <c r="A2169" s="62">
        <f>COUNTA(H2169:K2169,L2169:AH2169)</f>
        <v>0</v>
      </c>
      <c r="B2169" s="13"/>
      <c r="C2169" s="13"/>
      <c r="D2169" s="13"/>
      <c r="E2169" s="13">
        <f t="shared" si="284"/>
        <v>0</v>
      </c>
      <c r="F2169" s="13"/>
      <c r="G2169" s="13"/>
      <c r="H2169" s="88"/>
      <c r="I2169" s="88"/>
      <c r="J2169" s="9"/>
      <c r="K2169" s="8"/>
      <c r="L2169" s="19"/>
      <c r="M2169" s="8"/>
      <c r="N2169" s="19"/>
      <c r="O2169" s="19"/>
      <c r="P2169" s="19"/>
      <c r="Q2169" s="8"/>
      <c r="R2169" s="8"/>
      <c r="S2169" s="88"/>
      <c r="T2169" s="8"/>
      <c r="U2169" s="8"/>
      <c r="V2169" s="11"/>
      <c r="W2169" s="19"/>
      <c r="X2169" s="8"/>
      <c r="Y2169" s="90"/>
      <c r="Z2169" s="88"/>
      <c r="AA2169" s="88"/>
      <c r="AB2169" s="88"/>
      <c r="AC2169" s="88"/>
      <c r="AD2169" s="10"/>
      <c r="AE2169" s="8"/>
      <c r="AF2169" s="12"/>
      <c r="AG2169" s="8"/>
      <c r="AH2169" s="88"/>
    </row>
    <row r="2170" spans="1:34" x14ac:dyDescent="0.25">
      <c r="A2170" s="62">
        <f>COUNTA(H2170:K2170,L2170:AH2170)</f>
        <v>0</v>
      </c>
      <c r="B2170" s="13"/>
      <c r="C2170" s="13"/>
      <c r="D2170" s="13"/>
      <c r="E2170" s="13">
        <f t="shared" si="284"/>
        <v>0</v>
      </c>
      <c r="F2170" s="13"/>
      <c r="G2170" s="13"/>
      <c r="H2170" s="88"/>
      <c r="I2170" s="88"/>
      <c r="J2170" s="9"/>
      <c r="K2170" s="8"/>
      <c r="L2170" s="19"/>
      <c r="M2170" s="8"/>
      <c r="N2170" s="19"/>
      <c r="O2170" s="19"/>
      <c r="P2170" s="19"/>
      <c r="Q2170" s="8"/>
      <c r="R2170" s="8"/>
      <c r="S2170" s="88"/>
      <c r="T2170" s="8"/>
      <c r="U2170" s="8"/>
      <c r="V2170" s="11"/>
      <c r="W2170" s="19"/>
      <c r="X2170" s="8"/>
      <c r="Y2170" s="90"/>
      <c r="Z2170" s="88"/>
      <c r="AA2170" s="88"/>
      <c r="AB2170" s="88"/>
      <c r="AC2170" s="88"/>
      <c r="AD2170" s="10"/>
      <c r="AE2170" s="8"/>
      <c r="AF2170" s="12"/>
      <c r="AG2170" s="8"/>
      <c r="AH2170" s="88"/>
    </row>
    <row r="2171" spans="1:34" x14ac:dyDescent="0.25">
      <c r="A2171" s="62">
        <f>COUNTA(H2171:K2171,L2171:AH2171)</f>
        <v>0</v>
      </c>
      <c r="B2171" s="13"/>
      <c r="C2171" s="13"/>
      <c r="D2171" s="13"/>
      <c r="E2171" s="13">
        <f t="shared" si="284"/>
        <v>0</v>
      </c>
      <c r="F2171" s="13"/>
      <c r="G2171" s="13"/>
      <c r="H2171" s="88"/>
      <c r="I2171" s="88"/>
      <c r="J2171" s="9"/>
      <c r="K2171" s="8"/>
      <c r="L2171" s="19"/>
      <c r="M2171" s="8"/>
      <c r="N2171" s="19"/>
      <c r="O2171" s="19"/>
      <c r="P2171" s="19"/>
      <c r="Q2171" s="8"/>
      <c r="R2171" s="8"/>
      <c r="S2171" s="88"/>
      <c r="T2171" s="8"/>
      <c r="U2171" s="8"/>
      <c r="V2171" s="11"/>
      <c r="W2171" s="19"/>
      <c r="X2171" s="8"/>
      <c r="Y2171" s="90"/>
      <c r="Z2171" s="88"/>
      <c r="AA2171" s="88"/>
      <c r="AB2171" s="88"/>
      <c r="AC2171" s="88"/>
      <c r="AD2171" s="10"/>
      <c r="AE2171" s="8"/>
      <c r="AF2171" s="12"/>
      <c r="AG2171" s="8"/>
      <c r="AH2171" s="88"/>
    </row>
    <row r="2172" spans="1:34" s="26" customFormat="1" ht="11.25" customHeight="1" x14ac:dyDescent="0.25">
      <c r="A2172" s="21">
        <v>0</v>
      </c>
      <c r="B2172" s="22"/>
      <c r="C2172" s="22"/>
      <c r="D2172" s="21"/>
      <c r="E2172" s="23">
        <f>MAX(E2156:E2171)</f>
        <v>0</v>
      </c>
      <c r="F2172" s="21" t="str">
        <f>RIGHT(R2172,4)</f>
        <v xml:space="preserve"> - 0</v>
      </c>
      <c r="G2172" s="21" t="str">
        <f>RIGHT(X2172,4)</f>
        <v xml:space="preserve"> - 0</v>
      </c>
      <c r="H2172" s="88"/>
      <c r="I2172" s="88"/>
      <c r="J2172" s="23" t="s">
        <v>85</v>
      </c>
      <c r="K2172" s="23" t="str">
        <f>IF(E2172=4,"ВО",IF(E2172=3,"СПО",IF(E2172=2,"ВО (с)",IF(E2172=1,"СПО (с)","-"))))</f>
        <v>-</v>
      </c>
      <c r="L2172" s="23">
        <f>COUNTA(L2156:L2171)</f>
        <v>0</v>
      </c>
      <c r="M2172" s="23" t="s">
        <v>80</v>
      </c>
      <c r="N2172" s="23" t="s">
        <v>80</v>
      </c>
      <c r="O2172" s="23">
        <f>COUNTA(O2156:O2171)</f>
        <v>0</v>
      </c>
      <c r="P2172" s="23" t="s">
        <v>80</v>
      </c>
      <c r="Q2172" s="23">
        <f>SUM(Q2156:Q2171)</f>
        <v>0</v>
      </c>
      <c r="R2172" s="23" t="str">
        <f>CONCATENATE("П.Г.П. - ",MAX(R2156:R2171))</f>
        <v>П.Г.П. - 0</v>
      </c>
      <c r="S2172" s="23">
        <f>COUNTA(S2156)</f>
        <v>0</v>
      </c>
      <c r="T2172" s="23">
        <f>T2157</f>
        <v>0</v>
      </c>
      <c r="U2172" s="23" t="s">
        <v>80</v>
      </c>
      <c r="V2172" s="23" t="s">
        <v>80</v>
      </c>
      <c r="W2172" s="23">
        <f>COUNTA(W2156:W2171)</f>
        <v>0</v>
      </c>
      <c r="X2172" s="23" t="str">
        <f>CONCATENATE("П.Г.П. - ",MAX(X2156:X2171))</f>
        <v>П.Г.П. - 0</v>
      </c>
      <c r="Y2172" s="24">
        <f>Y2156</f>
        <v>0</v>
      </c>
      <c r="Z2172" s="23" t="str">
        <f>IF(Z2156="","-",Z2156)</f>
        <v>-</v>
      </c>
      <c r="AA2172" s="23" t="str">
        <f t="shared" ref="AA2172:AC2172" si="285">IF(AA2156="","-",AA2156)</f>
        <v>-</v>
      </c>
      <c r="AB2172" s="23" t="str">
        <f t="shared" si="285"/>
        <v>-</v>
      </c>
      <c r="AC2172" s="23" t="str">
        <f t="shared" si="285"/>
        <v>-</v>
      </c>
      <c r="AD2172" s="23" t="s">
        <v>80</v>
      </c>
      <c r="AE2172" s="23">
        <f>SUM(AE2156:AE2171)</f>
        <v>0</v>
      </c>
      <c r="AF2172" s="25">
        <f>SUM(AF2156:AF2171)</f>
        <v>0</v>
      </c>
      <c r="AG2172" s="23" t="s">
        <v>80</v>
      </c>
      <c r="AH2172" s="23" t="s">
        <v>80</v>
      </c>
    </row>
    <row r="2173" spans="1:34" x14ac:dyDescent="0.25">
      <c r="A2173" s="62">
        <f>COUNTA(H2173:K2173,L2173:AH2173)-7</f>
        <v>-1</v>
      </c>
      <c r="B2173" s="13"/>
      <c r="C2173" s="13"/>
      <c r="D2173" s="13"/>
      <c r="E2173" s="13">
        <f t="shared" ref="E2173:E2188" si="286">IF(K2173="ВО",4,IF(K2173="СПО",3,IF(K2173="ВО (студент)",2,IF(K2173="СПО (студент)",1,0))))</f>
        <v>0</v>
      </c>
      <c r="F2173" s="13"/>
      <c r="G2173" s="13"/>
      <c r="H2173" s="88">
        <v>148</v>
      </c>
      <c r="I2173" s="88"/>
      <c r="J2173" s="7" t="s">
        <v>77</v>
      </c>
      <c r="K2173" s="8"/>
      <c r="L2173" s="19"/>
      <c r="M2173" s="8"/>
      <c r="N2173" s="19"/>
      <c r="O2173" s="19"/>
      <c r="P2173" s="19"/>
      <c r="Q2173" s="8"/>
      <c r="R2173" s="8"/>
      <c r="S2173" s="88"/>
      <c r="T2173" s="17" t="s">
        <v>80</v>
      </c>
      <c r="U2173" s="17" t="s">
        <v>80</v>
      </c>
      <c r="V2173" s="18" t="s">
        <v>80</v>
      </c>
      <c r="W2173" s="19"/>
      <c r="X2173" s="8"/>
      <c r="Y2173" s="90"/>
      <c r="Z2173" s="88"/>
      <c r="AA2173" s="88"/>
      <c r="AB2173" s="88" t="str">
        <f>IF(Y2173&lt;1,"-",ROUND(YEARFRAC(Y2173,#REF!,1),2))</f>
        <v>-</v>
      </c>
      <c r="AC2173" s="88"/>
      <c r="AD2173" s="10"/>
      <c r="AE2173" s="8"/>
      <c r="AF2173" s="12"/>
      <c r="AG2173" s="8"/>
      <c r="AH2173" s="88"/>
    </row>
    <row r="2174" spans="1:34" x14ac:dyDescent="0.25">
      <c r="A2174" s="62">
        <f>COUNTA(H2174:K2174,L2174:AH2174)</f>
        <v>0</v>
      </c>
      <c r="B2174" s="13"/>
      <c r="C2174" s="13"/>
      <c r="D2174" s="13"/>
      <c r="E2174" s="13">
        <f t="shared" si="286"/>
        <v>0</v>
      </c>
      <c r="F2174" s="13"/>
      <c r="G2174" s="13"/>
      <c r="H2174" s="88"/>
      <c r="I2174" s="88"/>
      <c r="J2174" s="9"/>
      <c r="K2174" s="8"/>
      <c r="L2174" s="19"/>
      <c r="M2174" s="8"/>
      <c r="N2174" s="19"/>
      <c r="O2174" s="19"/>
      <c r="P2174" s="19"/>
      <c r="Q2174" s="8"/>
      <c r="R2174" s="8"/>
      <c r="S2174" s="88"/>
      <c r="T2174" s="8"/>
      <c r="U2174" s="8"/>
      <c r="V2174" s="11"/>
      <c r="W2174" s="19"/>
      <c r="X2174" s="8"/>
      <c r="Y2174" s="90"/>
      <c r="Z2174" s="88"/>
      <c r="AA2174" s="88"/>
      <c r="AB2174" s="88"/>
      <c r="AC2174" s="88"/>
      <c r="AD2174" s="10"/>
      <c r="AE2174" s="8"/>
      <c r="AF2174" s="12"/>
      <c r="AG2174" s="8"/>
      <c r="AH2174" s="88"/>
    </row>
    <row r="2175" spans="1:34" x14ac:dyDescent="0.25">
      <c r="A2175" s="62">
        <f>COUNTA(H2175:K2175,L2175:AH2175,J2176)-4</f>
        <v>0</v>
      </c>
      <c r="B2175" s="13"/>
      <c r="C2175" s="13"/>
      <c r="D2175" s="13"/>
      <c r="E2175" s="13">
        <f t="shared" si="286"/>
        <v>0</v>
      </c>
      <c r="F2175" s="13"/>
      <c r="G2175" s="13"/>
      <c r="H2175" s="88"/>
      <c r="I2175" s="88"/>
      <c r="J2175" s="7" t="s">
        <v>78</v>
      </c>
      <c r="K2175" s="8"/>
      <c r="L2175" s="19"/>
      <c r="M2175" s="8"/>
      <c r="N2175" s="19"/>
      <c r="O2175" s="19"/>
      <c r="P2175" s="19"/>
      <c r="Q2175" s="8"/>
      <c r="R2175" s="8"/>
      <c r="S2175" s="88"/>
      <c r="T2175" s="17" t="s">
        <v>80</v>
      </c>
      <c r="U2175" s="17" t="s">
        <v>80</v>
      </c>
      <c r="V2175" s="18" t="s">
        <v>80</v>
      </c>
      <c r="W2175" s="19"/>
      <c r="X2175" s="8"/>
      <c r="Y2175" s="90"/>
      <c r="Z2175" s="88"/>
      <c r="AA2175" s="88"/>
      <c r="AB2175" s="88"/>
      <c r="AC2175" s="88"/>
      <c r="AD2175" s="10"/>
      <c r="AE2175" s="8"/>
      <c r="AF2175" s="12"/>
      <c r="AG2175" s="8"/>
      <c r="AH2175" s="88"/>
    </row>
    <row r="2176" spans="1:34" x14ac:dyDescent="0.25">
      <c r="A2176" s="62">
        <f>COUNTA(H2176:K2176,L2176:AH2176)</f>
        <v>0</v>
      </c>
      <c r="B2176" s="13"/>
      <c r="C2176" s="13"/>
      <c r="D2176" s="13" t="str">
        <f>IF(J2176&gt;0,"совмещение","-")</f>
        <v>-</v>
      </c>
      <c r="E2176" s="13">
        <f t="shared" si="286"/>
        <v>0</v>
      </c>
      <c r="F2176" s="13"/>
      <c r="G2176" s="13"/>
      <c r="H2176" s="88"/>
      <c r="I2176" s="88"/>
      <c r="J2176" s="9"/>
      <c r="K2176" s="8"/>
      <c r="L2176" s="19"/>
      <c r="M2176" s="8"/>
      <c r="N2176" s="19"/>
      <c r="O2176" s="19"/>
      <c r="P2176" s="19"/>
      <c r="Q2176" s="8"/>
      <c r="R2176" s="8"/>
      <c r="S2176" s="88"/>
      <c r="T2176" s="8"/>
      <c r="U2176" s="8"/>
      <c r="V2176" s="11"/>
      <c r="W2176" s="19"/>
      <c r="X2176" s="8"/>
      <c r="Y2176" s="90"/>
      <c r="Z2176" s="88"/>
      <c r="AA2176" s="88"/>
      <c r="AB2176" s="88"/>
      <c r="AC2176" s="88"/>
      <c r="AD2176" s="10"/>
      <c r="AE2176" s="8"/>
      <c r="AF2176" s="12"/>
      <c r="AG2176" s="8"/>
      <c r="AH2176" s="88"/>
    </row>
    <row r="2177" spans="1:34" x14ac:dyDescent="0.25">
      <c r="A2177" s="62">
        <f>COUNTA(H2177:K2177,L2177:AH2177)</f>
        <v>0</v>
      </c>
      <c r="B2177" s="13"/>
      <c r="C2177" s="13"/>
      <c r="D2177" s="13"/>
      <c r="E2177" s="13">
        <f t="shared" si="286"/>
        <v>0</v>
      </c>
      <c r="F2177" s="13"/>
      <c r="G2177" s="13"/>
      <c r="H2177" s="88"/>
      <c r="I2177" s="88"/>
      <c r="J2177" s="9"/>
      <c r="K2177" s="8"/>
      <c r="L2177" s="19"/>
      <c r="M2177" s="8"/>
      <c r="N2177" s="19"/>
      <c r="O2177" s="19"/>
      <c r="P2177" s="19"/>
      <c r="Q2177" s="8"/>
      <c r="R2177" s="8"/>
      <c r="S2177" s="88"/>
      <c r="T2177" s="8"/>
      <c r="U2177" s="8"/>
      <c r="V2177" s="11"/>
      <c r="W2177" s="19"/>
      <c r="X2177" s="8"/>
      <c r="Y2177" s="90"/>
      <c r="Z2177" s="88"/>
      <c r="AA2177" s="88"/>
      <c r="AB2177" s="88"/>
      <c r="AC2177" s="88"/>
      <c r="AD2177" s="10"/>
      <c r="AE2177" s="8"/>
      <c r="AF2177" s="12"/>
      <c r="AG2177" s="8"/>
      <c r="AH2177" s="88"/>
    </row>
    <row r="2178" spans="1:34" x14ac:dyDescent="0.25">
      <c r="A2178" s="62">
        <f>COUNTA(H2178:K2178,L2178:AH2178)</f>
        <v>0</v>
      </c>
      <c r="B2178" s="13"/>
      <c r="C2178" s="13"/>
      <c r="D2178" s="13"/>
      <c r="E2178" s="13">
        <f t="shared" si="286"/>
        <v>0</v>
      </c>
      <c r="F2178" s="13"/>
      <c r="G2178" s="13"/>
      <c r="H2178" s="88"/>
      <c r="I2178" s="88"/>
      <c r="J2178" s="9"/>
      <c r="K2178" s="8"/>
      <c r="L2178" s="19"/>
      <c r="M2178" s="8"/>
      <c r="N2178" s="19"/>
      <c r="O2178" s="19"/>
      <c r="P2178" s="19"/>
      <c r="Q2178" s="8"/>
      <c r="R2178" s="8"/>
      <c r="S2178" s="88"/>
      <c r="T2178" s="8"/>
      <c r="U2178" s="8"/>
      <c r="V2178" s="11"/>
      <c r="W2178" s="19"/>
      <c r="X2178" s="8"/>
      <c r="Y2178" s="90"/>
      <c r="Z2178" s="88"/>
      <c r="AA2178" s="88"/>
      <c r="AB2178" s="88"/>
      <c r="AC2178" s="88"/>
      <c r="AD2178" s="10"/>
      <c r="AE2178" s="8"/>
      <c r="AF2178" s="12"/>
      <c r="AG2178" s="8"/>
      <c r="AH2178" s="88"/>
    </row>
    <row r="2179" spans="1:34" x14ac:dyDescent="0.25">
      <c r="A2179" s="62">
        <f>COUNTA(H2179:K2179,L2179:AH2179)</f>
        <v>0</v>
      </c>
      <c r="B2179" s="13"/>
      <c r="C2179" s="13"/>
      <c r="D2179" s="13"/>
      <c r="E2179" s="13">
        <f t="shared" si="286"/>
        <v>0</v>
      </c>
      <c r="F2179" s="13"/>
      <c r="G2179" s="13"/>
      <c r="H2179" s="88"/>
      <c r="I2179" s="88"/>
      <c r="J2179" s="9"/>
      <c r="K2179" s="8"/>
      <c r="L2179" s="19"/>
      <c r="M2179" s="8"/>
      <c r="N2179" s="19"/>
      <c r="O2179" s="19"/>
      <c r="P2179" s="19"/>
      <c r="Q2179" s="8"/>
      <c r="R2179" s="8"/>
      <c r="S2179" s="88"/>
      <c r="T2179" s="8"/>
      <c r="U2179" s="8"/>
      <c r="V2179" s="11"/>
      <c r="W2179" s="19"/>
      <c r="X2179" s="8"/>
      <c r="Y2179" s="90"/>
      <c r="Z2179" s="88"/>
      <c r="AA2179" s="88"/>
      <c r="AB2179" s="88"/>
      <c r="AC2179" s="88"/>
      <c r="AD2179" s="10"/>
      <c r="AE2179" s="8"/>
      <c r="AF2179" s="12"/>
      <c r="AG2179" s="8"/>
      <c r="AH2179" s="88"/>
    </row>
    <row r="2180" spans="1:34" x14ac:dyDescent="0.25">
      <c r="A2180" s="62">
        <f>COUNTA(H2180:K2180,L2180:AH2180)</f>
        <v>0</v>
      </c>
      <c r="B2180" s="13"/>
      <c r="C2180" s="13"/>
      <c r="D2180" s="13"/>
      <c r="E2180" s="13">
        <f t="shared" si="286"/>
        <v>0</v>
      </c>
      <c r="F2180" s="13"/>
      <c r="G2180" s="13"/>
      <c r="H2180" s="88"/>
      <c r="I2180" s="88"/>
      <c r="J2180" s="9"/>
      <c r="K2180" s="8"/>
      <c r="L2180" s="19"/>
      <c r="M2180" s="8"/>
      <c r="N2180" s="19"/>
      <c r="O2180" s="19"/>
      <c r="P2180" s="19"/>
      <c r="Q2180" s="8"/>
      <c r="R2180" s="8"/>
      <c r="S2180" s="88"/>
      <c r="T2180" s="8"/>
      <c r="U2180" s="8"/>
      <c r="V2180" s="11"/>
      <c r="W2180" s="19"/>
      <c r="X2180" s="8"/>
      <c r="Y2180" s="90"/>
      <c r="Z2180" s="88"/>
      <c r="AA2180" s="88"/>
      <c r="AB2180" s="88"/>
      <c r="AC2180" s="88"/>
      <c r="AD2180" s="10"/>
      <c r="AE2180" s="8"/>
      <c r="AF2180" s="12"/>
      <c r="AG2180" s="8"/>
      <c r="AH2180" s="88"/>
    </row>
    <row r="2181" spans="1:34" x14ac:dyDescent="0.25">
      <c r="A2181" s="62">
        <f>COUNTA(H2181:K2181,L2181:AH2181)</f>
        <v>0</v>
      </c>
      <c r="B2181" s="13"/>
      <c r="C2181" s="13"/>
      <c r="D2181" s="13"/>
      <c r="E2181" s="13">
        <f t="shared" si="286"/>
        <v>0</v>
      </c>
      <c r="F2181" s="13"/>
      <c r="G2181" s="13"/>
      <c r="H2181" s="88"/>
      <c r="I2181" s="88"/>
      <c r="J2181" s="9"/>
      <c r="K2181" s="8"/>
      <c r="L2181" s="19"/>
      <c r="M2181" s="8"/>
      <c r="N2181" s="19"/>
      <c r="O2181" s="19"/>
      <c r="P2181" s="19"/>
      <c r="Q2181" s="8"/>
      <c r="R2181" s="8"/>
      <c r="S2181" s="88"/>
      <c r="T2181" s="8"/>
      <c r="U2181" s="8"/>
      <c r="V2181" s="11"/>
      <c r="W2181" s="19"/>
      <c r="X2181" s="8"/>
      <c r="Y2181" s="90"/>
      <c r="Z2181" s="88"/>
      <c r="AA2181" s="88"/>
      <c r="AB2181" s="88"/>
      <c r="AC2181" s="88"/>
      <c r="AD2181" s="10"/>
      <c r="AE2181" s="8"/>
      <c r="AF2181" s="12"/>
      <c r="AG2181" s="8"/>
      <c r="AH2181" s="88"/>
    </row>
    <row r="2182" spans="1:34" x14ac:dyDescent="0.25">
      <c r="A2182" s="62">
        <f>COUNTA(H2182:K2182,L2182:AH2182,J2183)-4</f>
        <v>0</v>
      </c>
      <c r="B2182" s="13"/>
      <c r="C2182" s="13"/>
      <c r="D2182" s="13"/>
      <c r="E2182" s="13">
        <f t="shared" si="286"/>
        <v>0</v>
      </c>
      <c r="F2182" s="13"/>
      <c r="G2182" s="13"/>
      <c r="H2182" s="88"/>
      <c r="I2182" s="88"/>
      <c r="J2182" s="7" t="s">
        <v>79</v>
      </c>
      <c r="K2182" s="8"/>
      <c r="L2182" s="19"/>
      <c r="M2182" s="8"/>
      <c r="N2182" s="19"/>
      <c r="O2182" s="19"/>
      <c r="P2182" s="19"/>
      <c r="Q2182" s="8"/>
      <c r="R2182" s="8"/>
      <c r="S2182" s="88"/>
      <c r="T2182" s="17" t="s">
        <v>80</v>
      </c>
      <c r="U2182" s="17" t="s">
        <v>80</v>
      </c>
      <c r="V2182" s="18" t="s">
        <v>80</v>
      </c>
      <c r="W2182" s="19"/>
      <c r="X2182" s="8"/>
      <c r="Y2182" s="90"/>
      <c r="Z2182" s="88"/>
      <c r="AA2182" s="88"/>
      <c r="AB2182" s="88"/>
      <c r="AC2182" s="88"/>
      <c r="AD2182" s="10"/>
      <c r="AE2182" s="8"/>
      <c r="AF2182" s="12"/>
      <c r="AG2182" s="8"/>
      <c r="AH2182" s="88"/>
    </row>
    <row r="2183" spans="1:34" x14ac:dyDescent="0.25">
      <c r="A2183" s="62">
        <f>COUNTA(H2183:K2183,L2183:AH2183)</f>
        <v>0</v>
      </c>
      <c r="B2183" s="13"/>
      <c r="C2183" s="13"/>
      <c r="D2183" s="13" t="str">
        <f>IF(J2183&gt;0,"совместительство","-")</f>
        <v>-</v>
      </c>
      <c r="E2183" s="13">
        <f t="shared" si="286"/>
        <v>0</v>
      </c>
      <c r="F2183" s="13"/>
      <c r="G2183" s="13"/>
      <c r="H2183" s="88"/>
      <c r="I2183" s="88"/>
      <c r="J2183" s="9"/>
      <c r="K2183" s="8"/>
      <c r="L2183" s="19"/>
      <c r="M2183" s="8"/>
      <c r="N2183" s="19"/>
      <c r="O2183" s="19"/>
      <c r="P2183" s="19"/>
      <c r="Q2183" s="8"/>
      <c r="R2183" s="8"/>
      <c r="S2183" s="88"/>
      <c r="T2183" s="8"/>
      <c r="U2183" s="8"/>
      <c r="V2183" s="11"/>
      <c r="W2183" s="19"/>
      <c r="X2183" s="8"/>
      <c r="Y2183" s="90"/>
      <c r="Z2183" s="88"/>
      <c r="AA2183" s="88"/>
      <c r="AB2183" s="88"/>
      <c r="AC2183" s="88"/>
      <c r="AD2183" s="10"/>
      <c r="AE2183" s="8"/>
      <c r="AF2183" s="12"/>
      <c r="AG2183" s="8"/>
      <c r="AH2183" s="88"/>
    </row>
    <row r="2184" spans="1:34" x14ac:dyDescent="0.25">
      <c r="A2184" s="62">
        <f>COUNTA(H2184:K2184,L2184:AH2184)</f>
        <v>0</v>
      </c>
      <c r="B2184" s="13"/>
      <c r="C2184" s="13"/>
      <c r="D2184" s="13"/>
      <c r="E2184" s="13">
        <f t="shared" si="286"/>
        <v>0</v>
      </c>
      <c r="F2184" s="13"/>
      <c r="G2184" s="13"/>
      <c r="H2184" s="88"/>
      <c r="I2184" s="88"/>
      <c r="J2184" s="9"/>
      <c r="K2184" s="8"/>
      <c r="L2184" s="19"/>
      <c r="M2184" s="8"/>
      <c r="N2184" s="19"/>
      <c r="O2184" s="19"/>
      <c r="P2184" s="19"/>
      <c r="Q2184" s="8"/>
      <c r="R2184" s="8"/>
      <c r="S2184" s="88"/>
      <c r="T2184" s="8"/>
      <c r="U2184" s="8"/>
      <c r="V2184" s="11"/>
      <c r="W2184" s="19"/>
      <c r="X2184" s="8"/>
      <c r="Y2184" s="90"/>
      <c r="Z2184" s="88"/>
      <c r="AA2184" s="88"/>
      <c r="AB2184" s="88"/>
      <c r="AC2184" s="88"/>
      <c r="AD2184" s="10"/>
      <c r="AE2184" s="8"/>
      <c r="AF2184" s="12"/>
      <c r="AG2184" s="8"/>
      <c r="AH2184" s="88"/>
    </row>
    <row r="2185" spans="1:34" x14ac:dyDescent="0.25">
      <c r="A2185" s="62">
        <f>COUNTA(H2185:K2185,L2185:AH2185)</f>
        <v>0</v>
      </c>
      <c r="B2185" s="13"/>
      <c r="C2185" s="13"/>
      <c r="D2185" s="13"/>
      <c r="E2185" s="13">
        <f t="shared" si="286"/>
        <v>0</v>
      </c>
      <c r="F2185" s="13"/>
      <c r="G2185" s="13"/>
      <c r="H2185" s="88"/>
      <c r="I2185" s="88"/>
      <c r="J2185" s="9"/>
      <c r="K2185" s="8"/>
      <c r="L2185" s="19"/>
      <c r="M2185" s="8"/>
      <c r="N2185" s="19"/>
      <c r="O2185" s="19"/>
      <c r="P2185" s="19"/>
      <c r="Q2185" s="8"/>
      <c r="R2185" s="8"/>
      <c r="S2185" s="88"/>
      <c r="T2185" s="8"/>
      <c r="U2185" s="8"/>
      <c r="V2185" s="11"/>
      <c r="W2185" s="19"/>
      <c r="X2185" s="8"/>
      <c r="Y2185" s="90"/>
      <c r="Z2185" s="88"/>
      <c r="AA2185" s="88"/>
      <c r="AB2185" s="88"/>
      <c r="AC2185" s="88"/>
      <c r="AD2185" s="10"/>
      <c r="AE2185" s="8"/>
      <c r="AF2185" s="12"/>
      <c r="AG2185" s="8"/>
      <c r="AH2185" s="88"/>
    </row>
    <row r="2186" spans="1:34" x14ac:dyDescent="0.25">
      <c r="A2186" s="62">
        <f>COUNTA(H2186:K2186,L2186:AH2186)</f>
        <v>0</v>
      </c>
      <c r="B2186" s="13"/>
      <c r="C2186" s="13"/>
      <c r="D2186" s="13"/>
      <c r="E2186" s="13">
        <f t="shared" si="286"/>
        <v>0</v>
      </c>
      <c r="F2186" s="13"/>
      <c r="G2186" s="13"/>
      <c r="H2186" s="88"/>
      <c r="I2186" s="88"/>
      <c r="J2186" s="9"/>
      <c r="K2186" s="8"/>
      <c r="L2186" s="19"/>
      <c r="M2186" s="8"/>
      <c r="N2186" s="19"/>
      <c r="O2186" s="19"/>
      <c r="P2186" s="19"/>
      <c r="Q2186" s="8"/>
      <c r="R2186" s="8"/>
      <c r="S2186" s="88"/>
      <c r="T2186" s="8"/>
      <c r="U2186" s="8"/>
      <c r="V2186" s="11"/>
      <c r="W2186" s="19"/>
      <c r="X2186" s="8"/>
      <c r="Y2186" s="90"/>
      <c r="Z2186" s="88"/>
      <c r="AA2186" s="88"/>
      <c r="AB2186" s="88"/>
      <c r="AC2186" s="88"/>
      <c r="AD2186" s="10"/>
      <c r="AE2186" s="8"/>
      <c r="AF2186" s="12"/>
      <c r="AG2186" s="8"/>
      <c r="AH2186" s="88"/>
    </row>
    <row r="2187" spans="1:34" x14ac:dyDescent="0.25">
      <c r="A2187" s="62">
        <f>COUNTA(H2187:K2187,L2187:AH2187)</f>
        <v>0</v>
      </c>
      <c r="B2187" s="13"/>
      <c r="C2187" s="13"/>
      <c r="D2187" s="13"/>
      <c r="E2187" s="13">
        <f t="shared" si="286"/>
        <v>0</v>
      </c>
      <c r="F2187" s="13"/>
      <c r="G2187" s="13"/>
      <c r="H2187" s="88"/>
      <c r="I2187" s="88"/>
      <c r="J2187" s="9"/>
      <c r="K2187" s="8"/>
      <c r="L2187" s="19"/>
      <c r="M2187" s="8"/>
      <c r="N2187" s="19"/>
      <c r="O2187" s="19"/>
      <c r="P2187" s="19"/>
      <c r="Q2187" s="8"/>
      <c r="R2187" s="8"/>
      <c r="S2187" s="88"/>
      <c r="T2187" s="8"/>
      <c r="U2187" s="8"/>
      <c r="V2187" s="11"/>
      <c r="W2187" s="19"/>
      <c r="X2187" s="8"/>
      <c r="Y2187" s="90"/>
      <c r="Z2187" s="88"/>
      <c r="AA2187" s="88"/>
      <c r="AB2187" s="88"/>
      <c r="AC2187" s="88"/>
      <c r="AD2187" s="10"/>
      <c r="AE2187" s="8"/>
      <c r="AF2187" s="12"/>
      <c r="AG2187" s="8"/>
      <c r="AH2187" s="88"/>
    </row>
    <row r="2188" spans="1:34" x14ac:dyDescent="0.25">
      <c r="A2188" s="62">
        <f>COUNTA(H2188:K2188,L2188:AH2188)</f>
        <v>0</v>
      </c>
      <c r="B2188" s="13"/>
      <c r="C2188" s="13"/>
      <c r="D2188" s="13"/>
      <c r="E2188" s="13">
        <f t="shared" si="286"/>
        <v>0</v>
      </c>
      <c r="F2188" s="13"/>
      <c r="G2188" s="13"/>
      <c r="H2188" s="88"/>
      <c r="I2188" s="88"/>
      <c r="J2188" s="9"/>
      <c r="K2188" s="8"/>
      <c r="L2188" s="19"/>
      <c r="M2188" s="8"/>
      <c r="N2188" s="19"/>
      <c r="O2188" s="19"/>
      <c r="P2188" s="19"/>
      <c r="Q2188" s="8"/>
      <c r="R2188" s="8"/>
      <c r="S2188" s="88"/>
      <c r="T2188" s="8"/>
      <c r="U2188" s="8"/>
      <c r="V2188" s="11"/>
      <c r="W2188" s="19"/>
      <c r="X2188" s="8"/>
      <c r="Y2188" s="90"/>
      <c r="Z2188" s="88"/>
      <c r="AA2188" s="88"/>
      <c r="AB2188" s="88"/>
      <c r="AC2188" s="88"/>
      <c r="AD2188" s="10"/>
      <c r="AE2188" s="8"/>
      <c r="AF2188" s="12"/>
      <c r="AG2188" s="8"/>
      <c r="AH2188" s="88"/>
    </row>
    <row r="2189" spans="1:34" s="26" customFormat="1" ht="11.25" customHeight="1" x14ac:dyDescent="0.25">
      <c r="A2189" s="21">
        <v>0</v>
      </c>
      <c r="B2189" s="22"/>
      <c r="C2189" s="22"/>
      <c r="D2189" s="21"/>
      <c r="E2189" s="23">
        <f>MAX(E2173:E2188)</f>
        <v>0</v>
      </c>
      <c r="F2189" s="21" t="str">
        <f>RIGHT(R2189,4)</f>
        <v xml:space="preserve"> - 0</v>
      </c>
      <c r="G2189" s="21" t="str">
        <f>RIGHT(X2189,4)</f>
        <v xml:space="preserve"> - 0</v>
      </c>
      <c r="H2189" s="88"/>
      <c r="I2189" s="88"/>
      <c r="J2189" s="23" t="s">
        <v>85</v>
      </c>
      <c r="K2189" s="23" t="str">
        <f>IF(E2189=4,"ВО",IF(E2189=3,"СПО",IF(E2189=2,"ВО (с)",IF(E2189=1,"СПО (с)","-"))))</f>
        <v>-</v>
      </c>
      <c r="L2189" s="23">
        <f>COUNTA(L2173:L2188)</f>
        <v>0</v>
      </c>
      <c r="M2189" s="23" t="s">
        <v>80</v>
      </c>
      <c r="N2189" s="23" t="s">
        <v>80</v>
      </c>
      <c r="O2189" s="23">
        <f>COUNTA(O2173:O2188)</f>
        <v>0</v>
      </c>
      <c r="P2189" s="23" t="s">
        <v>80</v>
      </c>
      <c r="Q2189" s="23">
        <f>SUM(Q2173:Q2188)</f>
        <v>0</v>
      </c>
      <c r="R2189" s="23" t="str">
        <f>CONCATENATE("П.Г.П. - ",MAX(R2173:R2188))</f>
        <v>П.Г.П. - 0</v>
      </c>
      <c r="S2189" s="23">
        <f>COUNTA(S2173)</f>
        <v>0</v>
      </c>
      <c r="T2189" s="23">
        <f>T2174</f>
        <v>0</v>
      </c>
      <c r="U2189" s="23" t="s">
        <v>80</v>
      </c>
      <c r="V2189" s="23" t="s">
        <v>80</v>
      </c>
      <c r="W2189" s="23">
        <f>COUNTA(W2173:W2188)</f>
        <v>0</v>
      </c>
      <c r="X2189" s="23" t="str">
        <f>CONCATENATE("П.Г.П. - ",MAX(X2173:X2188))</f>
        <v>П.Г.П. - 0</v>
      </c>
      <c r="Y2189" s="24">
        <f>Y2173</f>
        <v>0</v>
      </c>
      <c r="Z2189" s="23" t="str">
        <f>IF(Z2173="","-",Z2173)</f>
        <v>-</v>
      </c>
      <c r="AA2189" s="23" t="str">
        <f t="shared" ref="AA2189:AC2189" si="287">IF(AA2173="","-",AA2173)</f>
        <v>-</v>
      </c>
      <c r="AB2189" s="23" t="str">
        <f t="shared" si="287"/>
        <v>-</v>
      </c>
      <c r="AC2189" s="23" t="str">
        <f t="shared" si="287"/>
        <v>-</v>
      </c>
      <c r="AD2189" s="23" t="s">
        <v>80</v>
      </c>
      <c r="AE2189" s="23">
        <f>SUM(AE2173:AE2188)</f>
        <v>0</v>
      </c>
      <c r="AF2189" s="25">
        <f>SUM(AF2173:AF2188)</f>
        <v>0</v>
      </c>
      <c r="AG2189" s="23" t="s">
        <v>80</v>
      </c>
      <c r="AH2189" s="23" t="s">
        <v>80</v>
      </c>
    </row>
    <row r="2190" spans="1:34" x14ac:dyDescent="0.25">
      <c r="A2190" s="62">
        <f>COUNTA(H2190:K2190,L2190:AH2190)-7</f>
        <v>-1</v>
      </c>
      <c r="B2190" s="13"/>
      <c r="C2190" s="13"/>
      <c r="D2190" s="13"/>
      <c r="E2190" s="13">
        <f t="shared" ref="E2190:E2205" si="288">IF(K2190="ВО",4,IF(K2190="СПО",3,IF(K2190="ВО (студент)",2,IF(K2190="СПО (студент)",1,0))))</f>
        <v>0</v>
      </c>
      <c r="F2190" s="13"/>
      <c r="G2190" s="13"/>
      <c r="H2190" s="88">
        <v>149</v>
      </c>
      <c r="I2190" s="88"/>
      <c r="J2190" s="7" t="s">
        <v>77</v>
      </c>
      <c r="K2190" s="8"/>
      <c r="L2190" s="19"/>
      <c r="M2190" s="8"/>
      <c r="N2190" s="19"/>
      <c r="O2190" s="19"/>
      <c r="P2190" s="19"/>
      <c r="Q2190" s="8"/>
      <c r="R2190" s="8"/>
      <c r="S2190" s="88"/>
      <c r="T2190" s="17" t="s">
        <v>80</v>
      </c>
      <c r="U2190" s="17" t="s">
        <v>80</v>
      </c>
      <c r="V2190" s="18" t="s">
        <v>80</v>
      </c>
      <c r="W2190" s="19"/>
      <c r="X2190" s="8"/>
      <c r="Y2190" s="90"/>
      <c r="Z2190" s="88"/>
      <c r="AA2190" s="88"/>
      <c r="AB2190" s="88" t="str">
        <f>IF(Y2190&lt;1,"-",ROUND(YEARFRAC(Y2190,#REF!,1),2))</f>
        <v>-</v>
      </c>
      <c r="AC2190" s="88"/>
      <c r="AD2190" s="10"/>
      <c r="AE2190" s="8"/>
      <c r="AF2190" s="12"/>
      <c r="AG2190" s="8"/>
      <c r="AH2190" s="88"/>
    </row>
    <row r="2191" spans="1:34" x14ac:dyDescent="0.25">
      <c r="A2191" s="62">
        <f>COUNTA(H2191:K2191,L2191:AH2191)</f>
        <v>0</v>
      </c>
      <c r="B2191" s="13"/>
      <c r="C2191" s="13"/>
      <c r="D2191" s="13"/>
      <c r="E2191" s="13">
        <f t="shared" si="288"/>
        <v>0</v>
      </c>
      <c r="F2191" s="13"/>
      <c r="G2191" s="13"/>
      <c r="H2191" s="88"/>
      <c r="I2191" s="88"/>
      <c r="J2191" s="9"/>
      <c r="K2191" s="8"/>
      <c r="L2191" s="19"/>
      <c r="M2191" s="8"/>
      <c r="N2191" s="19"/>
      <c r="O2191" s="19"/>
      <c r="P2191" s="19"/>
      <c r="Q2191" s="8"/>
      <c r="R2191" s="8"/>
      <c r="S2191" s="88"/>
      <c r="T2191" s="8"/>
      <c r="U2191" s="8"/>
      <c r="V2191" s="11"/>
      <c r="W2191" s="19"/>
      <c r="X2191" s="8"/>
      <c r="Y2191" s="90"/>
      <c r="Z2191" s="88"/>
      <c r="AA2191" s="88"/>
      <c r="AB2191" s="88"/>
      <c r="AC2191" s="88"/>
      <c r="AD2191" s="10"/>
      <c r="AE2191" s="8"/>
      <c r="AF2191" s="12"/>
      <c r="AG2191" s="8"/>
      <c r="AH2191" s="88"/>
    </row>
    <row r="2192" spans="1:34" x14ac:dyDescent="0.25">
      <c r="A2192" s="62">
        <f>COUNTA(H2192:K2192,L2192:AH2192,J2193)-4</f>
        <v>0</v>
      </c>
      <c r="B2192" s="13"/>
      <c r="C2192" s="13"/>
      <c r="D2192" s="13"/>
      <c r="E2192" s="13">
        <f t="shared" si="288"/>
        <v>0</v>
      </c>
      <c r="F2192" s="13"/>
      <c r="G2192" s="13"/>
      <c r="H2192" s="88"/>
      <c r="I2192" s="88"/>
      <c r="J2192" s="7" t="s">
        <v>78</v>
      </c>
      <c r="K2192" s="8"/>
      <c r="L2192" s="19"/>
      <c r="M2192" s="8"/>
      <c r="N2192" s="19"/>
      <c r="O2192" s="19"/>
      <c r="P2192" s="19"/>
      <c r="Q2192" s="8"/>
      <c r="R2192" s="8"/>
      <c r="S2192" s="88"/>
      <c r="T2192" s="17" t="s">
        <v>80</v>
      </c>
      <c r="U2192" s="17" t="s">
        <v>80</v>
      </c>
      <c r="V2192" s="18" t="s">
        <v>80</v>
      </c>
      <c r="W2192" s="19"/>
      <c r="X2192" s="8"/>
      <c r="Y2192" s="90"/>
      <c r="Z2192" s="88"/>
      <c r="AA2192" s="88"/>
      <c r="AB2192" s="88"/>
      <c r="AC2192" s="88"/>
      <c r="AD2192" s="10"/>
      <c r="AE2192" s="8"/>
      <c r="AF2192" s="12"/>
      <c r="AG2192" s="8"/>
      <c r="AH2192" s="88"/>
    </row>
    <row r="2193" spans="1:34" x14ac:dyDescent="0.25">
      <c r="A2193" s="62">
        <f>COUNTA(H2193:K2193,L2193:AH2193)</f>
        <v>0</v>
      </c>
      <c r="B2193" s="13"/>
      <c r="C2193" s="13"/>
      <c r="D2193" s="13" t="str">
        <f>IF(J2193&gt;0,"совмещение","-")</f>
        <v>-</v>
      </c>
      <c r="E2193" s="13">
        <f t="shared" si="288"/>
        <v>0</v>
      </c>
      <c r="F2193" s="13"/>
      <c r="G2193" s="13"/>
      <c r="H2193" s="88"/>
      <c r="I2193" s="88"/>
      <c r="J2193" s="9"/>
      <c r="K2193" s="8"/>
      <c r="L2193" s="19"/>
      <c r="M2193" s="8"/>
      <c r="N2193" s="19"/>
      <c r="O2193" s="19"/>
      <c r="P2193" s="19"/>
      <c r="Q2193" s="8"/>
      <c r="R2193" s="8"/>
      <c r="S2193" s="88"/>
      <c r="T2193" s="8"/>
      <c r="U2193" s="8"/>
      <c r="V2193" s="11"/>
      <c r="W2193" s="19"/>
      <c r="X2193" s="8"/>
      <c r="Y2193" s="90"/>
      <c r="Z2193" s="88"/>
      <c r="AA2193" s="88"/>
      <c r="AB2193" s="88"/>
      <c r="AC2193" s="88"/>
      <c r="AD2193" s="10"/>
      <c r="AE2193" s="8"/>
      <c r="AF2193" s="12"/>
      <c r="AG2193" s="8"/>
      <c r="AH2193" s="88"/>
    </row>
    <row r="2194" spans="1:34" x14ac:dyDescent="0.25">
      <c r="A2194" s="62">
        <f>COUNTA(H2194:K2194,L2194:AH2194)</f>
        <v>0</v>
      </c>
      <c r="B2194" s="13"/>
      <c r="C2194" s="13"/>
      <c r="D2194" s="13"/>
      <c r="E2194" s="13">
        <f t="shared" si="288"/>
        <v>0</v>
      </c>
      <c r="F2194" s="13"/>
      <c r="G2194" s="13"/>
      <c r="H2194" s="88"/>
      <c r="I2194" s="88"/>
      <c r="J2194" s="9"/>
      <c r="K2194" s="8"/>
      <c r="L2194" s="19"/>
      <c r="M2194" s="8"/>
      <c r="N2194" s="19"/>
      <c r="O2194" s="19"/>
      <c r="P2194" s="19"/>
      <c r="Q2194" s="8"/>
      <c r="R2194" s="8"/>
      <c r="S2194" s="88"/>
      <c r="T2194" s="8"/>
      <c r="U2194" s="8"/>
      <c r="V2194" s="11"/>
      <c r="W2194" s="19"/>
      <c r="X2194" s="8"/>
      <c r="Y2194" s="90"/>
      <c r="Z2194" s="88"/>
      <c r="AA2194" s="88"/>
      <c r="AB2194" s="88"/>
      <c r="AC2194" s="88"/>
      <c r="AD2194" s="10"/>
      <c r="AE2194" s="8"/>
      <c r="AF2194" s="12"/>
      <c r="AG2194" s="8"/>
      <c r="AH2194" s="88"/>
    </row>
    <row r="2195" spans="1:34" x14ac:dyDescent="0.25">
      <c r="A2195" s="62">
        <f>COUNTA(H2195:K2195,L2195:AH2195)</f>
        <v>0</v>
      </c>
      <c r="B2195" s="13"/>
      <c r="C2195" s="13"/>
      <c r="D2195" s="13"/>
      <c r="E2195" s="13">
        <f t="shared" si="288"/>
        <v>0</v>
      </c>
      <c r="F2195" s="13"/>
      <c r="G2195" s="13"/>
      <c r="H2195" s="88"/>
      <c r="I2195" s="88"/>
      <c r="J2195" s="9"/>
      <c r="K2195" s="8"/>
      <c r="L2195" s="19"/>
      <c r="M2195" s="8"/>
      <c r="N2195" s="19"/>
      <c r="O2195" s="19"/>
      <c r="P2195" s="19"/>
      <c r="Q2195" s="8"/>
      <c r="R2195" s="8"/>
      <c r="S2195" s="88"/>
      <c r="T2195" s="8"/>
      <c r="U2195" s="8"/>
      <c r="V2195" s="11"/>
      <c r="W2195" s="19"/>
      <c r="X2195" s="8"/>
      <c r="Y2195" s="90"/>
      <c r="Z2195" s="88"/>
      <c r="AA2195" s="88"/>
      <c r="AB2195" s="88"/>
      <c r="AC2195" s="88"/>
      <c r="AD2195" s="10"/>
      <c r="AE2195" s="8"/>
      <c r="AF2195" s="12"/>
      <c r="AG2195" s="8"/>
      <c r="AH2195" s="88"/>
    </row>
    <row r="2196" spans="1:34" x14ac:dyDescent="0.25">
      <c r="A2196" s="62">
        <f>COUNTA(H2196:K2196,L2196:AH2196)</f>
        <v>0</v>
      </c>
      <c r="B2196" s="13"/>
      <c r="C2196" s="13"/>
      <c r="D2196" s="13"/>
      <c r="E2196" s="13">
        <f t="shared" si="288"/>
        <v>0</v>
      </c>
      <c r="F2196" s="13"/>
      <c r="G2196" s="13"/>
      <c r="H2196" s="88"/>
      <c r="I2196" s="88"/>
      <c r="J2196" s="9"/>
      <c r="K2196" s="8"/>
      <c r="L2196" s="19"/>
      <c r="M2196" s="8"/>
      <c r="N2196" s="19"/>
      <c r="O2196" s="19"/>
      <c r="P2196" s="19"/>
      <c r="Q2196" s="8"/>
      <c r="R2196" s="8"/>
      <c r="S2196" s="88"/>
      <c r="T2196" s="8"/>
      <c r="U2196" s="8"/>
      <c r="V2196" s="11"/>
      <c r="W2196" s="19"/>
      <c r="X2196" s="8"/>
      <c r="Y2196" s="90"/>
      <c r="Z2196" s="88"/>
      <c r="AA2196" s="88"/>
      <c r="AB2196" s="88"/>
      <c r="AC2196" s="88"/>
      <c r="AD2196" s="10"/>
      <c r="AE2196" s="8"/>
      <c r="AF2196" s="12"/>
      <c r="AG2196" s="8"/>
      <c r="AH2196" s="88"/>
    </row>
    <row r="2197" spans="1:34" x14ac:dyDescent="0.25">
      <c r="A2197" s="62">
        <f>COUNTA(H2197:K2197,L2197:AH2197)</f>
        <v>0</v>
      </c>
      <c r="B2197" s="13"/>
      <c r="C2197" s="13"/>
      <c r="D2197" s="13"/>
      <c r="E2197" s="13">
        <f t="shared" si="288"/>
        <v>0</v>
      </c>
      <c r="F2197" s="13"/>
      <c r="G2197" s="13"/>
      <c r="H2197" s="88"/>
      <c r="I2197" s="88"/>
      <c r="J2197" s="9"/>
      <c r="K2197" s="8"/>
      <c r="L2197" s="19"/>
      <c r="M2197" s="8"/>
      <c r="N2197" s="19"/>
      <c r="O2197" s="19"/>
      <c r="P2197" s="19"/>
      <c r="Q2197" s="8"/>
      <c r="R2197" s="8"/>
      <c r="S2197" s="88"/>
      <c r="T2197" s="8"/>
      <c r="U2197" s="8"/>
      <c r="V2197" s="11"/>
      <c r="W2197" s="19"/>
      <c r="X2197" s="8"/>
      <c r="Y2197" s="90"/>
      <c r="Z2197" s="88"/>
      <c r="AA2197" s="88"/>
      <c r="AB2197" s="88"/>
      <c r="AC2197" s="88"/>
      <c r="AD2197" s="10"/>
      <c r="AE2197" s="8"/>
      <c r="AF2197" s="12"/>
      <c r="AG2197" s="8"/>
      <c r="AH2197" s="88"/>
    </row>
    <row r="2198" spans="1:34" x14ac:dyDescent="0.25">
      <c r="A2198" s="62">
        <f>COUNTA(H2198:K2198,L2198:AH2198)</f>
        <v>0</v>
      </c>
      <c r="B2198" s="13"/>
      <c r="C2198" s="13"/>
      <c r="D2198" s="13"/>
      <c r="E2198" s="13">
        <f t="shared" si="288"/>
        <v>0</v>
      </c>
      <c r="F2198" s="13"/>
      <c r="G2198" s="13"/>
      <c r="H2198" s="88"/>
      <c r="I2198" s="88"/>
      <c r="J2198" s="9"/>
      <c r="K2198" s="8"/>
      <c r="L2198" s="19"/>
      <c r="M2198" s="8"/>
      <c r="N2198" s="19"/>
      <c r="O2198" s="19"/>
      <c r="P2198" s="19"/>
      <c r="Q2198" s="8"/>
      <c r="R2198" s="8"/>
      <c r="S2198" s="88"/>
      <c r="T2198" s="8"/>
      <c r="U2198" s="8"/>
      <c r="V2198" s="11"/>
      <c r="W2198" s="19"/>
      <c r="X2198" s="8"/>
      <c r="Y2198" s="90"/>
      <c r="Z2198" s="88"/>
      <c r="AA2198" s="88"/>
      <c r="AB2198" s="88"/>
      <c r="AC2198" s="88"/>
      <c r="AD2198" s="10"/>
      <c r="AE2198" s="8"/>
      <c r="AF2198" s="12"/>
      <c r="AG2198" s="8"/>
      <c r="AH2198" s="88"/>
    </row>
    <row r="2199" spans="1:34" x14ac:dyDescent="0.25">
      <c r="A2199" s="62">
        <f>COUNTA(H2199:K2199,L2199:AH2199,J2200)-4</f>
        <v>0</v>
      </c>
      <c r="B2199" s="13"/>
      <c r="C2199" s="13"/>
      <c r="D2199" s="13"/>
      <c r="E2199" s="13">
        <f t="shared" si="288"/>
        <v>0</v>
      </c>
      <c r="F2199" s="13"/>
      <c r="G2199" s="13"/>
      <c r="H2199" s="88"/>
      <c r="I2199" s="88"/>
      <c r="J2199" s="7" t="s">
        <v>79</v>
      </c>
      <c r="K2199" s="8"/>
      <c r="L2199" s="19"/>
      <c r="M2199" s="8"/>
      <c r="N2199" s="19"/>
      <c r="O2199" s="19"/>
      <c r="P2199" s="19"/>
      <c r="Q2199" s="8"/>
      <c r="R2199" s="8"/>
      <c r="S2199" s="88"/>
      <c r="T2199" s="17" t="s">
        <v>80</v>
      </c>
      <c r="U2199" s="17" t="s">
        <v>80</v>
      </c>
      <c r="V2199" s="18" t="s">
        <v>80</v>
      </c>
      <c r="W2199" s="19"/>
      <c r="X2199" s="8"/>
      <c r="Y2199" s="90"/>
      <c r="Z2199" s="88"/>
      <c r="AA2199" s="88"/>
      <c r="AB2199" s="88"/>
      <c r="AC2199" s="88"/>
      <c r="AD2199" s="10"/>
      <c r="AE2199" s="8"/>
      <c r="AF2199" s="12"/>
      <c r="AG2199" s="8"/>
      <c r="AH2199" s="88"/>
    </row>
    <row r="2200" spans="1:34" x14ac:dyDescent="0.25">
      <c r="A2200" s="62">
        <f>COUNTA(H2200:K2200,L2200:AH2200)</f>
        <v>0</v>
      </c>
      <c r="B2200" s="13"/>
      <c r="C2200" s="13"/>
      <c r="D2200" s="13" t="str">
        <f>IF(J2200&gt;0,"совместительство","-")</f>
        <v>-</v>
      </c>
      <c r="E2200" s="13">
        <f t="shared" si="288"/>
        <v>0</v>
      </c>
      <c r="F2200" s="13"/>
      <c r="G2200" s="13"/>
      <c r="H2200" s="88"/>
      <c r="I2200" s="88"/>
      <c r="J2200" s="9"/>
      <c r="K2200" s="8"/>
      <c r="L2200" s="19"/>
      <c r="M2200" s="8"/>
      <c r="N2200" s="19"/>
      <c r="O2200" s="19"/>
      <c r="P2200" s="19"/>
      <c r="Q2200" s="8"/>
      <c r="R2200" s="8"/>
      <c r="S2200" s="88"/>
      <c r="T2200" s="8"/>
      <c r="U2200" s="8"/>
      <c r="V2200" s="11"/>
      <c r="W2200" s="19"/>
      <c r="X2200" s="8"/>
      <c r="Y2200" s="90"/>
      <c r="Z2200" s="88"/>
      <c r="AA2200" s="88"/>
      <c r="AB2200" s="88"/>
      <c r="AC2200" s="88"/>
      <c r="AD2200" s="10"/>
      <c r="AE2200" s="8"/>
      <c r="AF2200" s="12"/>
      <c r="AG2200" s="8"/>
      <c r="AH2200" s="88"/>
    </row>
    <row r="2201" spans="1:34" x14ac:dyDescent="0.25">
      <c r="A2201" s="62">
        <f>COUNTA(H2201:K2201,L2201:AH2201)</f>
        <v>0</v>
      </c>
      <c r="B2201" s="13"/>
      <c r="C2201" s="13"/>
      <c r="D2201" s="13"/>
      <c r="E2201" s="13">
        <f t="shared" si="288"/>
        <v>0</v>
      </c>
      <c r="F2201" s="13"/>
      <c r="G2201" s="13"/>
      <c r="H2201" s="88"/>
      <c r="I2201" s="88"/>
      <c r="J2201" s="9"/>
      <c r="K2201" s="8"/>
      <c r="L2201" s="19"/>
      <c r="M2201" s="8"/>
      <c r="N2201" s="19"/>
      <c r="O2201" s="19"/>
      <c r="P2201" s="19"/>
      <c r="Q2201" s="8"/>
      <c r="R2201" s="8"/>
      <c r="S2201" s="88"/>
      <c r="T2201" s="8"/>
      <c r="U2201" s="8"/>
      <c r="V2201" s="11"/>
      <c r="W2201" s="19"/>
      <c r="X2201" s="8"/>
      <c r="Y2201" s="90"/>
      <c r="Z2201" s="88"/>
      <c r="AA2201" s="88"/>
      <c r="AB2201" s="88"/>
      <c r="AC2201" s="88"/>
      <c r="AD2201" s="10"/>
      <c r="AE2201" s="8"/>
      <c r="AF2201" s="12"/>
      <c r="AG2201" s="8"/>
      <c r="AH2201" s="88"/>
    </row>
    <row r="2202" spans="1:34" x14ac:dyDescent="0.25">
      <c r="A2202" s="62">
        <f>COUNTA(H2202:K2202,L2202:AH2202)</f>
        <v>0</v>
      </c>
      <c r="B2202" s="13"/>
      <c r="C2202" s="13"/>
      <c r="D2202" s="13"/>
      <c r="E2202" s="13">
        <f t="shared" si="288"/>
        <v>0</v>
      </c>
      <c r="F2202" s="13"/>
      <c r="G2202" s="13"/>
      <c r="H2202" s="88"/>
      <c r="I2202" s="88"/>
      <c r="J2202" s="9"/>
      <c r="K2202" s="8"/>
      <c r="L2202" s="19"/>
      <c r="M2202" s="8"/>
      <c r="N2202" s="19"/>
      <c r="O2202" s="19"/>
      <c r="P2202" s="19"/>
      <c r="Q2202" s="8"/>
      <c r="R2202" s="8"/>
      <c r="S2202" s="88"/>
      <c r="T2202" s="8"/>
      <c r="U2202" s="8"/>
      <c r="V2202" s="11"/>
      <c r="W2202" s="19"/>
      <c r="X2202" s="8"/>
      <c r="Y2202" s="90"/>
      <c r="Z2202" s="88"/>
      <c r="AA2202" s="88"/>
      <c r="AB2202" s="88"/>
      <c r="AC2202" s="88"/>
      <c r="AD2202" s="10"/>
      <c r="AE2202" s="8"/>
      <c r="AF2202" s="12"/>
      <c r="AG2202" s="8"/>
      <c r="AH2202" s="88"/>
    </row>
    <row r="2203" spans="1:34" x14ac:dyDescent="0.25">
      <c r="A2203" s="62">
        <f>COUNTA(H2203:K2203,L2203:AH2203)</f>
        <v>0</v>
      </c>
      <c r="B2203" s="13"/>
      <c r="C2203" s="13"/>
      <c r="D2203" s="13"/>
      <c r="E2203" s="13">
        <f t="shared" si="288"/>
        <v>0</v>
      </c>
      <c r="F2203" s="13"/>
      <c r="G2203" s="13"/>
      <c r="H2203" s="88"/>
      <c r="I2203" s="88"/>
      <c r="J2203" s="9"/>
      <c r="K2203" s="8"/>
      <c r="L2203" s="19"/>
      <c r="M2203" s="8"/>
      <c r="N2203" s="19"/>
      <c r="O2203" s="19"/>
      <c r="P2203" s="19"/>
      <c r="Q2203" s="8"/>
      <c r="R2203" s="8"/>
      <c r="S2203" s="88"/>
      <c r="T2203" s="8"/>
      <c r="U2203" s="8"/>
      <c r="V2203" s="11"/>
      <c r="W2203" s="19"/>
      <c r="X2203" s="8"/>
      <c r="Y2203" s="90"/>
      <c r="Z2203" s="88"/>
      <c r="AA2203" s="88"/>
      <c r="AB2203" s="88"/>
      <c r="AC2203" s="88"/>
      <c r="AD2203" s="10"/>
      <c r="AE2203" s="8"/>
      <c r="AF2203" s="12"/>
      <c r="AG2203" s="8"/>
      <c r="AH2203" s="88"/>
    </row>
    <row r="2204" spans="1:34" x14ac:dyDescent="0.25">
      <c r="A2204" s="62">
        <f>COUNTA(H2204:K2204,L2204:AH2204)</f>
        <v>0</v>
      </c>
      <c r="B2204" s="13"/>
      <c r="C2204" s="13"/>
      <c r="D2204" s="13"/>
      <c r="E2204" s="13">
        <f t="shared" si="288"/>
        <v>0</v>
      </c>
      <c r="F2204" s="13"/>
      <c r="G2204" s="13"/>
      <c r="H2204" s="88"/>
      <c r="I2204" s="88"/>
      <c r="J2204" s="9"/>
      <c r="K2204" s="8"/>
      <c r="L2204" s="19"/>
      <c r="M2204" s="8"/>
      <c r="N2204" s="19"/>
      <c r="O2204" s="19"/>
      <c r="P2204" s="19"/>
      <c r="Q2204" s="8"/>
      <c r="R2204" s="8"/>
      <c r="S2204" s="88"/>
      <c r="T2204" s="8"/>
      <c r="U2204" s="8"/>
      <c r="V2204" s="11"/>
      <c r="W2204" s="19"/>
      <c r="X2204" s="8"/>
      <c r="Y2204" s="90"/>
      <c r="Z2204" s="88"/>
      <c r="AA2204" s="88"/>
      <c r="AB2204" s="88"/>
      <c r="AC2204" s="88"/>
      <c r="AD2204" s="10"/>
      <c r="AE2204" s="8"/>
      <c r="AF2204" s="12"/>
      <c r="AG2204" s="8"/>
      <c r="AH2204" s="88"/>
    </row>
    <row r="2205" spans="1:34" x14ac:dyDescent="0.25">
      <c r="A2205" s="62">
        <f>COUNTA(H2205:K2205,L2205:AH2205)</f>
        <v>0</v>
      </c>
      <c r="B2205" s="13"/>
      <c r="C2205" s="13"/>
      <c r="D2205" s="13"/>
      <c r="E2205" s="13">
        <f t="shared" si="288"/>
        <v>0</v>
      </c>
      <c r="F2205" s="13"/>
      <c r="G2205" s="13"/>
      <c r="H2205" s="88"/>
      <c r="I2205" s="88"/>
      <c r="J2205" s="9"/>
      <c r="K2205" s="8"/>
      <c r="L2205" s="19"/>
      <c r="M2205" s="8"/>
      <c r="N2205" s="19"/>
      <c r="O2205" s="19"/>
      <c r="P2205" s="19"/>
      <c r="Q2205" s="8"/>
      <c r="R2205" s="8"/>
      <c r="S2205" s="88"/>
      <c r="T2205" s="8"/>
      <c r="U2205" s="8"/>
      <c r="V2205" s="11"/>
      <c r="W2205" s="19"/>
      <c r="X2205" s="8"/>
      <c r="Y2205" s="90"/>
      <c r="Z2205" s="88"/>
      <c r="AA2205" s="88"/>
      <c r="AB2205" s="88"/>
      <c r="AC2205" s="88"/>
      <c r="AD2205" s="10"/>
      <c r="AE2205" s="8"/>
      <c r="AF2205" s="12"/>
      <c r="AG2205" s="8"/>
      <c r="AH2205" s="88"/>
    </row>
    <row r="2206" spans="1:34" s="26" customFormat="1" ht="11.25" customHeight="1" x14ac:dyDescent="0.25">
      <c r="A2206" s="21">
        <v>0</v>
      </c>
      <c r="B2206" s="22"/>
      <c r="C2206" s="22"/>
      <c r="D2206" s="21"/>
      <c r="E2206" s="23">
        <f>MAX(E2190:E2205)</f>
        <v>0</v>
      </c>
      <c r="F2206" s="21" t="str">
        <f>RIGHT(R2206,4)</f>
        <v xml:space="preserve"> - 0</v>
      </c>
      <c r="G2206" s="21" t="str">
        <f>RIGHT(X2206,4)</f>
        <v xml:space="preserve"> - 0</v>
      </c>
      <c r="H2206" s="88"/>
      <c r="I2206" s="88"/>
      <c r="J2206" s="23" t="s">
        <v>85</v>
      </c>
      <c r="K2206" s="23" t="str">
        <f>IF(E2206=4,"ВО",IF(E2206=3,"СПО",IF(E2206=2,"ВО (с)",IF(E2206=1,"СПО (с)","-"))))</f>
        <v>-</v>
      </c>
      <c r="L2206" s="23">
        <f>COUNTA(L2190:L2205)</f>
        <v>0</v>
      </c>
      <c r="M2206" s="23" t="s">
        <v>80</v>
      </c>
      <c r="N2206" s="23" t="s">
        <v>80</v>
      </c>
      <c r="O2206" s="23">
        <f>COUNTA(O2190:O2205)</f>
        <v>0</v>
      </c>
      <c r="P2206" s="23" t="s">
        <v>80</v>
      </c>
      <c r="Q2206" s="23">
        <f>SUM(Q2190:Q2205)</f>
        <v>0</v>
      </c>
      <c r="R2206" s="23" t="str">
        <f>CONCATENATE("П.Г.П. - ",MAX(R2190:R2205))</f>
        <v>П.Г.П. - 0</v>
      </c>
      <c r="S2206" s="23">
        <f>COUNTA(S2190)</f>
        <v>0</v>
      </c>
      <c r="T2206" s="23">
        <f>T2191</f>
        <v>0</v>
      </c>
      <c r="U2206" s="23" t="s">
        <v>80</v>
      </c>
      <c r="V2206" s="23" t="s">
        <v>80</v>
      </c>
      <c r="W2206" s="23">
        <f>COUNTA(W2190:W2205)</f>
        <v>0</v>
      </c>
      <c r="X2206" s="23" t="str">
        <f>CONCATENATE("П.Г.П. - ",MAX(X2190:X2205))</f>
        <v>П.Г.П. - 0</v>
      </c>
      <c r="Y2206" s="24">
        <f>Y2190</f>
        <v>0</v>
      </c>
      <c r="Z2206" s="23" t="str">
        <f>IF(Z2190="","-",Z2190)</f>
        <v>-</v>
      </c>
      <c r="AA2206" s="23" t="str">
        <f t="shared" ref="AA2206:AC2206" si="289">IF(AA2190="","-",AA2190)</f>
        <v>-</v>
      </c>
      <c r="AB2206" s="23" t="str">
        <f t="shared" si="289"/>
        <v>-</v>
      </c>
      <c r="AC2206" s="23" t="str">
        <f t="shared" si="289"/>
        <v>-</v>
      </c>
      <c r="AD2206" s="23" t="s">
        <v>80</v>
      </c>
      <c r="AE2206" s="23">
        <f>SUM(AE2190:AE2205)</f>
        <v>0</v>
      </c>
      <c r="AF2206" s="25">
        <f>SUM(AF2190:AF2205)</f>
        <v>0</v>
      </c>
      <c r="AG2206" s="23" t="s">
        <v>80</v>
      </c>
      <c r="AH2206" s="23" t="s">
        <v>80</v>
      </c>
    </row>
    <row r="2207" spans="1:34" x14ac:dyDescent="0.25">
      <c r="A2207" s="62">
        <f>COUNTA(H2207:K2207,L2207:AH2207)-7</f>
        <v>-1</v>
      </c>
      <c r="B2207" s="13"/>
      <c r="C2207" s="13"/>
      <c r="D2207" s="13"/>
      <c r="E2207" s="13">
        <f t="shared" ref="E2207:E2222" si="290">IF(K2207="ВО",4,IF(K2207="СПО",3,IF(K2207="ВО (студент)",2,IF(K2207="СПО (студент)",1,0))))</f>
        <v>0</v>
      </c>
      <c r="F2207" s="13"/>
      <c r="G2207" s="13"/>
      <c r="H2207" s="88">
        <v>150</v>
      </c>
      <c r="I2207" s="88"/>
      <c r="J2207" s="7" t="s">
        <v>77</v>
      </c>
      <c r="K2207" s="8"/>
      <c r="L2207" s="19"/>
      <c r="M2207" s="8"/>
      <c r="N2207" s="19"/>
      <c r="O2207" s="19"/>
      <c r="P2207" s="19"/>
      <c r="Q2207" s="8"/>
      <c r="R2207" s="8"/>
      <c r="S2207" s="88"/>
      <c r="T2207" s="17" t="s">
        <v>80</v>
      </c>
      <c r="U2207" s="17" t="s">
        <v>80</v>
      </c>
      <c r="V2207" s="18" t="s">
        <v>80</v>
      </c>
      <c r="W2207" s="19"/>
      <c r="X2207" s="8"/>
      <c r="Y2207" s="90"/>
      <c r="Z2207" s="88"/>
      <c r="AA2207" s="88"/>
      <c r="AB2207" s="88" t="str">
        <f>IF(Y2207&lt;1,"-",ROUND(YEARFRAC(Y2207,#REF!,1),2))</f>
        <v>-</v>
      </c>
      <c r="AC2207" s="88"/>
      <c r="AD2207" s="10"/>
      <c r="AE2207" s="8"/>
      <c r="AF2207" s="12"/>
      <c r="AG2207" s="8"/>
      <c r="AH2207" s="88"/>
    </row>
    <row r="2208" spans="1:34" x14ac:dyDescent="0.25">
      <c r="A2208" s="62">
        <f>COUNTA(H2208:K2208,L2208:AH2208)</f>
        <v>0</v>
      </c>
      <c r="B2208" s="13"/>
      <c r="C2208" s="13"/>
      <c r="D2208" s="13"/>
      <c r="E2208" s="13">
        <f t="shared" si="290"/>
        <v>0</v>
      </c>
      <c r="F2208" s="13"/>
      <c r="G2208" s="13"/>
      <c r="H2208" s="88"/>
      <c r="I2208" s="88"/>
      <c r="J2208" s="9"/>
      <c r="K2208" s="8"/>
      <c r="L2208" s="19"/>
      <c r="M2208" s="8"/>
      <c r="N2208" s="19"/>
      <c r="O2208" s="19"/>
      <c r="P2208" s="19"/>
      <c r="Q2208" s="8"/>
      <c r="R2208" s="8"/>
      <c r="S2208" s="88"/>
      <c r="T2208" s="8"/>
      <c r="U2208" s="8"/>
      <c r="V2208" s="11"/>
      <c r="W2208" s="19"/>
      <c r="X2208" s="8"/>
      <c r="Y2208" s="90"/>
      <c r="Z2208" s="88"/>
      <c r="AA2208" s="88"/>
      <c r="AB2208" s="88"/>
      <c r="AC2208" s="88"/>
      <c r="AD2208" s="10"/>
      <c r="AE2208" s="8"/>
      <c r="AF2208" s="12"/>
      <c r="AG2208" s="8"/>
      <c r="AH2208" s="88"/>
    </row>
    <row r="2209" spans="1:34" x14ac:dyDescent="0.25">
      <c r="A2209" s="62">
        <f>COUNTA(H2209:K2209,L2209:AH2209,J2210)-4</f>
        <v>0</v>
      </c>
      <c r="B2209" s="13"/>
      <c r="C2209" s="13"/>
      <c r="D2209" s="13"/>
      <c r="E2209" s="13">
        <f t="shared" si="290"/>
        <v>0</v>
      </c>
      <c r="F2209" s="13"/>
      <c r="G2209" s="13"/>
      <c r="H2209" s="88"/>
      <c r="I2209" s="88"/>
      <c r="J2209" s="7" t="s">
        <v>78</v>
      </c>
      <c r="K2209" s="8"/>
      <c r="L2209" s="19"/>
      <c r="M2209" s="8"/>
      <c r="N2209" s="19"/>
      <c r="O2209" s="19"/>
      <c r="P2209" s="19"/>
      <c r="Q2209" s="8"/>
      <c r="R2209" s="8"/>
      <c r="S2209" s="88"/>
      <c r="T2209" s="17" t="s">
        <v>80</v>
      </c>
      <c r="U2209" s="17" t="s">
        <v>80</v>
      </c>
      <c r="V2209" s="18" t="s">
        <v>80</v>
      </c>
      <c r="W2209" s="19"/>
      <c r="X2209" s="8"/>
      <c r="Y2209" s="90"/>
      <c r="Z2209" s="88"/>
      <c r="AA2209" s="88"/>
      <c r="AB2209" s="88"/>
      <c r="AC2209" s="88"/>
      <c r="AD2209" s="10"/>
      <c r="AE2209" s="8"/>
      <c r="AF2209" s="12"/>
      <c r="AG2209" s="8"/>
      <c r="AH2209" s="88"/>
    </row>
    <row r="2210" spans="1:34" x14ac:dyDescent="0.25">
      <c r="A2210" s="62">
        <f>COUNTA(H2210:K2210,L2210:AH2210)</f>
        <v>0</v>
      </c>
      <c r="B2210" s="13"/>
      <c r="C2210" s="13"/>
      <c r="D2210" s="13" t="str">
        <f>IF(J2210&gt;0,"совмещение","-")</f>
        <v>-</v>
      </c>
      <c r="E2210" s="13">
        <f t="shared" si="290"/>
        <v>0</v>
      </c>
      <c r="F2210" s="13"/>
      <c r="G2210" s="13"/>
      <c r="H2210" s="88"/>
      <c r="I2210" s="88"/>
      <c r="J2210" s="9"/>
      <c r="K2210" s="8"/>
      <c r="L2210" s="19"/>
      <c r="M2210" s="8"/>
      <c r="N2210" s="19"/>
      <c r="O2210" s="19"/>
      <c r="P2210" s="19"/>
      <c r="Q2210" s="8"/>
      <c r="R2210" s="8"/>
      <c r="S2210" s="88"/>
      <c r="T2210" s="8"/>
      <c r="U2210" s="8"/>
      <c r="V2210" s="11"/>
      <c r="W2210" s="19"/>
      <c r="X2210" s="8"/>
      <c r="Y2210" s="90"/>
      <c r="Z2210" s="88"/>
      <c r="AA2210" s="88"/>
      <c r="AB2210" s="88"/>
      <c r="AC2210" s="88"/>
      <c r="AD2210" s="10"/>
      <c r="AE2210" s="8"/>
      <c r="AF2210" s="12"/>
      <c r="AG2210" s="8"/>
      <c r="AH2210" s="88"/>
    </row>
    <row r="2211" spans="1:34" x14ac:dyDescent="0.25">
      <c r="A2211" s="62">
        <f>COUNTA(H2211:K2211,L2211:AH2211)</f>
        <v>0</v>
      </c>
      <c r="B2211" s="13"/>
      <c r="C2211" s="13"/>
      <c r="D2211" s="13"/>
      <c r="E2211" s="13">
        <f t="shared" si="290"/>
        <v>0</v>
      </c>
      <c r="F2211" s="13"/>
      <c r="G2211" s="13"/>
      <c r="H2211" s="88"/>
      <c r="I2211" s="88"/>
      <c r="J2211" s="9"/>
      <c r="K2211" s="8"/>
      <c r="L2211" s="19"/>
      <c r="M2211" s="8"/>
      <c r="N2211" s="19"/>
      <c r="O2211" s="19"/>
      <c r="P2211" s="19"/>
      <c r="Q2211" s="8"/>
      <c r="R2211" s="8"/>
      <c r="S2211" s="88"/>
      <c r="T2211" s="8"/>
      <c r="U2211" s="8"/>
      <c r="V2211" s="11"/>
      <c r="W2211" s="19"/>
      <c r="X2211" s="8"/>
      <c r="Y2211" s="90"/>
      <c r="Z2211" s="88"/>
      <c r="AA2211" s="88"/>
      <c r="AB2211" s="88"/>
      <c r="AC2211" s="88"/>
      <c r="AD2211" s="10"/>
      <c r="AE2211" s="8"/>
      <c r="AF2211" s="12"/>
      <c r="AG2211" s="8"/>
      <c r="AH2211" s="88"/>
    </row>
    <row r="2212" spans="1:34" x14ac:dyDescent="0.25">
      <c r="A2212" s="62">
        <f>COUNTA(H2212:K2212,L2212:AH2212)</f>
        <v>0</v>
      </c>
      <c r="B2212" s="13"/>
      <c r="C2212" s="13"/>
      <c r="D2212" s="13"/>
      <c r="E2212" s="13">
        <f t="shared" si="290"/>
        <v>0</v>
      </c>
      <c r="F2212" s="13"/>
      <c r="G2212" s="13"/>
      <c r="H2212" s="88"/>
      <c r="I2212" s="88"/>
      <c r="J2212" s="9"/>
      <c r="K2212" s="8"/>
      <c r="L2212" s="19"/>
      <c r="M2212" s="8"/>
      <c r="N2212" s="19"/>
      <c r="O2212" s="19"/>
      <c r="P2212" s="19"/>
      <c r="Q2212" s="8"/>
      <c r="R2212" s="8"/>
      <c r="S2212" s="88"/>
      <c r="T2212" s="8"/>
      <c r="U2212" s="8"/>
      <c r="V2212" s="11"/>
      <c r="W2212" s="19"/>
      <c r="X2212" s="8"/>
      <c r="Y2212" s="90"/>
      <c r="Z2212" s="88"/>
      <c r="AA2212" s="88"/>
      <c r="AB2212" s="88"/>
      <c r="AC2212" s="88"/>
      <c r="AD2212" s="10"/>
      <c r="AE2212" s="8"/>
      <c r="AF2212" s="12"/>
      <c r="AG2212" s="8"/>
      <c r="AH2212" s="88"/>
    </row>
    <row r="2213" spans="1:34" x14ac:dyDescent="0.25">
      <c r="A2213" s="62">
        <f>COUNTA(H2213:K2213,L2213:AH2213)</f>
        <v>0</v>
      </c>
      <c r="B2213" s="13"/>
      <c r="C2213" s="13"/>
      <c r="D2213" s="13"/>
      <c r="E2213" s="13">
        <f t="shared" si="290"/>
        <v>0</v>
      </c>
      <c r="F2213" s="13"/>
      <c r="G2213" s="13"/>
      <c r="H2213" s="88"/>
      <c r="I2213" s="88"/>
      <c r="J2213" s="9"/>
      <c r="K2213" s="8"/>
      <c r="L2213" s="19"/>
      <c r="M2213" s="8"/>
      <c r="N2213" s="19"/>
      <c r="O2213" s="19"/>
      <c r="P2213" s="19"/>
      <c r="Q2213" s="8"/>
      <c r="R2213" s="8"/>
      <c r="S2213" s="88"/>
      <c r="T2213" s="8"/>
      <c r="U2213" s="8"/>
      <c r="V2213" s="11"/>
      <c r="W2213" s="19"/>
      <c r="X2213" s="8"/>
      <c r="Y2213" s="90"/>
      <c r="Z2213" s="88"/>
      <c r="AA2213" s="88"/>
      <c r="AB2213" s="88"/>
      <c r="AC2213" s="88"/>
      <c r="AD2213" s="10"/>
      <c r="AE2213" s="8"/>
      <c r="AF2213" s="12"/>
      <c r="AG2213" s="8"/>
      <c r="AH2213" s="88"/>
    </row>
    <row r="2214" spans="1:34" x14ac:dyDescent="0.25">
      <c r="A2214" s="62">
        <f>COUNTA(H2214:K2214,L2214:AH2214)</f>
        <v>0</v>
      </c>
      <c r="B2214" s="13"/>
      <c r="C2214" s="13"/>
      <c r="D2214" s="13"/>
      <c r="E2214" s="13">
        <f t="shared" si="290"/>
        <v>0</v>
      </c>
      <c r="F2214" s="13"/>
      <c r="G2214" s="13"/>
      <c r="H2214" s="88"/>
      <c r="I2214" s="88"/>
      <c r="J2214" s="9"/>
      <c r="K2214" s="8"/>
      <c r="L2214" s="19"/>
      <c r="M2214" s="8"/>
      <c r="N2214" s="19"/>
      <c r="O2214" s="19"/>
      <c r="P2214" s="19"/>
      <c r="Q2214" s="8"/>
      <c r="R2214" s="8"/>
      <c r="S2214" s="88"/>
      <c r="T2214" s="8"/>
      <c r="U2214" s="8"/>
      <c r="V2214" s="11"/>
      <c r="W2214" s="19"/>
      <c r="X2214" s="8"/>
      <c r="Y2214" s="90"/>
      <c r="Z2214" s="88"/>
      <c r="AA2214" s="88"/>
      <c r="AB2214" s="88"/>
      <c r="AC2214" s="88"/>
      <c r="AD2214" s="10"/>
      <c r="AE2214" s="8"/>
      <c r="AF2214" s="12"/>
      <c r="AG2214" s="8"/>
      <c r="AH2214" s="88"/>
    </row>
    <row r="2215" spans="1:34" x14ac:dyDescent="0.25">
      <c r="A2215" s="62">
        <f>COUNTA(H2215:K2215,L2215:AH2215)</f>
        <v>0</v>
      </c>
      <c r="B2215" s="13"/>
      <c r="C2215" s="13"/>
      <c r="D2215" s="13"/>
      <c r="E2215" s="13">
        <f t="shared" si="290"/>
        <v>0</v>
      </c>
      <c r="F2215" s="13"/>
      <c r="G2215" s="13"/>
      <c r="H2215" s="88"/>
      <c r="I2215" s="88"/>
      <c r="J2215" s="9"/>
      <c r="K2215" s="8"/>
      <c r="L2215" s="19"/>
      <c r="M2215" s="8"/>
      <c r="N2215" s="19"/>
      <c r="O2215" s="19"/>
      <c r="P2215" s="19"/>
      <c r="Q2215" s="8"/>
      <c r="R2215" s="8"/>
      <c r="S2215" s="88"/>
      <c r="T2215" s="8"/>
      <c r="U2215" s="8"/>
      <c r="V2215" s="11"/>
      <c r="W2215" s="19"/>
      <c r="X2215" s="8"/>
      <c r="Y2215" s="90"/>
      <c r="Z2215" s="88"/>
      <c r="AA2215" s="88"/>
      <c r="AB2215" s="88"/>
      <c r="AC2215" s="88"/>
      <c r="AD2215" s="10"/>
      <c r="AE2215" s="8"/>
      <c r="AF2215" s="12"/>
      <c r="AG2215" s="8"/>
      <c r="AH2215" s="88"/>
    </row>
    <row r="2216" spans="1:34" x14ac:dyDescent="0.25">
      <c r="A2216" s="62">
        <f>COUNTA(H2216:K2216,L2216:AH2216,J2217)-4</f>
        <v>0</v>
      </c>
      <c r="B2216" s="13"/>
      <c r="C2216" s="13"/>
      <c r="D2216" s="13"/>
      <c r="E2216" s="13">
        <f t="shared" si="290"/>
        <v>0</v>
      </c>
      <c r="F2216" s="13"/>
      <c r="G2216" s="13"/>
      <c r="H2216" s="88"/>
      <c r="I2216" s="88"/>
      <c r="J2216" s="7" t="s">
        <v>79</v>
      </c>
      <c r="K2216" s="8"/>
      <c r="L2216" s="19"/>
      <c r="M2216" s="8"/>
      <c r="N2216" s="19"/>
      <c r="O2216" s="19"/>
      <c r="P2216" s="19"/>
      <c r="Q2216" s="8"/>
      <c r="R2216" s="8"/>
      <c r="S2216" s="88"/>
      <c r="T2216" s="17" t="s">
        <v>80</v>
      </c>
      <c r="U2216" s="17" t="s">
        <v>80</v>
      </c>
      <c r="V2216" s="18" t="s">
        <v>80</v>
      </c>
      <c r="W2216" s="19"/>
      <c r="X2216" s="8"/>
      <c r="Y2216" s="90"/>
      <c r="Z2216" s="88"/>
      <c r="AA2216" s="88"/>
      <c r="AB2216" s="88"/>
      <c r="AC2216" s="88"/>
      <c r="AD2216" s="10"/>
      <c r="AE2216" s="8"/>
      <c r="AF2216" s="12"/>
      <c r="AG2216" s="8"/>
      <c r="AH2216" s="88"/>
    </row>
    <row r="2217" spans="1:34" x14ac:dyDescent="0.25">
      <c r="A2217" s="62">
        <f>COUNTA(H2217:K2217,L2217:AH2217)</f>
        <v>0</v>
      </c>
      <c r="B2217" s="13"/>
      <c r="C2217" s="13"/>
      <c r="D2217" s="13" t="str">
        <f>IF(J2217&gt;0,"совместительство","-")</f>
        <v>-</v>
      </c>
      <c r="E2217" s="13">
        <f t="shared" si="290"/>
        <v>0</v>
      </c>
      <c r="F2217" s="13"/>
      <c r="G2217" s="13"/>
      <c r="H2217" s="88"/>
      <c r="I2217" s="88"/>
      <c r="J2217" s="9"/>
      <c r="K2217" s="8"/>
      <c r="L2217" s="19"/>
      <c r="M2217" s="8"/>
      <c r="N2217" s="19"/>
      <c r="O2217" s="19"/>
      <c r="P2217" s="19"/>
      <c r="Q2217" s="8"/>
      <c r="R2217" s="8"/>
      <c r="S2217" s="88"/>
      <c r="T2217" s="8"/>
      <c r="U2217" s="8"/>
      <c r="V2217" s="11"/>
      <c r="W2217" s="19"/>
      <c r="X2217" s="8"/>
      <c r="Y2217" s="90"/>
      <c r="Z2217" s="88"/>
      <c r="AA2217" s="88"/>
      <c r="AB2217" s="88"/>
      <c r="AC2217" s="88"/>
      <c r="AD2217" s="10"/>
      <c r="AE2217" s="8"/>
      <c r="AF2217" s="12"/>
      <c r="AG2217" s="8"/>
      <c r="AH2217" s="88"/>
    </row>
    <row r="2218" spans="1:34" x14ac:dyDescent="0.25">
      <c r="A2218" s="62">
        <f>COUNTA(H2218:K2218,L2218:AH2218)</f>
        <v>0</v>
      </c>
      <c r="B2218" s="13"/>
      <c r="C2218" s="13"/>
      <c r="D2218" s="13"/>
      <c r="E2218" s="13">
        <f t="shared" si="290"/>
        <v>0</v>
      </c>
      <c r="F2218" s="13"/>
      <c r="G2218" s="13"/>
      <c r="H2218" s="88"/>
      <c r="I2218" s="88"/>
      <c r="J2218" s="9"/>
      <c r="K2218" s="8"/>
      <c r="L2218" s="19"/>
      <c r="M2218" s="8"/>
      <c r="N2218" s="19"/>
      <c r="O2218" s="19"/>
      <c r="P2218" s="19"/>
      <c r="Q2218" s="8"/>
      <c r="R2218" s="8"/>
      <c r="S2218" s="88"/>
      <c r="T2218" s="8"/>
      <c r="U2218" s="8"/>
      <c r="V2218" s="11"/>
      <c r="W2218" s="19"/>
      <c r="X2218" s="8"/>
      <c r="Y2218" s="90"/>
      <c r="Z2218" s="88"/>
      <c r="AA2218" s="88"/>
      <c r="AB2218" s="88"/>
      <c r="AC2218" s="88"/>
      <c r="AD2218" s="10"/>
      <c r="AE2218" s="8"/>
      <c r="AF2218" s="12"/>
      <c r="AG2218" s="8"/>
      <c r="AH2218" s="88"/>
    </row>
    <row r="2219" spans="1:34" x14ac:dyDescent="0.25">
      <c r="A2219" s="62">
        <f>COUNTA(H2219:K2219,L2219:AH2219)</f>
        <v>0</v>
      </c>
      <c r="B2219" s="13"/>
      <c r="C2219" s="13"/>
      <c r="D2219" s="13"/>
      <c r="E2219" s="13">
        <f t="shared" si="290"/>
        <v>0</v>
      </c>
      <c r="F2219" s="13"/>
      <c r="G2219" s="13"/>
      <c r="H2219" s="88"/>
      <c r="I2219" s="88"/>
      <c r="J2219" s="9"/>
      <c r="K2219" s="8"/>
      <c r="L2219" s="19"/>
      <c r="M2219" s="8"/>
      <c r="N2219" s="19"/>
      <c r="O2219" s="19"/>
      <c r="P2219" s="19"/>
      <c r="Q2219" s="8"/>
      <c r="R2219" s="8"/>
      <c r="S2219" s="88"/>
      <c r="T2219" s="8"/>
      <c r="U2219" s="8"/>
      <c r="V2219" s="11"/>
      <c r="W2219" s="19"/>
      <c r="X2219" s="8"/>
      <c r="Y2219" s="90"/>
      <c r="Z2219" s="88"/>
      <c r="AA2219" s="88"/>
      <c r="AB2219" s="88"/>
      <c r="AC2219" s="88"/>
      <c r="AD2219" s="10"/>
      <c r="AE2219" s="8"/>
      <c r="AF2219" s="12"/>
      <c r="AG2219" s="8"/>
      <c r="AH2219" s="88"/>
    </row>
    <row r="2220" spans="1:34" x14ac:dyDescent="0.25">
      <c r="A2220" s="62">
        <f>COUNTA(H2220:K2220,L2220:AH2220)</f>
        <v>0</v>
      </c>
      <c r="B2220" s="13"/>
      <c r="C2220" s="13"/>
      <c r="D2220" s="13"/>
      <c r="E2220" s="13">
        <f t="shared" si="290"/>
        <v>0</v>
      </c>
      <c r="F2220" s="13"/>
      <c r="G2220" s="13"/>
      <c r="H2220" s="88"/>
      <c r="I2220" s="88"/>
      <c r="J2220" s="9"/>
      <c r="K2220" s="8"/>
      <c r="L2220" s="19"/>
      <c r="M2220" s="8"/>
      <c r="N2220" s="19"/>
      <c r="O2220" s="19"/>
      <c r="P2220" s="19"/>
      <c r="Q2220" s="8"/>
      <c r="R2220" s="8"/>
      <c r="S2220" s="88"/>
      <c r="T2220" s="8"/>
      <c r="U2220" s="8"/>
      <c r="V2220" s="11"/>
      <c r="W2220" s="19"/>
      <c r="X2220" s="8"/>
      <c r="Y2220" s="90"/>
      <c r="Z2220" s="88"/>
      <c r="AA2220" s="88"/>
      <c r="AB2220" s="88"/>
      <c r="AC2220" s="88"/>
      <c r="AD2220" s="10"/>
      <c r="AE2220" s="8"/>
      <c r="AF2220" s="12"/>
      <c r="AG2220" s="8"/>
      <c r="AH2220" s="88"/>
    </row>
    <row r="2221" spans="1:34" x14ac:dyDescent="0.25">
      <c r="A2221" s="62">
        <f>COUNTA(H2221:K2221,L2221:AH2221)</f>
        <v>0</v>
      </c>
      <c r="B2221" s="13"/>
      <c r="C2221" s="13"/>
      <c r="D2221" s="13"/>
      <c r="E2221" s="13">
        <f t="shared" si="290"/>
        <v>0</v>
      </c>
      <c r="F2221" s="13"/>
      <c r="G2221" s="13"/>
      <c r="H2221" s="88"/>
      <c r="I2221" s="88"/>
      <c r="J2221" s="9"/>
      <c r="K2221" s="8"/>
      <c r="L2221" s="19"/>
      <c r="M2221" s="8"/>
      <c r="N2221" s="19"/>
      <c r="O2221" s="19"/>
      <c r="P2221" s="19"/>
      <c r="Q2221" s="8"/>
      <c r="R2221" s="8"/>
      <c r="S2221" s="88"/>
      <c r="T2221" s="8"/>
      <c r="U2221" s="8"/>
      <c r="V2221" s="11"/>
      <c r="W2221" s="19"/>
      <c r="X2221" s="8"/>
      <c r="Y2221" s="90"/>
      <c r="Z2221" s="88"/>
      <c r="AA2221" s="88"/>
      <c r="AB2221" s="88"/>
      <c r="AC2221" s="88"/>
      <c r="AD2221" s="10"/>
      <c r="AE2221" s="8"/>
      <c r="AF2221" s="12"/>
      <c r="AG2221" s="8"/>
      <c r="AH2221" s="88"/>
    </row>
    <row r="2222" spans="1:34" x14ac:dyDescent="0.25">
      <c r="A2222" s="62">
        <f>COUNTA(H2222:K2222,L2222:AH2222)</f>
        <v>0</v>
      </c>
      <c r="B2222" s="13"/>
      <c r="C2222" s="13"/>
      <c r="D2222" s="13"/>
      <c r="E2222" s="13">
        <f t="shared" si="290"/>
        <v>0</v>
      </c>
      <c r="F2222" s="13"/>
      <c r="G2222" s="13"/>
      <c r="H2222" s="88"/>
      <c r="I2222" s="88"/>
      <c r="J2222" s="9"/>
      <c r="K2222" s="8"/>
      <c r="L2222" s="19"/>
      <c r="M2222" s="8"/>
      <c r="N2222" s="19"/>
      <c r="O2222" s="19"/>
      <c r="P2222" s="19"/>
      <c r="Q2222" s="8"/>
      <c r="R2222" s="8"/>
      <c r="S2222" s="88"/>
      <c r="T2222" s="8"/>
      <c r="U2222" s="8"/>
      <c r="V2222" s="11"/>
      <c r="W2222" s="19"/>
      <c r="X2222" s="8"/>
      <c r="Y2222" s="90"/>
      <c r="Z2222" s="88"/>
      <c r="AA2222" s="88"/>
      <c r="AB2222" s="88"/>
      <c r="AC2222" s="88"/>
      <c r="AD2222" s="10"/>
      <c r="AE2222" s="8"/>
      <c r="AF2222" s="12"/>
      <c r="AG2222" s="8"/>
      <c r="AH2222" s="88"/>
    </row>
    <row r="2223" spans="1:34" s="26" customFormat="1" ht="11.25" customHeight="1" x14ac:dyDescent="0.25">
      <c r="A2223" s="21">
        <v>0</v>
      </c>
      <c r="B2223" s="22"/>
      <c r="C2223" s="22"/>
      <c r="D2223" s="21"/>
      <c r="E2223" s="23">
        <f>MAX(E2207:E2222)</f>
        <v>0</v>
      </c>
      <c r="F2223" s="21" t="str">
        <f>RIGHT(R2223,4)</f>
        <v xml:space="preserve"> - 0</v>
      </c>
      <c r="G2223" s="21" t="str">
        <f>RIGHT(X2223,4)</f>
        <v xml:space="preserve"> - 0</v>
      </c>
      <c r="H2223" s="88"/>
      <c r="I2223" s="88"/>
      <c r="J2223" s="23" t="s">
        <v>85</v>
      </c>
      <c r="K2223" s="23" t="str">
        <f>IF(E2223=4,"ВО",IF(E2223=3,"СПО",IF(E2223=2,"ВО (с)",IF(E2223=1,"СПО (с)","-"))))</f>
        <v>-</v>
      </c>
      <c r="L2223" s="23">
        <f>COUNTA(L2207:L2222)</f>
        <v>0</v>
      </c>
      <c r="M2223" s="23" t="s">
        <v>80</v>
      </c>
      <c r="N2223" s="23" t="s">
        <v>80</v>
      </c>
      <c r="O2223" s="23">
        <f>COUNTA(O2207:O2222)</f>
        <v>0</v>
      </c>
      <c r="P2223" s="23" t="s">
        <v>80</v>
      </c>
      <c r="Q2223" s="23">
        <f>SUM(Q2207:Q2222)</f>
        <v>0</v>
      </c>
      <c r="R2223" s="23" t="str">
        <f>CONCATENATE("П.Г.П. - ",MAX(R2207:R2222))</f>
        <v>П.Г.П. - 0</v>
      </c>
      <c r="S2223" s="23">
        <f>COUNTA(S2207)</f>
        <v>0</v>
      </c>
      <c r="T2223" s="23">
        <f>T2208</f>
        <v>0</v>
      </c>
      <c r="U2223" s="23" t="s">
        <v>80</v>
      </c>
      <c r="V2223" s="23" t="s">
        <v>80</v>
      </c>
      <c r="W2223" s="23">
        <f>COUNTA(W2207:W2222)</f>
        <v>0</v>
      </c>
      <c r="X2223" s="23" t="str">
        <f>CONCATENATE("П.Г.П. - ",MAX(X2207:X2222))</f>
        <v>П.Г.П. - 0</v>
      </c>
      <c r="Y2223" s="24">
        <f>Y2207</f>
        <v>0</v>
      </c>
      <c r="Z2223" s="23" t="str">
        <f>IF(Z2207="","-",Z2207)</f>
        <v>-</v>
      </c>
      <c r="AA2223" s="23" t="str">
        <f t="shared" ref="AA2223:AC2223" si="291">IF(AA2207="","-",AA2207)</f>
        <v>-</v>
      </c>
      <c r="AB2223" s="23" t="str">
        <f t="shared" si="291"/>
        <v>-</v>
      </c>
      <c r="AC2223" s="23" t="str">
        <f t="shared" si="291"/>
        <v>-</v>
      </c>
      <c r="AD2223" s="23" t="s">
        <v>80</v>
      </c>
      <c r="AE2223" s="23">
        <f>SUM(AE2207:AE2222)</f>
        <v>0</v>
      </c>
      <c r="AF2223" s="25">
        <f>SUM(AF2207:AF2222)</f>
        <v>0</v>
      </c>
      <c r="AG2223" s="23" t="s">
        <v>80</v>
      </c>
      <c r="AH2223" s="23" t="s">
        <v>80</v>
      </c>
    </row>
    <row r="2224" spans="1:34" x14ac:dyDescent="0.25">
      <c r="A2224" s="62">
        <f>COUNTA(H2224:K2224,L2224:AH2224)-7</f>
        <v>-1</v>
      </c>
      <c r="B2224" s="13"/>
      <c r="C2224" s="13"/>
      <c r="D2224" s="13"/>
      <c r="E2224" s="13">
        <f t="shared" ref="E2224:E2239" si="292">IF(K2224="ВО",4,IF(K2224="СПО",3,IF(K2224="ВО (студент)",2,IF(K2224="СПО (студент)",1,0))))</f>
        <v>0</v>
      </c>
      <c r="F2224" s="13"/>
      <c r="G2224" s="13"/>
      <c r="H2224" s="88">
        <v>151</v>
      </c>
      <c r="I2224" s="88"/>
      <c r="J2224" s="7" t="s">
        <v>77</v>
      </c>
      <c r="K2224" s="8"/>
      <c r="L2224" s="19"/>
      <c r="M2224" s="8"/>
      <c r="N2224" s="19"/>
      <c r="O2224" s="19"/>
      <c r="P2224" s="19"/>
      <c r="Q2224" s="8"/>
      <c r="R2224" s="8"/>
      <c r="S2224" s="88"/>
      <c r="T2224" s="17" t="s">
        <v>80</v>
      </c>
      <c r="U2224" s="17" t="s">
        <v>80</v>
      </c>
      <c r="V2224" s="18" t="s">
        <v>80</v>
      </c>
      <c r="W2224" s="19"/>
      <c r="X2224" s="8"/>
      <c r="Y2224" s="90"/>
      <c r="Z2224" s="88"/>
      <c r="AA2224" s="88"/>
      <c r="AB2224" s="88" t="str">
        <f>IF(Y2224&lt;1,"-",ROUND(YEARFRAC(Y2224,#REF!,1),2))</f>
        <v>-</v>
      </c>
      <c r="AC2224" s="88"/>
      <c r="AD2224" s="10"/>
      <c r="AE2224" s="8"/>
      <c r="AF2224" s="12"/>
      <c r="AG2224" s="8"/>
      <c r="AH2224" s="88"/>
    </row>
    <row r="2225" spans="1:34" x14ac:dyDescent="0.25">
      <c r="A2225" s="62">
        <f>COUNTA(H2225:K2225,L2225:AH2225)</f>
        <v>0</v>
      </c>
      <c r="B2225" s="13"/>
      <c r="C2225" s="13"/>
      <c r="D2225" s="13"/>
      <c r="E2225" s="13">
        <f t="shared" si="292"/>
        <v>0</v>
      </c>
      <c r="F2225" s="13"/>
      <c r="G2225" s="13"/>
      <c r="H2225" s="88"/>
      <c r="I2225" s="88"/>
      <c r="J2225" s="9"/>
      <c r="K2225" s="8"/>
      <c r="L2225" s="19"/>
      <c r="M2225" s="8"/>
      <c r="N2225" s="19"/>
      <c r="O2225" s="19"/>
      <c r="P2225" s="19"/>
      <c r="Q2225" s="8"/>
      <c r="R2225" s="8"/>
      <c r="S2225" s="88"/>
      <c r="T2225" s="8"/>
      <c r="U2225" s="8"/>
      <c r="V2225" s="11"/>
      <c r="W2225" s="19"/>
      <c r="X2225" s="8"/>
      <c r="Y2225" s="90"/>
      <c r="Z2225" s="88"/>
      <c r="AA2225" s="88"/>
      <c r="AB2225" s="88"/>
      <c r="AC2225" s="88"/>
      <c r="AD2225" s="10"/>
      <c r="AE2225" s="8"/>
      <c r="AF2225" s="12"/>
      <c r="AG2225" s="8"/>
      <c r="AH2225" s="88"/>
    </row>
    <row r="2226" spans="1:34" x14ac:dyDescent="0.25">
      <c r="A2226" s="62">
        <f>COUNTA(H2226:K2226,L2226:AH2226,J2227)-4</f>
        <v>0</v>
      </c>
      <c r="B2226" s="13"/>
      <c r="C2226" s="13"/>
      <c r="D2226" s="13"/>
      <c r="E2226" s="13">
        <f t="shared" si="292"/>
        <v>0</v>
      </c>
      <c r="F2226" s="13"/>
      <c r="G2226" s="13"/>
      <c r="H2226" s="88"/>
      <c r="I2226" s="88"/>
      <c r="J2226" s="7" t="s">
        <v>78</v>
      </c>
      <c r="K2226" s="8"/>
      <c r="L2226" s="19"/>
      <c r="M2226" s="8"/>
      <c r="N2226" s="19"/>
      <c r="O2226" s="19"/>
      <c r="P2226" s="19"/>
      <c r="Q2226" s="8"/>
      <c r="R2226" s="8"/>
      <c r="S2226" s="88"/>
      <c r="T2226" s="17" t="s">
        <v>80</v>
      </c>
      <c r="U2226" s="17" t="s">
        <v>80</v>
      </c>
      <c r="V2226" s="18" t="s">
        <v>80</v>
      </c>
      <c r="W2226" s="19"/>
      <c r="X2226" s="8"/>
      <c r="Y2226" s="90"/>
      <c r="Z2226" s="88"/>
      <c r="AA2226" s="88"/>
      <c r="AB2226" s="88"/>
      <c r="AC2226" s="88"/>
      <c r="AD2226" s="10"/>
      <c r="AE2226" s="8"/>
      <c r="AF2226" s="12"/>
      <c r="AG2226" s="8"/>
      <c r="AH2226" s="88"/>
    </row>
    <row r="2227" spans="1:34" x14ac:dyDescent="0.25">
      <c r="A2227" s="62">
        <f>COUNTA(H2227:K2227,L2227:AH2227)</f>
        <v>0</v>
      </c>
      <c r="B2227" s="13"/>
      <c r="C2227" s="13"/>
      <c r="D2227" s="13" t="str">
        <f>IF(J2227&gt;0,"совмещение","-")</f>
        <v>-</v>
      </c>
      <c r="E2227" s="13">
        <f t="shared" si="292"/>
        <v>0</v>
      </c>
      <c r="F2227" s="13"/>
      <c r="G2227" s="13"/>
      <c r="H2227" s="88"/>
      <c r="I2227" s="88"/>
      <c r="J2227" s="9"/>
      <c r="K2227" s="8"/>
      <c r="L2227" s="19"/>
      <c r="M2227" s="8"/>
      <c r="N2227" s="19"/>
      <c r="O2227" s="19"/>
      <c r="P2227" s="19"/>
      <c r="Q2227" s="8"/>
      <c r="R2227" s="8"/>
      <c r="S2227" s="88"/>
      <c r="T2227" s="8"/>
      <c r="U2227" s="8"/>
      <c r="V2227" s="11"/>
      <c r="W2227" s="19"/>
      <c r="X2227" s="8"/>
      <c r="Y2227" s="90"/>
      <c r="Z2227" s="88"/>
      <c r="AA2227" s="88"/>
      <c r="AB2227" s="88"/>
      <c r="AC2227" s="88"/>
      <c r="AD2227" s="10"/>
      <c r="AE2227" s="8"/>
      <c r="AF2227" s="12"/>
      <c r="AG2227" s="8"/>
      <c r="AH2227" s="88"/>
    </row>
    <row r="2228" spans="1:34" x14ac:dyDescent="0.25">
      <c r="A2228" s="62">
        <f>COUNTA(H2228:K2228,L2228:AH2228)</f>
        <v>0</v>
      </c>
      <c r="B2228" s="13"/>
      <c r="C2228" s="13"/>
      <c r="D2228" s="13"/>
      <c r="E2228" s="13">
        <f t="shared" si="292"/>
        <v>0</v>
      </c>
      <c r="F2228" s="13"/>
      <c r="G2228" s="13"/>
      <c r="H2228" s="88"/>
      <c r="I2228" s="88"/>
      <c r="J2228" s="9"/>
      <c r="K2228" s="8"/>
      <c r="L2228" s="19"/>
      <c r="M2228" s="8"/>
      <c r="N2228" s="19"/>
      <c r="O2228" s="19"/>
      <c r="P2228" s="19"/>
      <c r="Q2228" s="8"/>
      <c r="R2228" s="8"/>
      <c r="S2228" s="88"/>
      <c r="T2228" s="8"/>
      <c r="U2228" s="8"/>
      <c r="V2228" s="11"/>
      <c r="W2228" s="19"/>
      <c r="X2228" s="8"/>
      <c r="Y2228" s="90"/>
      <c r="Z2228" s="88"/>
      <c r="AA2228" s="88"/>
      <c r="AB2228" s="88"/>
      <c r="AC2228" s="88"/>
      <c r="AD2228" s="10"/>
      <c r="AE2228" s="8"/>
      <c r="AF2228" s="12"/>
      <c r="AG2228" s="8"/>
      <c r="AH2228" s="88"/>
    </row>
    <row r="2229" spans="1:34" x14ac:dyDescent="0.25">
      <c r="A2229" s="62">
        <f>COUNTA(H2229:K2229,L2229:AH2229)</f>
        <v>0</v>
      </c>
      <c r="B2229" s="13"/>
      <c r="C2229" s="13"/>
      <c r="D2229" s="13"/>
      <c r="E2229" s="13">
        <f t="shared" si="292"/>
        <v>0</v>
      </c>
      <c r="F2229" s="13"/>
      <c r="G2229" s="13"/>
      <c r="H2229" s="88"/>
      <c r="I2229" s="88"/>
      <c r="J2229" s="9"/>
      <c r="K2229" s="8"/>
      <c r="L2229" s="19"/>
      <c r="M2229" s="8"/>
      <c r="N2229" s="19"/>
      <c r="O2229" s="19"/>
      <c r="P2229" s="19"/>
      <c r="Q2229" s="8"/>
      <c r="R2229" s="8"/>
      <c r="S2229" s="88"/>
      <c r="T2229" s="8"/>
      <c r="U2229" s="8"/>
      <c r="V2229" s="11"/>
      <c r="W2229" s="19"/>
      <c r="X2229" s="8"/>
      <c r="Y2229" s="90"/>
      <c r="Z2229" s="88"/>
      <c r="AA2229" s="88"/>
      <c r="AB2229" s="88"/>
      <c r="AC2229" s="88"/>
      <c r="AD2229" s="10"/>
      <c r="AE2229" s="8"/>
      <c r="AF2229" s="12"/>
      <c r="AG2229" s="8"/>
      <c r="AH2229" s="88"/>
    </row>
    <row r="2230" spans="1:34" x14ac:dyDescent="0.25">
      <c r="A2230" s="62">
        <f>COUNTA(H2230:K2230,L2230:AH2230)</f>
        <v>0</v>
      </c>
      <c r="B2230" s="13"/>
      <c r="C2230" s="13"/>
      <c r="D2230" s="13"/>
      <c r="E2230" s="13">
        <f t="shared" si="292"/>
        <v>0</v>
      </c>
      <c r="F2230" s="13"/>
      <c r="G2230" s="13"/>
      <c r="H2230" s="88"/>
      <c r="I2230" s="88"/>
      <c r="J2230" s="9"/>
      <c r="K2230" s="8"/>
      <c r="L2230" s="19"/>
      <c r="M2230" s="8"/>
      <c r="N2230" s="19"/>
      <c r="O2230" s="19"/>
      <c r="P2230" s="19"/>
      <c r="Q2230" s="8"/>
      <c r="R2230" s="8"/>
      <c r="S2230" s="88"/>
      <c r="T2230" s="8"/>
      <c r="U2230" s="8"/>
      <c r="V2230" s="11"/>
      <c r="W2230" s="19"/>
      <c r="X2230" s="8"/>
      <c r="Y2230" s="90"/>
      <c r="Z2230" s="88"/>
      <c r="AA2230" s="88"/>
      <c r="AB2230" s="88"/>
      <c r="AC2230" s="88"/>
      <c r="AD2230" s="10"/>
      <c r="AE2230" s="8"/>
      <c r="AF2230" s="12"/>
      <c r="AG2230" s="8"/>
      <c r="AH2230" s="88"/>
    </row>
    <row r="2231" spans="1:34" x14ac:dyDescent="0.25">
      <c r="A2231" s="62">
        <f>COUNTA(H2231:K2231,L2231:AH2231)</f>
        <v>0</v>
      </c>
      <c r="B2231" s="13"/>
      <c r="C2231" s="13"/>
      <c r="D2231" s="13"/>
      <c r="E2231" s="13">
        <f t="shared" si="292"/>
        <v>0</v>
      </c>
      <c r="F2231" s="13"/>
      <c r="G2231" s="13"/>
      <c r="H2231" s="88"/>
      <c r="I2231" s="88"/>
      <c r="J2231" s="9"/>
      <c r="K2231" s="8"/>
      <c r="L2231" s="19"/>
      <c r="M2231" s="8"/>
      <c r="N2231" s="19"/>
      <c r="O2231" s="19"/>
      <c r="P2231" s="19"/>
      <c r="Q2231" s="8"/>
      <c r="R2231" s="8"/>
      <c r="S2231" s="88"/>
      <c r="T2231" s="8"/>
      <c r="U2231" s="8"/>
      <c r="V2231" s="11"/>
      <c r="W2231" s="19"/>
      <c r="X2231" s="8"/>
      <c r="Y2231" s="90"/>
      <c r="Z2231" s="88"/>
      <c r="AA2231" s="88"/>
      <c r="AB2231" s="88"/>
      <c r="AC2231" s="88"/>
      <c r="AD2231" s="10"/>
      <c r="AE2231" s="8"/>
      <c r="AF2231" s="12"/>
      <c r="AG2231" s="8"/>
      <c r="AH2231" s="88"/>
    </row>
    <row r="2232" spans="1:34" x14ac:dyDescent="0.25">
      <c r="A2232" s="62">
        <f>COUNTA(H2232:K2232,L2232:AH2232)</f>
        <v>0</v>
      </c>
      <c r="B2232" s="13"/>
      <c r="C2232" s="13"/>
      <c r="D2232" s="13"/>
      <c r="E2232" s="13">
        <f t="shared" si="292"/>
        <v>0</v>
      </c>
      <c r="F2232" s="13"/>
      <c r="G2232" s="13"/>
      <c r="H2232" s="88"/>
      <c r="I2232" s="88"/>
      <c r="J2232" s="9"/>
      <c r="K2232" s="8"/>
      <c r="L2232" s="19"/>
      <c r="M2232" s="8"/>
      <c r="N2232" s="19"/>
      <c r="O2232" s="19"/>
      <c r="P2232" s="19"/>
      <c r="Q2232" s="8"/>
      <c r="R2232" s="8"/>
      <c r="S2232" s="88"/>
      <c r="T2232" s="8"/>
      <c r="U2232" s="8"/>
      <c r="V2232" s="11"/>
      <c r="W2232" s="19"/>
      <c r="X2232" s="8"/>
      <c r="Y2232" s="90"/>
      <c r="Z2232" s="88"/>
      <c r="AA2232" s="88"/>
      <c r="AB2232" s="88"/>
      <c r="AC2232" s="88"/>
      <c r="AD2232" s="10"/>
      <c r="AE2232" s="8"/>
      <c r="AF2232" s="12"/>
      <c r="AG2232" s="8"/>
      <c r="AH2232" s="88"/>
    </row>
    <row r="2233" spans="1:34" x14ac:dyDescent="0.25">
      <c r="A2233" s="62">
        <f>COUNTA(H2233:K2233,L2233:AH2233,J2234)-4</f>
        <v>0</v>
      </c>
      <c r="B2233" s="13"/>
      <c r="C2233" s="13"/>
      <c r="D2233" s="13"/>
      <c r="E2233" s="13">
        <f t="shared" si="292"/>
        <v>0</v>
      </c>
      <c r="F2233" s="13"/>
      <c r="G2233" s="13"/>
      <c r="H2233" s="88"/>
      <c r="I2233" s="88"/>
      <c r="J2233" s="7" t="s">
        <v>79</v>
      </c>
      <c r="K2233" s="8"/>
      <c r="L2233" s="19"/>
      <c r="M2233" s="8"/>
      <c r="N2233" s="19"/>
      <c r="O2233" s="19"/>
      <c r="P2233" s="19"/>
      <c r="Q2233" s="8"/>
      <c r="R2233" s="8"/>
      <c r="S2233" s="88"/>
      <c r="T2233" s="17" t="s">
        <v>80</v>
      </c>
      <c r="U2233" s="17" t="s">
        <v>80</v>
      </c>
      <c r="V2233" s="18" t="s">
        <v>80</v>
      </c>
      <c r="W2233" s="19"/>
      <c r="X2233" s="8"/>
      <c r="Y2233" s="90"/>
      <c r="Z2233" s="88"/>
      <c r="AA2233" s="88"/>
      <c r="AB2233" s="88"/>
      <c r="AC2233" s="88"/>
      <c r="AD2233" s="10"/>
      <c r="AE2233" s="8"/>
      <c r="AF2233" s="12"/>
      <c r="AG2233" s="8"/>
      <c r="AH2233" s="88"/>
    </row>
    <row r="2234" spans="1:34" x14ac:dyDescent="0.25">
      <c r="A2234" s="62">
        <f>COUNTA(H2234:K2234,L2234:AH2234)</f>
        <v>0</v>
      </c>
      <c r="B2234" s="13"/>
      <c r="C2234" s="13"/>
      <c r="D2234" s="13" t="str">
        <f>IF(J2234&gt;0,"совместительство","-")</f>
        <v>-</v>
      </c>
      <c r="E2234" s="13">
        <f t="shared" si="292"/>
        <v>0</v>
      </c>
      <c r="F2234" s="13"/>
      <c r="G2234" s="13"/>
      <c r="H2234" s="88"/>
      <c r="I2234" s="88"/>
      <c r="J2234" s="9"/>
      <c r="K2234" s="8"/>
      <c r="L2234" s="19"/>
      <c r="M2234" s="8"/>
      <c r="N2234" s="19"/>
      <c r="O2234" s="19"/>
      <c r="P2234" s="19"/>
      <c r="Q2234" s="8"/>
      <c r="R2234" s="8"/>
      <c r="S2234" s="88"/>
      <c r="T2234" s="8"/>
      <c r="U2234" s="8"/>
      <c r="V2234" s="11"/>
      <c r="W2234" s="19"/>
      <c r="X2234" s="8"/>
      <c r="Y2234" s="90"/>
      <c r="Z2234" s="88"/>
      <c r="AA2234" s="88"/>
      <c r="AB2234" s="88"/>
      <c r="AC2234" s="88"/>
      <c r="AD2234" s="10"/>
      <c r="AE2234" s="8"/>
      <c r="AF2234" s="12"/>
      <c r="AG2234" s="8"/>
      <c r="AH2234" s="88"/>
    </row>
    <row r="2235" spans="1:34" x14ac:dyDescent="0.25">
      <c r="A2235" s="62">
        <f>COUNTA(H2235:K2235,L2235:AH2235)</f>
        <v>0</v>
      </c>
      <c r="B2235" s="13"/>
      <c r="C2235" s="13"/>
      <c r="D2235" s="13"/>
      <c r="E2235" s="13">
        <f t="shared" si="292"/>
        <v>0</v>
      </c>
      <c r="F2235" s="13"/>
      <c r="G2235" s="13"/>
      <c r="H2235" s="88"/>
      <c r="I2235" s="88"/>
      <c r="J2235" s="9"/>
      <c r="K2235" s="8"/>
      <c r="L2235" s="19"/>
      <c r="M2235" s="8"/>
      <c r="N2235" s="19"/>
      <c r="O2235" s="19"/>
      <c r="P2235" s="19"/>
      <c r="Q2235" s="8"/>
      <c r="R2235" s="8"/>
      <c r="S2235" s="88"/>
      <c r="T2235" s="8"/>
      <c r="U2235" s="8"/>
      <c r="V2235" s="11"/>
      <c r="W2235" s="19"/>
      <c r="X2235" s="8"/>
      <c r="Y2235" s="90"/>
      <c r="Z2235" s="88"/>
      <c r="AA2235" s="88"/>
      <c r="AB2235" s="88"/>
      <c r="AC2235" s="88"/>
      <c r="AD2235" s="10"/>
      <c r="AE2235" s="8"/>
      <c r="AF2235" s="12"/>
      <c r="AG2235" s="8"/>
      <c r="AH2235" s="88"/>
    </row>
    <row r="2236" spans="1:34" x14ac:dyDescent="0.25">
      <c r="A2236" s="62">
        <f>COUNTA(H2236:K2236,L2236:AH2236)</f>
        <v>0</v>
      </c>
      <c r="B2236" s="13"/>
      <c r="C2236" s="13"/>
      <c r="D2236" s="13"/>
      <c r="E2236" s="13">
        <f t="shared" si="292"/>
        <v>0</v>
      </c>
      <c r="F2236" s="13"/>
      <c r="G2236" s="13"/>
      <c r="H2236" s="88"/>
      <c r="I2236" s="88"/>
      <c r="J2236" s="9"/>
      <c r="K2236" s="8"/>
      <c r="L2236" s="19"/>
      <c r="M2236" s="8"/>
      <c r="N2236" s="19"/>
      <c r="O2236" s="19"/>
      <c r="P2236" s="19"/>
      <c r="Q2236" s="8"/>
      <c r="R2236" s="8"/>
      <c r="S2236" s="88"/>
      <c r="T2236" s="8"/>
      <c r="U2236" s="8"/>
      <c r="V2236" s="11"/>
      <c r="W2236" s="19"/>
      <c r="X2236" s="8"/>
      <c r="Y2236" s="90"/>
      <c r="Z2236" s="88"/>
      <c r="AA2236" s="88"/>
      <c r="AB2236" s="88"/>
      <c r="AC2236" s="88"/>
      <c r="AD2236" s="10"/>
      <c r="AE2236" s="8"/>
      <c r="AF2236" s="12"/>
      <c r="AG2236" s="8"/>
      <c r="AH2236" s="88"/>
    </row>
    <row r="2237" spans="1:34" x14ac:dyDescent="0.25">
      <c r="A2237" s="62">
        <f>COUNTA(H2237:K2237,L2237:AH2237)</f>
        <v>0</v>
      </c>
      <c r="B2237" s="13"/>
      <c r="C2237" s="13"/>
      <c r="D2237" s="13"/>
      <c r="E2237" s="13">
        <f t="shared" si="292"/>
        <v>0</v>
      </c>
      <c r="F2237" s="13"/>
      <c r="G2237" s="13"/>
      <c r="H2237" s="88"/>
      <c r="I2237" s="88"/>
      <c r="J2237" s="9"/>
      <c r="K2237" s="8"/>
      <c r="L2237" s="19"/>
      <c r="M2237" s="8"/>
      <c r="N2237" s="19"/>
      <c r="O2237" s="19"/>
      <c r="P2237" s="19"/>
      <c r="Q2237" s="8"/>
      <c r="R2237" s="8"/>
      <c r="S2237" s="88"/>
      <c r="T2237" s="8"/>
      <c r="U2237" s="8"/>
      <c r="V2237" s="11"/>
      <c r="W2237" s="19"/>
      <c r="X2237" s="8"/>
      <c r="Y2237" s="90"/>
      <c r="Z2237" s="88"/>
      <c r="AA2237" s="88"/>
      <c r="AB2237" s="88"/>
      <c r="AC2237" s="88"/>
      <c r="AD2237" s="10"/>
      <c r="AE2237" s="8"/>
      <c r="AF2237" s="12"/>
      <c r="AG2237" s="8"/>
      <c r="AH2237" s="88"/>
    </row>
    <row r="2238" spans="1:34" x14ac:dyDescent="0.25">
      <c r="A2238" s="62">
        <f>COUNTA(H2238:K2238,L2238:AH2238)</f>
        <v>0</v>
      </c>
      <c r="B2238" s="13"/>
      <c r="C2238" s="13"/>
      <c r="D2238" s="13"/>
      <c r="E2238" s="13">
        <f t="shared" si="292"/>
        <v>0</v>
      </c>
      <c r="F2238" s="13"/>
      <c r="G2238" s="13"/>
      <c r="H2238" s="88"/>
      <c r="I2238" s="88"/>
      <c r="J2238" s="9"/>
      <c r="K2238" s="8"/>
      <c r="L2238" s="19"/>
      <c r="M2238" s="8"/>
      <c r="N2238" s="19"/>
      <c r="O2238" s="19"/>
      <c r="P2238" s="19"/>
      <c r="Q2238" s="8"/>
      <c r="R2238" s="8"/>
      <c r="S2238" s="88"/>
      <c r="T2238" s="8"/>
      <c r="U2238" s="8"/>
      <c r="V2238" s="11"/>
      <c r="W2238" s="19"/>
      <c r="X2238" s="8"/>
      <c r="Y2238" s="90"/>
      <c r="Z2238" s="88"/>
      <c r="AA2238" s="88"/>
      <c r="AB2238" s="88"/>
      <c r="AC2238" s="88"/>
      <c r="AD2238" s="10"/>
      <c r="AE2238" s="8"/>
      <c r="AF2238" s="12"/>
      <c r="AG2238" s="8"/>
      <c r="AH2238" s="88"/>
    </row>
    <row r="2239" spans="1:34" x14ac:dyDescent="0.25">
      <c r="A2239" s="62">
        <f>COUNTA(H2239:K2239,L2239:AH2239)</f>
        <v>0</v>
      </c>
      <c r="B2239" s="13"/>
      <c r="C2239" s="13"/>
      <c r="D2239" s="13"/>
      <c r="E2239" s="13">
        <f t="shared" si="292"/>
        <v>0</v>
      </c>
      <c r="F2239" s="13"/>
      <c r="G2239" s="13"/>
      <c r="H2239" s="88"/>
      <c r="I2239" s="88"/>
      <c r="J2239" s="9"/>
      <c r="K2239" s="8"/>
      <c r="L2239" s="19"/>
      <c r="M2239" s="8"/>
      <c r="N2239" s="19"/>
      <c r="O2239" s="19"/>
      <c r="P2239" s="19"/>
      <c r="Q2239" s="8"/>
      <c r="R2239" s="8"/>
      <c r="S2239" s="88"/>
      <c r="T2239" s="8"/>
      <c r="U2239" s="8"/>
      <c r="V2239" s="11"/>
      <c r="W2239" s="19"/>
      <c r="X2239" s="8"/>
      <c r="Y2239" s="90"/>
      <c r="Z2239" s="88"/>
      <c r="AA2239" s="88"/>
      <c r="AB2239" s="88"/>
      <c r="AC2239" s="88"/>
      <c r="AD2239" s="10"/>
      <c r="AE2239" s="8"/>
      <c r="AF2239" s="12"/>
      <c r="AG2239" s="8"/>
      <c r="AH2239" s="88"/>
    </row>
    <row r="2240" spans="1:34" s="26" customFormat="1" ht="11.25" customHeight="1" x14ac:dyDescent="0.25">
      <c r="A2240" s="21">
        <v>0</v>
      </c>
      <c r="B2240" s="22"/>
      <c r="C2240" s="22"/>
      <c r="D2240" s="21"/>
      <c r="E2240" s="23">
        <f>MAX(E2224:E2239)</f>
        <v>0</v>
      </c>
      <c r="F2240" s="21" t="str">
        <f>RIGHT(R2240,4)</f>
        <v xml:space="preserve"> - 0</v>
      </c>
      <c r="G2240" s="21" t="str">
        <f>RIGHT(X2240,4)</f>
        <v xml:space="preserve"> - 0</v>
      </c>
      <c r="H2240" s="88"/>
      <c r="I2240" s="88"/>
      <c r="J2240" s="23" t="s">
        <v>85</v>
      </c>
      <c r="K2240" s="23" t="str">
        <f>IF(E2240=4,"ВО",IF(E2240=3,"СПО",IF(E2240=2,"ВО (с)",IF(E2240=1,"СПО (с)","-"))))</f>
        <v>-</v>
      </c>
      <c r="L2240" s="23">
        <f>COUNTA(L2224:L2239)</f>
        <v>0</v>
      </c>
      <c r="M2240" s="23" t="s">
        <v>80</v>
      </c>
      <c r="N2240" s="23" t="s">
        <v>80</v>
      </c>
      <c r="O2240" s="23">
        <f>COUNTA(O2224:O2239)</f>
        <v>0</v>
      </c>
      <c r="P2240" s="23" t="s">
        <v>80</v>
      </c>
      <c r="Q2240" s="23">
        <f>SUM(Q2224:Q2239)</f>
        <v>0</v>
      </c>
      <c r="R2240" s="23" t="str">
        <f>CONCATENATE("П.Г.П. - ",MAX(R2224:R2239))</f>
        <v>П.Г.П. - 0</v>
      </c>
      <c r="S2240" s="23">
        <f>COUNTA(S2224)</f>
        <v>0</v>
      </c>
      <c r="T2240" s="23">
        <f>T2225</f>
        <v>0</v>
      </c>
      <c r="U2240" s="23" t="s">
        <v>80</v>
      </c>
      <c r="V2240" s="23" t="s">
        <v>80</v>
      </c>
      <c r="W2240" s="23">
        <f>COUNTA(W2224:W2239)</f>
        <v>0</v>
      </c>
      <c r="X2240" s="23" t="str">
        <f>CONCATENATE("П.Г.П. - ",MAX(X2224:X2239))</f>
        <v>П.Г.П. - 0</v>
      </c>
      <c r="Y2240" s="24">
        <f>Y2224</f>
        <v>0</v>
      </c>
      <c r="Z2240" s="23" t="str">
        <f>IF(Z2224="","-",Z2224)</f>
        <v>-</v>
      </c>
      <c r="AA2240" s="23" t="str">
        <f t="shared" ref="AA2240:AC2240" si="293">IF(AA2224="","-",AA2224)</f>
        <v>-</v>
      </c>
      <c r="AB2240" s="23" t="str">
        <f t="shared" si="293"/>
        <v>-</v>
      </c>
      <c r="AC2240" s="23" t="str">
        <f t="shared" si="293"/>
        <v>-</v>
      </c>
      <c r="AD2240" s="23" t="s">
        <v>80</v>
      </c>
      <c r="AE2240" s="23">
        <f>SUM(AE2224:AE2239)</f>
        <v>0</v>
      </c>
      <c r="AF2240" s="25">
        <f>SUM(AF2224:AF2239)</f>
        <v>0</v>
      </c>
      <c r="AG2240" s="23" t="s">
        <v>80</v>
      </c>
      <c r="AH2240" s="23" t="s">
        <v>80</v>
      </c>
    </row>
    <row r="2241" spans="1:34" x14ac:dyDescent="0.25">
      <c r="A2241" s="62">
        <f>COUNTA(H2241:K2241,L2241:AH2241)-7</f>
        <v>-1</v>
      </c>
      <c r="B2241" s="13"/>
      <c r="C2241" s="13"/>
      <c r="D2241" s="13"/>
      <c r="E2241" s="13">
        <f t="shared" ref="E2241:E2256" si="294">IF(K2241="ВО",4,IF(K2241="СПО",3,IF(K2241="ВО (студент)",2,IF(K2241="СПО (студент)",1,0))))</f>
        <v>0</v>
      </c>
      <c r="F2241" s="13"/>
      <c r="G2241" s="13"/>
      <c r="H2241" s="88">
        <v>152</v>
      </c>
      <c r="I2241" s="88"/>
      <c r="J2241" s="7" t="s">
        <v>77</v>
      </c>
      <c r="K2241" s="8"/>
      <c r="L2241" s="19"/>
      <c r="M2241" s="8"/>
      <c r="N2241" s="19"/>
      <c r="O2241" s="19"/>
      <c r="P2241" s="19"/>
      <c r="Q2241" s="8"/>
      <c r="R2241" s="8"/>
      <c r="S2241" s="88"/>
      <c r="T2241" s="17" t="s">
        <v>80</v>
      </c>
      <c r="U2241" s="17" t="s">
        <v>80</v>
      </c>
      <c r="V2241" s="18" t="s">
        <v>80</v>
      </c>
      <c r="W2241" s="19"/>
      <c r="X2241" s="8"/>
      <c r="Y2241" s="90"/>
      <c r="Z2241" s="88"/>
      <c r="AA2241" s="88"/>
      <c r="AB2241" s="88" t="str">
        <f>IF(Y2241&lt;1,"-",ROUND(YEARFRAC(Y2241,#REF!,1),2))</f>
        <v>-</v>
      </c>
      <c r="AC2241" s="88"/>
      <c r="AD2241" s="10"/>
      <c r="AE2241" s="8"/>
      <c r="AF2241" s="12"/>
      <c r="AG2241" s="8"/>
      <c r="AH2241" s="88"/>
    </row>
    <row r="2242" spans="1:34" x14ac:dyDescent="0.25">
      <c r="A2242" s="62">
        <f>COUNTA(H2242:K2242,L2242:AH2242)</f>
        <v>0</v>
      </c>
      <c r="B2242" s="13"/>
      <c r="C2242" s="13"/>
      <c r="D2242" s="13"/>
      <c r="E2242" s="13">
        <f t="shared" si="294"/>
        <v>0</v>
      </c>
      <c r="F2242" s="13"/>
      <c r="G2242" s="13"/>
      <c r="H2242" s="88"/>
      <c r="I2242" s="88"/>
      <c r="J2242" s="9"/>
      <c r="K2242" s="8"/>
      <c r="L2242" s="19"/>
      <c r="M2242" s="8"/>
      <c r="N2242" s="19"/>
      <c r="O2242" s="19"/>
      <c r="P2242" s="19"/>
      <c r="Q2242" s="8"/>
      <c r="R2242" s="8"/>
      <c r="S2242" s="88"/>
      <c r="T2242" s="8"/>
      <c r="U2242" s="8"/>
      <c r="V2242" s="11"/>
      <c r="W2242" s="19"/>
      <c r="X2242" s="8"/>
      <c r="Y2242" s="90"/>
      <c r="Z2242" s="88"/>
      <c r="AA2242" s="88"/>
      <c r="AB2242" s="88"/>
      <c r="AC2242" s="88"/>
      <c r="AD2242" s="10"/>
      <c r="AE2242" s="8"/>
      <c r="AF2242" s="12"/>
      <c r="AG2242" s="8"/>
      <c r="AH2242" s="88"/>
    </row>
    <row r="2243" spans="1:34" x14ac:dyDescent="0.25">
      <c r="A2243" s="62">
        <f>COUNTA(H2243:K2243,L2243:AH2243,J2244)-4</f>
        <v>0</v>
      </c>
      <c r="B2243" s="13"/>
      <c r="C2243" s="13"/>
      <c r="D2243" s="13"/>
      <c r="E2243" s="13">
        <f t="shared" si="294"/>
        <v>0</v>
      </c>
      <c r="F2243" s="13"/>
      <c r="G2243" s="13"/>
      <c r="H2243" s="88"/>
      <c r="I2243" s="88"/>
      <c r="J2243" s="7" t="s">
        <v>78</v>
      </c>
      <c r="K2243" s="8"/>
      <c r="L2243" s="19"/>
      <c r="M2243" s="8"/>
      <c r="N2243" s="19"/>
      <c r="O2243" s="19"/>
      <c r="P2243" s="19"/>
      <c r="Q2243" s="8"/>
      <c r="R2243" s="8"/>
      <c r="S2243" s="88"/>
      <c r="T2243" s="17" t="s">
        <v>80</v>
      </c>
      <c r="U2243" s="17" t="s">
        <v>80</v>
      </c>
      <c r="V2243" s="18" t="s">
        <v>80</v>
      </c>
      <c r="W2243" s="19"/>
      <c r="X2243" s="8"/>
      <c r="Y2243" s="90"/>
      <c r="Z2243" s="88"/>
      <c r="AA2243" s="88"/>
      <c r="AB2243" s="88"/>
      <c r="AC2243" s="88"/>
      <c r="AD2243" s="10"/>
      <c r="AE2243" s="8"/>
      <c r="AF2243" s="12"/>
      <c r="AG2243" s="8"/>
      <c r="AH2243" s="88"/>
    </row>
    <row r="2244" spans="1:34" x14ac:dyDescent="0.25">
      <c r="A2244" s="62">
        <f>COUNTA(H2244:K2244,L2244:AH2244)</f>
        <v>0</v>
      </c>
      <c r="B2244" s="13"/>
      <c r="C2244" s="13"/>
      <c r="D2244" s="13" t="str">
        <f>IF(J2244&gt;0,"совмещение","-")</f>
        <v>-</v>
      </c>
      <c r="E2244" s="13">
        <f t="shared" si="294"/>
        <v>0</v>
      </c>
      <c r="F2244" s="13"/>
      <c r="G2244" s="13"/>
      <c r="H2244" s="88"/>
      <c r="I2244" s="88"/>
      <c r="J2244" s="9"/>
      <c r="K2244" s="8"/>
      <c r="L2244" s="19"/>
      <c r="M2244" s="8"/>
      <c r="N2244" s="19"/>
      <c r="O2244" s="19"/>
      <c r="P2244" s="19"/>
      <c r="Q2244" s="8"/>
      <c r="R2244" s="8"/>
      <c r="S2244" s="88"/>
      <c r="T2244" s="8"/>
      <c r="U2244" s="8"/>
      <c r="V2244" s="11"/>
      <c r="W2244" s="19"/>
      <c r="X2244" s="8"/>
      <c r="Y2244" s="90"/>
      <c r="Z2244" s="88"/>
      <c r="AA2244" s="88"/>
      <c r="AB2244" s="88"/>
      <c r="AC2244" s="88"/>
      <c r="AD2244" s="10"/>
      <c r="AE2244" s="8"/>
      <c r="AF2244" s="12"/>
      <c r="AG2244" s="8"/>
      <c r="AH2244" s="88"/>
    </row>
    <row r="2245" spans="1:34" x14ac:dyDescent="0.25">
      <c r="A2245" s="62">
        <f>COUNTA(H2245:K2245,L2245:AH2245)</f>
        <v>0</v>
      </c>
      <c r="B2245" s="13"/>
      <c r="C2245" s="13"/>
      <c r="D2245" s="13"/>
      <c r="E2245" s="13">
        <f t="shared" si="294"/>
        <v>0</v>
      </c>
      <c r="F2245" s="13"/>
      <c r="G2245" s="13"/>
      <c r="H2245" s="88"/>
      <c r="I2245" s="88"/>
      <c r="J2245" s="9"/>
      <c r="K2245" s="8"/>
      <c r="L2245" s="19"/>
      <c r="M2245" s="8"/>
      <c r="N2245" s="19"/>
      <c r="O2245" s="19"/>
      <c r="P2245" s="19"/>
      <c r="Q2245" s="8"/>
      <c r="R2245" s="8"/>
      <c r="S2245" s="88"/>
      <c r="T2245" s="8"/>
      <c r="U2245" s="8"/>
      <c r="V2245" s="11"/>
      <c r="W2245" s="19"/>
      <c r="X2245" s="8"/>
      <c r="Y2245" s="90"/>
      <c r="Z2245" s="88"/>
      <c r="AA2245" s="88"/>
      <c r="AB2245" s="88"/>
      <c r="AC2245" s="88"/>
      <c r="AD2245" s="10"/>
      <c r="AE2245" s="8"/>
      <c r="AF2245" s="12"/>
      <c r="AG2245" s="8"/>
      <c r="AH2245" s="88"/>
    </row>
    <row r="2246" spans="1:34" x14ac:dyDescent="0.25">
      <c r="A2246" s="62">
        <f>COUNTA(H2246:K2246,L2246:AH2246)</f>
        <v>0</v>
      </c>
      <c r="B2246" s="13"/>
      <c r="C2246" s="13"/>
      <c r="D2246" s="13"/>
      <c r="E2246" s="13">
        <f t="shared" si="294"/>
        <v>0</v>
      </c>
      <c r="F2246" s="13"/>
      <c r="G2246" s="13"/>
      <c r="H2246" s="88"/>
      <c r="I2246" s="88"/>
      <c r="J2246" s="9"/>
      <c r="K2246" s="8"/>
      <c r="L2246" s="19"/>
      <c r="M2246" s="8"/>
      <c r="N2246" s="19"/>
      <c r="O2246" s="19"/>
      <c r="P2246" s="19"/>
      <c r="Q2246" s="8"/>
      <c r="R2246" s="8"/>
      <c r="S2246" s="88"/>
      <c r="T2246" s="8"/>
      <c r="U2246" s="8"/>
      <c r="V2246" s="11"/>
      <c r="W2246" s="19"/>
      <c r="X2246" s="8"/>
      <c r="Y2246" s="90"/>
      <c r="Z2246" s="88"/>
      <c r="AA2246" s="88"/>
      <c r="AB2246" s="88"/>
      <c r="AC2246" s="88"/>
      <c r="AD2246" s="10"/>
      <c r="AE2246" s="8"/>
      <c r="AF2246" s="12"/>
      <c r="AG2246" s="8"/>
      <c r="AH2246" s="88"/>
    </row>
    <row r="2247" spans="1:34" x14ac:dyDescent="0.25">
      <c r="A2247" s="62">
        <f>COUNTA(H2247:K2247,L2247:AH2247)</f>
        <v>0</v>
      </c>
      <c r="B2247" s="13"/>
      <c r="C2247" s="13"/>
      <c r="D2247" s="13"/>
      <c r="E2247" s="13">
        <f t="shared" si="294"/>
        <v>0</v>
      </c>
      <c r="F2247" s="13"/>
      <c r="G2247" s="13"/>
      <c r="H2247" s="88"/>
      <c r="I2247" s="88"/>
      <c r="J2247" s="9"/>
      <c r="K2247" s="8"/>
      <c r="L2247" s="19"/>
      <c r="M2247" s="8"/>
      <c r="N2247" s="19"/>
      <c r="O2247" s="19"/>
      <c r="P2247" s="19"/>
      <c r="Q2247" s="8"/>
      <c r="R2247" s="8"/>
      <c r="S2247" s="88"/>
      <c r="T2247" s="8"/>
      <c r="U2247" s="8"/>
      <c r="V2247" s="11"/>
      <c r="W2247" s="19"/>
      <c r="X2247" s="8"/>
      <c r="Y2247" s="90"/>
      <c r="Z2247" s="88"/>
      <c r="AA2247" s="88"/>
      <c r="AB2247" s="88"/>
      <c r="AC2247" s="88"/>
      <c r="AD2247" s="10"/>
      <c r="AE2247" s="8"/>
      <c r="AF2247" s="12"/>
      <c r="AG2247" s="8"/>
      <c r="AH2247" s="88"/>
    </row>
    <row r="2248" spans="1:34" x14ac:dyDescent="0.25">
      <c r="A2248" s="62">
        <f>COUNTA(H2248:K2248,L2248:AH2248)</f>
        <v>0</v>
      </c>
      <c r="B2248" s="13"/>
      <c r="C2248" s="13"/>
      <c r="D2248" s="13"/>
      <c r="E2248" s="13">
        <f t="shared" si="294"/>
        <v>0</v>
      </c>
      <c r="F2248" s="13"/>
      <c r="G2248" s="13"/>
      <c r="H2248" s="88"/>
      <c r="I2248" s="88"/>
      <c r="J2248" s="9"/>
      <c r="K2248" s="8"/>
      <c r="L2248" s="19"/>
      <c r="M2248" s="8"/>
      <c r="N2248" s="19"/>
      <c r="O2248" s="19"/>
      <c r="P2248" s="19"/>
      <c r="Q2248" s="8"/>
      <c r="R2248" s="8"/>
      <c r="S2248" s="88"/>
      <c r="T2248" s="8"/>
      <c r="U2248" s="8"/>
      <c r="V2248" s="11"/>
      <c r="W2248" s="19"/>
      <c r="X2248" s="8"/>
      <c r="Y2248" s="90"/>
      <c r="Z2248" s="88"/>
      <c r="AA2248" s="88"/>
      <c r="AB2248" s="88"/>
      <c r="AC2248" s="88"/>
      <c r="AD2248" s="10"/>
      <c r="AE2248" s="8"/>
      <c r="AF2248" s="12"/>
      <c r="AG2248" s="8"/>
      <c r="AH2248" s="88"/>
    </row>
    <row r="2249" spans="1:34" x14ac:dyDescent="0.25">
      <c r="A2249" s="62">
        <f>COUNTA(H2249:K2249,L2249:AH2249)</f>
        <v>0</v>
      </c>
      <c r="B2249" s="13"/>
      <c r="C2249" s="13"/>
      <c r="D2249" s="13"/>
      <c r="E2249" s="13">
        <f t="shared" si="294"/>
        <v>0</v>
      </c>
      <c r="F2249" s="13"/>
      <c r="G2249" s="13"/>
      <c r="H2249" s="88"/>
      <c r="I2249" s="88"/>
      <c r="J2249" s="9"/>
      <c r="K2249" s="8"/>
      <c r="L2249" s="19"/>
      <c r="M2249" s="8"/>
      <c r="N2249" s="19"/>
      <c r="O2249" s="19"/>
      <c r="P2249" s="19"/>
      <c r="Q2249" s="8"/>
      <c r="R2249" s="8"/>
      <c r="S2249" s="88"/>
      <c r="T2249" s="8"/>
      <c r="U2249" s="8"/>
      <c r="V2249" s="11"/>
      <c r="W2249" s="19"/>
      <c r="X2249" s="8"/>
      <c r="Y2249" s="90"/>
      <c r="Z2249" s="88"/>
      <c r="AA2249" s="88"/>
      <c r="AB2249" s="88"/>
      <c r="AC2249" s="88"/>
      <c r="AD2249" s="10"/>
      <c r="AE2249" s="8"/>
      <c r="AF2249" s="12"/>
      <c r="AG2249" s="8"/>
      <c r="AH2249" s="88"/>
    </row>
    <row r="2250" spans="1:34" x14ac:dyDescent="0.25">
      <c r="A2250" s="62">
        <f>COUNTA(H2250:K2250,L2250:AH2250,J2251)-4</f>
        <v>0</v>
      </c>
      <c r="B2250" s="13"/>
      <c r="C2250" s="13"/>
      <c r="D2250" s="13"/>
      <c r="E2250" s="13">
        <f t="shared" si="294"/>
        <v>0</v>
      </c>
      <c r="F2250" s="13"/>
      <c r="G2250" s="13"/>
      <c r="H2250" s="88"/>
      <c r="I2250" s="88"/>
      <c r="J2250" s="7" t="s">
        <v>79</v>
      </c>
      <c r="K2250" s="8"/>
      <c r="L2250" s="19"/>
      <c r="M2250" s="8"/>
      <c r="N2250" s="19"/>
      <c r="O2250" s="19"/>
      <c r="P2250" s="19"/>
      <c r="Q2250" s="8"/>
      <c r="R2250" s="8"/>
      <c r="S2250" s="88"/>
      <c r="T2250" s="17" t="s">
        <v>80</v>
      </c>
      <c r="U2250" s="17" t="s">
        <v>80</v>
      </c>
      <c r="V2250" s="18" t="s">
        <v>80</v>
      </c>
      <c r="W2250" s="19"/>
      <c r="X2250" s="8"/>
      <c r="Y2250" s="90"/>
      <c r="Z2250" s="88"/>
      <c r="AA2250" s="88"/>
      <c r="AB2250" s="88"/>
      <c r="AC2250" s="88"/>
      <c r="AD2250" s="10"/>
      <c r="AE2250" s="8"/>
      <c r="AF2250" s="12"/>
      <c r="AG2250" s="8"/>
      <c r="AH2250" s="88"/>
    </row>
    <row r="2251" spans="1:34" x14ac:dyDescent="0.25">
      <c r="A2251" s="62">
        <f>COUNTA(H2251:K2251,L2251:AH2251)</f>
        <v>0</v>
      </c>
      <c r="B2251" s="13"/>
      <c r="C2251" s="13"/>
      <c r="D2251" s="13" t="str">
        <f>IF(J2251&gt;0,"совместительство","-")</f>
        <v>-</v>
      </c>
      <c r="E2251" s="13">
        <f t="shared" si="294"/>
        <v>0</v>
      </c>
      <c r="F2251" s="13"/>
      <c r="G2251" s="13"/>
      <c r="H2251" s="88"/>
      <c r="I2251" s="88"/>
      <c r="J2251" s="9"/>
      <c r="K2251" s="8"/>
      <c r="L2251" s="19"/>
      <c r="M2251" s="8"/>
      <c r="N2251" s="19"/>
      <c r="O2251" s="19"/>
      <c r="P2251" s="19"/>
      <c r="Q2251" s="8"/>
      <c r="R2251" s="8"/>
      <c r="S2251" s="88"/>
      <c r="T2251" s="8"/>
      <c r="U2251" s="8"/>
      <c r="V2251" s="11"/>
      <c r="W2251" s="19"/>
      <c r="X2251" s="8"/>
      <c r="Y2251" s="90"/>
      <c r="Z2251" s="88"/>
      <c r="AA2251" s="88"/>
      <c r="AB2251" s="88"/>
      <c r="AC2251" s="88"/>
      <c r="AD2251" s="10"/>
      <c r="AE2251" s="8"/>
      <c r="AF2251" s="12"/>
      <c r="AG2251" s="8"/>
      <c r="AH2251" s="88"/>
    </row>
    <row r="2252" spans="1:34" x14ac:dyDescent="0.25">
      <c r="A2252" s="62">
        <f>COUNTA(H2252:K2252,L2252:AH2252)</f>
        <v>0</v>
      </c>
      <c r="B2252" s="13"/>
      <c r="C2252" s="13"/>
      <c r="D2252" s="13"/>
      <c r="E2252" s="13">
        <f t="shared" si="294"/>
        <v>0</v>
      </c>
      <c r="F2252" s="13"/>
      <c r="G2252" s="13"/>
      <c r="H2252" s="88"/>
      <c r="I2252" s="88"/>
      <c r="J2252" s="9"/>
      <c r="K2252" s="8"/>
      <c r="L2252" s="19"/>
      <c r="M2252" s="8"/>
      <c r="N2252" s="19"/>
      <c r="O2252" s="19"/>
      <c r="P2252" s="19"/>
      <c r="Q2252" s="8"/>
      <c r="R2252" s="8"/>
      <c r="S2252" s="88"/>
      <c r="T2252" s="8"/>
      <c r="U2252" s="8"/>
      <c r="V2252" s="11"/>
      <c r="W2252" s="19"/>
      <c r="X2252" s="8"/>
      <c r="Y2252" s="90"/>
      <c r="Z2252" s="88"/>
      <c r="AA2252" s="88"/>
      <c r="AB2252" s="88"/>
      <c r="AC2252" s="88"/>
      <c r="AD2252" s="10"/>
      <c r="AE2252" s="8"/>
      <c r="AF2252" s="12"/>
      <c r="AG2252" s="8"/>
      <c r="AH2252" s="88"/>
    </row>
    <row r="2253" spans="1:34" x14ac:dyDescent="0.25">
      <c r="A2253" s="62">
        <f>COUNTA(H2253:K2253,L2253:AH2253)</f>
        <v>0</v>
      </c>
      <c r="B2253" s="13"/>
      <c r="C2253" s="13"/>
      <c r="D2253" s="13"/>
      <c r="E2253" s="13">
        <f t="shared" si="294"/>
        <v>0</v>
      </c>
      <c r="F2253" s="13"/>
      <c r="G2253" s="13"/>
      <c r="H2253" s="88"/>
      <c r="I2253" s="88"/>
      <c r="J2253" s="9"/>
      <c r="K2253" s="8"/>
      <c r="L2253" s="19"/>
      <c r="M2253" s="8"/>
      <c r="N2253" s="19"/>
      <c r="O2253" s="19"/>
      <c r="P2253" s="19"/>
      <c r="Q2253" s="8"/>
      <c r="R2253" s="8"/>
      <c r="S2253" s="88"/>
      <c r="T2253" s="8"/>
      <c r="U2253" s="8"/>
      <c r="V2253" s="11"/>
      <c r="W2253" s="19"/>
      <c r="X2253" s="8"/>
      <c r="Y2253" s="90"/>
      <c r="Z2253" s="88"/>
      <c r="AA2253" s="88"/>
      <c r="AB2253" s="88"/>
      <c r="AC2253" s="88"/>
      <c r="AD2253" s="10"/>
      <c r="AE2253" s="8"/>
      <c r="AF2253" s="12"/>
      <c r="AG2253" s="8"/>
      <c r="AH2253" s="88"/>
    </row>
    <row r="2254" spans="1:34" x14ac:dyDescent="0.25">
      <c r="A2254" s="62">
        <f>COUNTA(H2254:K2254,L2254:AH2254)</f>
        <v>0</v>
      </c>
      <c r="B2254" s="13"/>
      <c r="C2254" s="13"/>
      <c r="D2254" s="13"/>
      <c r="E2254" s="13">
        <f t="shared" si="294"/>
        <v>0</v>
      </c>
      <c r="F2254" s="13"/>
      <c r="G2254" s="13"/>
      <c r="H2254" s="88"/>
      <c r="I2254" s="88"/>
      <c r="J2254" s="9"/>
      <c r="K2254" s="8"/>
      <c r="L2254" s="19"/>
      <c r="M2254" s="8"/>
      <c r="N2254" s="19"/>
      <c r="O2254" s="19"/>
      <c r="P2254" s="19"/>
      <c r="Q2254" s="8"/>
      <c r="R2254" s="8"/>
      <c r="S2254" s="88"/>
      <c r="T2254" s="8"/>
      <c r="U2254" s="8"/>
      <c r="V2254" s="11"/>
      <c r="W2254" s="19"/>
      <c r="X2254" s="8"/>
      <c r="Y2254" s="90"/>
      <c r="Z2254" s="88"/>
      <c r="AA2254" s="88"/>
      <c r="AB2254" s="88"/>
      <c r="AC2254" s="88"/>
      <c r="AD2254" s="10"/>
      <c r="AE2254" s="8"/>
      <c r="AF2254" s="12"/>
      <c r="AG2254" s="8"/>
      <c r="AH2254" s="88"/>
    </row>
    <row r="2255" spans="1:34" x14ac:dyDescent="0.25">
      <c r="A2255" s="62">
        <f>COUNTA(H2255:K2255,L2255:AH2255)</f>
        <v>0</v>
      </c>
      <c r="B2255" s="13"/>
      <c r="C2255" s="13"/>
      <c r="D2255" s="13"/>
      <c r="E2255" s="13">
        <f t="shared" si="294"/>
        <v>0</v>
      </c>
      <c r="F2255" s="13"/>
      <c r="G2255" s="13"/>
      <c r="H2255" s="88"/>
      <c r="I2255" s="88"/>
      <c r="J2255" s="9"/>
      <c r="K2255" s="8"/>
      <c r="L2255" s="19"/>
      <c r="M2255" s="8"/>
      <c r="N2255" s="19"/>
      <c r="O2255" s="19"/>
      <c r="P2255" s="19"/>
      <c r="Q2255" s="8"/>
      <c r="R2255" s="8"/>
      <c r="S2255" s="88"/>
      <c r="T2255" s="8"/>
      <c r="U2255" s="8"/>
      <c r="V2255" s="11"/>
      <c r="W2255" s="19"/>
      <c r="X2255" s="8"/>
      <c r="Y2255" s="90"/>
      <c r="Z2255" s="88"/>
      <c r="AA2255" s="88"/>
      <c r="AB2255" s="88"/>
      <c r="AC2255" s="88"/>
      <c r="AD2255" s="10"/>
      <c r="AE2255" s="8"/>
      <c r="AF2255" s="12"/>
      <c r="AG2255" s="8"/>
      <c r="AH2255" s="88"/>
    </row>
    <row r="2256" spans="1:34" x14ac:dyDescent="0.25">
      <c r="A2256" s="62">
        <f>COUNTA(H2256:K2256,L2256:AH2256)</f>
        <v>0</v>
      </c>
      <c r="B2256" s="13"/>
      <c r="C2256" s="13"/>
      <c r="D2256" s="13"/>
      <c r="E2256" s="13">
        <f t="shared" si="294"/>
        <v>0</v>
      </c>
      <c r="F2256" s="13"/>
      <c r="G2256" s="13"/>
      <c r="H2256" s="88"/>
      <c r="I2256" s="88"/>
      <c r="J2256" s="9"/>
      <c r="K2256" s="8"/>
      <c r="L2256" s="19"/>
      <c r="M2256" s="8"/>
      <c r="N2256" s="19"/>
      <c r="O2256" s="19"/>
      <c r="P2256" s="19"/>
      <c r="Q2256" s="8"/>
      <c r="R2256" s="8"/>
      <c r="S2256" s="88"/>
      <c r="T2256" s="8"/>
      <c r="U2256" s="8"/>
      <c r="V2256" s="11"/>
      <c r="W2256" s="19"/>
      <c r="X2256" s="8"/>
      <c r="Y2256" s="90"/>
      <c r="Z2256" s="88"/>
      <c r="AA2256" s="88"/>
      <c r="AB2256" s="88"/>
      <c r="AC2256" s="88"/>
      <c r="AD2256" s="10"/>
      <c r="AE2256" s="8"/>
      <c r="AF2256" s="12"/>
      <c r="AG2256" s="8"/>
      <c r="AH2256" s="88"/>
    </row>
    <row r="2257" spans="1:34" s="26" customFormat="1" ht="11.25" customHeight="1" x14ac:dyDescent="0.25">
      <c r="A2257" s="21">
        <v>0</v>
      </c>
      <c r="B2257" s="22"/>
      <c r="C2257" s="22"/>
      <c r="D2257" s="21"/>
      <c r="E2257" s="23">
        <f>MAX(E2241:E2256)</f>
        <v>0</v>
      </c>
      <c r="F2257" s="21" t="str">
        <f>RIGHT(R2257,4)</f>
        <v xml:space="preserve"> - 0</v>
      </c>
      <c r="G2257" s="21" t="str">
        <f>RIGHT(X2257,4)</f>
        <v xml:space="preserve"> - 0</v>
      </c>
      <c r="H2257" s="88"/>
      <c r="I2257" s="88"/>
      <c r="J2257" s="23" t="s">
        <v>85</v>
      </c>
      <c r="K2257" s="23" t="str">
        <f>IF(E2257=4,"ВО",IF(E2257=3,"СПО",IF(E2257=2,"ВО (с)",IF(E2257=1,"СПО (с)","-"))))</f>
        <v>-</v>
      </c>
      <c r="L2257" s="23">
        <f>COUNTA(L2241:L2256)</f>
        <v>0</v>
      </c>
      <c r="M2257" s="23" t="s">
        <v>80</v>
      </c>
      <c r="N2257" s="23" t="s">
        <v>80</v>
      </c>
      <c r="O2257" s="23">
        <f>COUNTA(O2241:O2256)</f>
        <v>0</v>
      </c>
      <c r="P2257" s="23" t="s">
        <v>80</v>
      </c>
      <c r="Q2257" s="23">
        <f>SUM(Q2241:Q2256)</f>
        <v>0</v>
      </c>
      <c r="R2257" s="23" t="str">
        <f>CONCATENATE("П.Г.П. - ",MAX(R2241:R2256))</f>
        <v>П.Г.П. - 0</v>
      </c>
      <c r="S2257" s="23">
        <f>COUNTA(S2241)</f>
        <v>0</v>
      </c>
      <c r="T2257" s="23">
        <f>T2242</f>
        <v>0</v>
      </c>
      <c r="U2257" s="23" t="s">
        <v>80</v>
      </c>
      <c r="V2257" s="23" t="s">
        <v>80</v>
      </c>
      <c r="W2257" s="23">
        <f>COUNTA(W2241:W2256)</f>
        <v>0</v>
      </c>
      <c r="X2257" s="23" t="str">
        <f>CONCATENATE("П.Г.П. - ",MAX(X2241:X2256))</f>
        <v>П.Г.П. - 0</v>
      </c>
      <c r="Y2257" s="24">
        <f>Y2241</f>
        <v>0</v>
      </c>
      <c r="Z2257" s="23" t="str">
        <f>IF(Z2241="","-",Z2241)</f>
        <v>-</v>
      </c>
      <c r="AA2257" s="23" t="str">
        <f t="shared" ref="AA2257:AC2257" si="295">IF(AA2241="","-",AA2241)</f>
        <v>-</v>
      </c>
      <c r="AB2257" s="23" t="str">
        <f t="shared" si="295"/>
        <v>-</v>
      </c>
      <c r="AC2257" s="23" t="str">
        <f t="shared" si="295"/>
        <v>-</v>
      </c>
      <c r="AD2257" s="23" t="s">
        <v>80</v>
      </c>
      <c r="AE2257" s="23">
        <f>SUM(AE2241:AE2256)</f>
        <v>0</v>
      </c>
      <c r="AF2257" s="25">
        <f>SUM(AF2241:AF2256)</f>
        <v>0</v>
      </c>
      <c r="AG2257" s="23" t="s">
        <v>80</v>
      </c>
      <c r="AH2257" s="23" t="s">
        <v>80</v>
      </c>
    </row>
    <row r="2258" spans="1:34" x14ac:dyDescent="0.25">
      <c r="A2258" s="62">
        <f>COUNTA(H2258:K2258,L2258:AH2258)-7</f>
        <v>-1</v>
      </c>
      <c r="B2258" s="13"/>
      <c r="C2258" s="13"/>
      <c r="D2258" s="13"/>
      <c r="E2258" s="13">
        <f t="shared" ref="E2258:E2273" si="296">IF(K2258="ВО",4,IF(K2258="СПО",3,IF(K2258="ВО (студент)",2,IF(K2258="СПО (студент)",1,0))))</f>
        <v>0</v>
      </c>
      <c r="F2258" s="13"/>
      <c r="G2258" s="13"/>
      <c r="H2258" s="88">
        <v>153</v>
      </c>
      <c r="I2258" s="88"/>
      <c r="J2258" s="7" t="s">
        <v>77</v>
      </c>
      <c r="K2258" s="8"/>
      <c r="L2258" s="19"/>
      <c r="M2258" s="8"/>
      <c r="N2258" s="19"/>
      <c r="O2258" s="19"/>
      <c r="P2258" s="19"/>
      <c r="Q2258" s="8"/>
      <c r="R2258" s="8"/>
      <c r="S2258" s="88"/>
      <c r="T2258" s="17" t="s">
        <v>80</v>
      </c>
      <c r="U2258" s="17" t="s">
        <v>80</v>
      </c>
      <c r="V2258" s="18" t="s">
        <v>80</v>
      </c>
      <c r="W2258" s="19"/>
      <c r="X2258" s="8"/>
      <c r="Y2258" s="90"/>
      <c r="Z2258" s="88"/>
      <c r="AA2258" s="88"/>
      <c r="AB2258" s="88" t="str">
        <f>IF(Y2258&lt;1,"-",ROUND(YEARFRAC(Y2258,#REF!,1),2))</f>
        <v>-</v>
      </c>
      <c r="AC2258" s="88"/>
      <c r="AD2258" s="10"/>
      <c r="AE2258" s="8"/>
      <c r="AF2258" s="12"/>
      <c r="AG2258" s="8"/>
      <c r="AH2258" s="88"/>
    </row>
    <row r="2259" spans="1:34" x14ac:dyDescent="0.25">
      <c r="A2259" s="62">
        <f>COUNTA(H2259:K2259,L2259:AH2259)</f>
        <v>0</v>
      </c>
      <c r="B2259" s="13"/>
      <c r="C2259" s="13"/>
      <c r="D2259" s="13"/>
      <c r="E2259" s="13">
        <f t="shared" si="296"/>
        <v>0</v>
      </c>
      <c r="F2259" s="13"/>
      <c r="G2259" s="13"/>
      <c r="H2259" s="88"/>
      <c r="I2259" s="88"/>
      <c r="J2259" s="9"/>
      <c r="K2259" s="8"/>
      <c r="L2259" s="19"/>
      <c r="M2259" s="8"/>
      <c r="N2259" s="19"/>
      <c r="O2259" s="19"/>
      <c r="P2259" s="19"/>
      <c r="Q2259" s="8"/>
      <c r="R2259" s="8"/>
      <c r="S2259" s="88"/>
      <c r="T2259" s="8"/>
      <c r="U2259" s="8"/>
      <c r="V2259" s="11"/>
      <c r="W2259" s="19"/>
      <c r="X2259" s="8"/>
      <c r="Y2259" s="90"/>
      <c r="Z2259" s="88"/>
      <c r="AA2259" s="88"/>
      <c r="AB2259" s="88"/>
      <c r="AC2259" s="88"/>
      <c r="AD2259" s="10"/>
      <c r="AE2259" s="8"/>
      <c r="AF2259" s="12"/>
      <c r="AG2259" s="8"/>
      <c r="AH2259" s="88"/>
    </row>
    <row r="2260" spans="1:34" x14ac:dyDescent="0.25">
      <c r="A2260" s="62">
        <f>COUNTA(H2260:K2260,L2260:AH2260,J2261)-4</f>
        <v>0</v>
      </c>
      <c r="B2260" s="13"/>
      <c r="C2260" s="13"/>
      <c r="D2260" s="13"/>
      <c r="E2260" s="13">
        <f t="shared" si="296"/>
        <v>0</v>
      </c>
      <c r="F2260" s="13"/>
      <c r="G2260" s="13"/>
      <c r="H2260" s="88"/>
      <c r="I2260" s="88"/>
      <c r="J2260" s="7" t="s">
        <v>78</v>
      </c>
      <c r="K2260" s="8"/>
      <c r="L2260" s="19"/>
      <c r="M2260" s="8"/>
      <c r="N2260" s="19"/>
      <c r="O2260" s="19"/>
      <c r="P2260" s="19"/>
      <c r="Q2260" s="8"/>
      <c r="R2260" s="8"/>
      <c r="S2260" s="88"/>
      <c r="T2260" s="17" t="s">
        <v>80</v>
      </c>
      <c r="U2260" s="17" t="s">
        <v>80</v>
      </c>
      <c r="V2260" s="18" t="s">
        <v>80</v>
      </c>
      <c r="W2260" s="19"/>
      <c r="X2260" s="8"/>
      <c r="Y2260" s="90"/>
      <c r="Z2260" s="88"/>
      <c r="AA2260" s="88"/>
      <c r="AB2260" s="88"/>
      <c r="AC2260" s="88"/>
      <c r="AD2260" s="10"/>
      <c r="AE2260" s="8"/>
      <c r="AF2260" s="12"/>
      <c r="AG2260" s="8"/>
      <c r="AH2260" s="88"/>
    </row>
    <row r="2261" spans="1:34" x14ac:dyDescent="0.25">
      <c r="A2261" s="62">
        <f>COUNTA(H2261:K2261,L2261:AH2261)</f>
        <v>0</v>
      </c>
      <c r="B2261" s="13"/>
      <c r="C2261" s="13"/>
      <c r="D2261" s="13" t="str">
        <f>IF(J2261&gt;0,"совмещение","-")</f>
        <v>-</v>
      </c>
      <c r="E2261" s="13">
        <f t="shared" si="296"/>
        <v>0</v>
      </c>
      <c r="F2261" s="13"/>
      <c r="G2261" s="13"/>
      <c r="H2261" s="88"/>
      <c r="I2261" s="88"/>
      <c r="J2261" s="9"/>
      <c r="K2261" s="8"/>
      <c r="L2261" s="19"/>
      <c r="M2261" s="8"/>
      <c r="N2261" s="19"/>
      <c r="O2261" s="19"/>
      <c r="P2261" s="19"/>
      <c r="Q2261" s="8"/>
      <c r="R2261" s="8"/>
      <c r="S2261" s="88"/>
      <c r="T2261" s="8"/>
      <c r="U2261" s="8"/>
      <c r="V2261" s="11"/>
      <c r="W2261" s="19"/>
      <c r="X2261" s="8"/>
      <c r="Y2261" s="90"/>
      <c r="Z2261" s="88"/>
      <c r="AA2261" s="88"/>
      <c r="AB2261" s="88"/>
      <c r="AC2261" s="88"/>
      <c r="AD2261" s="10"/>
      <c r="AE2261" s="8"/>
      <c r="AF2261" s="12"/>
      <c r="AG2261" s="8"/>
      <c r="AH2261" s="88"/>
    </row>
    <row r="2262" spans="1:34" x14ac:dyDescent="0.25">
      <c r="A2262" s="62">
        <f>COUNTA(H2262:K2262,L2262:AH2262)</f>
        <v>0</v>
      </c>
      <c r="B2262" s="13"/>
      <c r="C2262" s="13"/>
      <c r="D2262" s="13"/>
      <c r="E2262" s="13">
        <f t="shared" si="296"/>
        <v>0</v>
      </c>
      <c r="F2262" s="13"/>
      <c r="G2262" s="13"/>
      <c r="H2262" s="88"/>
      <c r="I2262" s="88"/>
      <c r="J2262" s="9"/>
      <c r="K2262" s="8"/>
      <c r="L2262" s="19"/>
      <c r="M2262" s="8"/>
      <c r="N2262" s="19"/>
      <c r="O2262" s="19"/>
      <c r="P2262" s="19"/>
      <c r="Q2262" s="8"/>
      <c r="R2262" s="8"/>
      <c r="S2262" s="88"/>
      <c r="T2262" s="8"/>
      <c r="U2262" s="8"/>
      <c r="V2262" s="11"/>
      <c r="W2262" s="19"/>
      <c r="X2262" s="8"/>
      <c r="Y2262" s="90"/>
      <c r="Z2262" s="88"/>
      <c r="AA2262" s="88"/>
      <c r="AB2262" s="88"/>
      <c r="AC2262" s="88"/>
      <c r="AD2262" s="10"/>
      <c r="AE2262" s="8"/>
      <c r="AF2262" s="12"/>
      <c r="AG2262" s="8"/>
      <c r="AH2262" s="88"/>
    </row>
    <row r="2263" spans="1:34" x14ac:dyDescent="0.25">
      <c r="A2263" s="62">
        <f>COUNTA(H2263:K2263,L2263:AH2263)</f>
        <v>0</v>
      </c>
      <c r="B2263" s="13"/>
      <c r="C2263" s="13"/>
      <c r="D2263" s="13"/>
      <c r="E2263" s="13">
        <f t="shared" si="296"/>
        <v>0</v>
      </c>
      <c r="F2263" s="13"/>
      <c r="G2263" s="13"/>
      <c r="H2263" s="88"/>
      <c r="I2263" s="88"/>
      <c r="J2263" s="9"/>
      <c r="K2263" s="8"/>
      <c r="L2263" s="19"/>
      <c r="M2263" s="8"/>
      <c r="N2263" s="19"/>
      <c r="O2263" s="19"/>
      <c r="P2263" s="19"/>
      <c r="Q2263" s="8"/>
      <c r="R2263" s="8"/>
      <c r="S2263" s="88"/>
      <c r="T2263" s="8"/>
      <c r="U2263" s="8"/>
      <c r="V2263" s="11"/>
      <c r="W2263" s="19"/>
      <c r="X2263" s="8"/>
      <c r="Y2263" s="90"/>
      <c r="Z2263" s="88"/>
      <c r="AA2263" s="88"/>
      <c r="AB2263" s="88"/>
      <c r="AC2263" s="88"/>
      <c r="AD2263" s="10"/>
      <c r="AE2263" s="8"/>
      <c r="AF2263" s="12"/>
      <c r="AG2263" s="8"/>
      <c r="AH2263" s="88"/>
    </row>
    <row r="2264" spans="1:34" x14ac:dyDescent="0.25">
      <c r="A2264" s="62">
        <f>COUNTA(H2264:K2264,L2264:AH2264)</f>
        <v>0</v>
      </c>
      <c r="B2264" s="13"/>
      <c r="C2264" s="13"/>
      <c r="D2264" s="13"/>
      <c r="E2264" s="13">
        <f t="shared" si="296"/>
        <v>0</v>
      </c>
      <c r="F2264" s="13"/>
      <c r="G2264" s="13"/>
      <c r="H2264" s="88"/>
      <c r="I2264" s="88"/>
      <c r="J2264" s="9"/>
      <c r="K2264" s="8"/>
      <c r="L2264" s="19"/>
      <c r="M2264" s="8"/>
      <c r="N2264" s="19"/>
      <c r="O2264" s="19"/>
      <c r="P2264" s="19"/>
      <c r="Q2264" s="8"/>
      <c r="R2264" s="8"/>
      <c r="S2264" s="88"/>
      <c r="T2264" s="8"/>
      <c r="U2264" s="8"/>
      <c r="V2264" s="11"/>
      <c r="W2264" s="19"/>
      <c r="X2264" s="8"/>
      <c r="Y2264" s="90"/>
      <c r="Z2264" s="88"/>
      <c r="AA2264" s="88"/>
      <c r="AB2264" s="88"/>
      <c r="AC2264" s="88"/>
      <c r="AD2264" s="10"/>
      <c r="AE2264" s="8"/>
      <c r="AF2264" s="12"/>
      <c r="AG2264" s="8"/>
      <c r="AH2264" s="88"/>
    </row>
    <row r="2265" spans="1:34" x14ac:dyDescent="0.25">
      <c r="A2265" s="62">
        <f>COUNTA(H2265:K2265,L2265:AH2265)</f>
        <v>0</v>
      </c>
      <c r="B2265" s="13"/>
      <c r="C2265" s="13"/>
      <c r="D2265" s="13"/>
      <c r="E2265" s="13">
        <f t="shared" si="296"/>
        <v>0</v>
      </c>
      <c r="F2265" s="13"/>
      <c r="G2265" s="13"/>
      <c r="H2265" s="88"/>
      <c r="I2265" s="88"/>
      <c r="J2265" s="9"/>
      <c r="K2265" s="8"/>
      <c r="L2265" s="19"/>
      <c r="M2265" s="8"/>
      <c r="N2265" s="19"/>
      <c r="O2265" s="19"/>
      <c r="P2265" s="19"/>
      <c r="Q2265" s="8"/>
      <c r="R2265" s="8"/>
      <c r="S2265" s="88"/>
      <c r="T2265" s="8"/>
      <c r="U2265" s="8"/>
      <c r="V2265" s="11"/>
      <c r="W2265" s="19"/>
      <c r="X2265" s="8"/>
      <c r="Y2265" s="90"/>
      <c r="Z2265" s="88"/>
      <c r="AA2265" s="88"/>
      <c r="AB2265" s="88"/>
      <c r="AC2265" s="88"/>
      <c r="AD2265" s="10"/>
      <c r="AE2265" s="8"/>
      <c r="AF2265" s="12"/>
      <c r="AG2265" s="8"/>
      <c r="AH2265" s="88"/>
    </row>
    <row r="2266" spans="1:34" x14ac:dyDescent="0.25">
      <c r="A2266" s="62">
        <f>COUNTA(H2266:K2266,L2266:AH2266)</f>
        <v>0</v>
      </c>
      <c r="B2266" s="13"/>
      <c r="C2266" s="13"/>
      <c r="D2266" s="13"/>
      <c r="E2266" s="13">
        <f t="shared" si="296"/>
        <v>0</v>
      </c>
      <c r="F2266" s="13"/>
      <c r="G2266" s="13"/>
      <c r="H2266" s="88"/>
      <c r="I2266" s="88"/>
      <c r="J2266" s="9"/>
      <c r="K2266" s="8"/>
      <c r="L2266" s="19"/>
      <c r="M2266" s="8"/>
      <c r="N2266" s="19"/>
      <c r="O2266" s="19"/>
      <c r="P2266" s="19"/>
      <c r="Q2266" s="8"/>
      <c r="R2266" s="8"/>
      <c r="S2266" s="88"/>
      <c r="T2266" s="8"/>
      <c r="U2266" s="8"/>
      <c r="V2266" s="11"/>
      <c r="W2266" s="19"/>
      <c r="X2266" s="8"/>
      <c r="Y2266" s="90"/>
      <c r="Z2266" s="88"/>
      <c r="AA2266" s="88"/>
      <c r="AB2266" s="88"/>
      <c r="AC2266" s="88"/>
      <c r="AD2266" s="10"/>
      <c r="AE2266" s="8"/>
      <c r="AF2266" s="12"/>
      <c r="AG2266" s="8"/>
      <c r="AH2266" s="88"/>
    </row>
    <row r="2267" spans="1:34" x14ac:dyDescent="0.25">
      <c r="A2267" s="62">
        <f>COUNTA(H2267:K2267,L2267:AH2267,J2268)-4</f>
        <v>0</v>
      </c>
      <c r="B2267" s="13"/>
      <c r="C2267" s="13"/>
      <c r="D2267" s="13"/>
      <c r="E2267" s="13">
        <f t="shared" si="296"/>
        <v>0</v>
      </c>
      <c r="F2267" s="13"/>
      <c r="G2267" s="13"/>
      <c r="H2267" s="88"/>
      <c r="I2267" s="88"/>
      <c r="J2267" s="7" t="s">
        <v>79</v>
      </c>
      <c r="K2267" s="8"/>
      <c r="L2267" s="19"/>
      <c r="M2267" s="8"/>
      <c r="N2267" s="19"/>
      <c r="O2267" s="19"/>
      <c r="P2267" s="19"/>
      <c r="Q2267" s="8"/>
      <c r="R2267" s="8"/>
      <c r="S2267" s="88"/>
      <c r="T2267" s="17" t="s">
        <v>80</v>
      </c>
      <c r="U2267" s="17" t="s">
        <v>80</v>
      </c>
      <c r="V2267" s="18" t="s">
        <v>80</v>
      </c>
      <c r="W2267" s="19"/>
      <c r="X2267" s="8"/>
      <c r="Y2267" s="90"/>
      <c r="Z2267" s="88"/>
      <c r="AA2267" s="88"/>
      <c r="AB2267" s="88"/>
      <c r="AC2267" s="88"/>
      <c r="AD2267" s="10"/>
      <c r="AE2267" s="8"/>
      <c r="AF2267" s="12"/>
      <c r="AG2267" s="8"/>
      <c r="AH2267" s="88"/>
    </row>
    <row r="2268" spans="1:34" x14ac:dyDescent="0.25">
      <c r="A2268" s="62">
        <f>COUNTA(H2268:K2268,L2268:AH2268)</f>
        <v>0</v>
      </c>
      <c r="B2268" s="13"/>
      <c r="C2268" s="13"/>
      <c r="D2268" s="13" t="str">
        <f>IF(J2268&gt;0,"совместительство","-")</f>
        <v>-</v>
      </c>
      <c r="E2268" s="13">
        <f t="shared" si="296"/>
        <v>0</v>
      </c>
      <c r="F2268" s="13"/>
      <c r="G2268" s="13"/>
      <c r="H2268" s="88"/>
      <c r="I2268" s="88"/>
      <c r="J2268" s="9"/>
      <c r="K2268" s="8"/>
      <c r="L2268" s="19"/>
      <c r="M2268" s="8"/>
      <c r="N2268" s="19"/>
      <c r="O2268" s="19"/>
      <c r="P2268" s="19"/>
      <c r="Q2268" s="8"/>
      <c r="R2268" s="8"/>
      <c r="S2268" s="88"/>
      <c r="T2268" s="8"/>
      <c r="U2268" s="8"/>
      <c r="V2268" s="11"/>
      <c r="W2268" s="19"/>
      <c r="X2268" s="8"/>
      <c r="Y2268" s="90"/>
      <c r="Z2268" s="88"/>
      <c r="AA2268" s="88"/>
      <c r="AB2268" s="88"/>
      <c r="AC2268" s="88"/>
      <c r="AD2268" s="10"/>
      <c r="AE2268" s="8"/>
      <c r="AF2268" s="12"/>
      <c r="AG2268" s="8"/>
      <c r="AH2268" s="88"/>
    </row>
    <row r="2269" spans="1:34" x14ac:dyDescent="0.25">
      <c r="A2269" s="62">
        <f>COUNTA(H2269:K2269,L2269:AH2269)</f>
        <v>0</v>
      </c>
      <c r="B2269" s="13"/>
      <c r="C2269" s="13"/>
      <c r="D2269" s="13"/>
      <c r="E2269" s="13">
        <f t="shared" si="296"/>
        <v>0</v>
      </c>
      <c r="F2269" s="13"/>
      <c r="G2269" s="13"/>
      <c r="H2269" s="88"/>
      <c r="I2269" s="88"/>
      <c r="J2269" s="9"/>
      <c r="K2269" s="8"/>
      <c r="L2269" s="19"/>
      <c r="M2269" s="8"/>
      <c r="N2269" s="19"/>
      <c r="O2269" s="19"/>
      <c r="P2269" s="19"/>
      <c r="Q2269" s="8"/>
      <c r="R2269" s="8"/>
      <c r="S2269" s="88"/>
      <c r="T2269" s="8"/>
      <c r="U2269" s="8"/>
      <c r="V2269" s="11"/>
      <c r="W2269" s="19"/>
      <c r="X2269" s="8"/>
      <c r="Y2269" s="90"/>
      <c r="Z2269" s="88"/>
      <c r="AA2269" s="88"/>
      <c r="AB2269" s="88"/>
      <c r="AC2269" s="88"/>
      <c r="AD2269" s="10"/>
      <c r="AE2269" s="8"/>
      <c r="AF2269" s="12"/>
      <c r="AG2269" s="8"/>
      <c r="AH2269" s="88"/>
    </row>
    <row r="2270" spans="1:34" x14ac:dyDescent="0.25">
      <c r="A2270" s="62">
        <f>COUNTA(H2270:K2270,L2270:AH2270)</f>
        <v>0</v>
      </c>
      <c r="B2270" s="13"/>
      <c r="C2270" s="13"/>
      <c r="D2270" s="13"/>
      <c r="E2270" s="13">
        <f t="shared" si="296"/>
        <v>0</v>
      </c>
      <c r="F2270" s="13"/>
      <c r="G2270" s="13"/>
      <c r="H2270" s="88"/>
      <c r="I2270" s="88"/>
      <c r="J2270" s="9"/>
      <c r="K2270" s="8"/>
      <c r="L2270" s="19"/>
      <c r="M2270" s="8"/>
      <c r="N2270" s="19"/>
      <c r="O2270" s="19"/>
      <c r="P2270" s="19"/>
      <c r="Q2270" s="8"/>
      <c r="R2270" s="8"/>
      <c r="S2270" s="88"/>
      <c r="T2270" s="8"/>
      <c r="U2270" s="8"/>
      <c r="V2270" s="11"/>
      <c r="W2270" s="19"/>
      <c r="X2270" s="8"/>
      <c r="Y2270" s="90"/>
      <c r="Z2270" s="88"/>
      <c r="AA2270" s="88"/>
      <c r="AB2270" s="88"/>
      <c r="AC2270" s="88"/>
      <c r="AD2270" s="10"/>
      <c r="AE2270" s="8"/>
      <c r="AF2270" s="12"/>
      <c r="AG2270" s="8"/>
      <c r="AH2270" s="88"/>
    </row>
    <row r="2271" spans="1:34" x14ac:dyDescent="0.25">
      <c r="A2271" s="62">
        <f>COUNTA(H2271:K2271,L2271:AH2271)</f>
        <v>0</v>
      </c>
      <c r="B2271" s="13"/>
      <c r="C2271" s="13"/>
      <c r="D2271" s="13"/>
      <c r="E2271" s="13">
        <f t="shared" si="296"/>
        <v>0</v>
      </c>
      <c r="F2271" s="13"/>
      <c r="G2271" s="13"/>
      <c r="H2271" s="88"/>
      <c r="I2271" s="88"/>
      <c r="J2271" s="9"/>
      <c r="K2271" s="8"/>
      <c r="L2271" s="19"/>
      <c r="M2271" s="8"/>
      <c r="N2271" s="19"/>
      <c r="O2271" s="19"/>
      <c r="P2271" s="19"/>
      <c r="Q2271" s="8"/>
      <c r="R2271" s="8"/>
      <c r="S2271" s="88"/>
      <c r="T2271" s="8"/>
      <c r="U2271" s="8"/>
      <c r="V2271" s="11"/>
      <c r="W2271" s="19"/>
      <c r="X2271" s="8"/>
      <c r="Y2271" s="90"/>
      <c r="Z2271" s="88"/>
      <c r="AA2271" s="88"/>
      <c r="AB2271" s="88"/>
      <c r="AC2271" s="88"/>
      <c r="AD2271" s="10"/>
      <c r="AE2271" s="8"/>
      <c r="AF2271" s="12"/>
      <c r="AG2271" s="8"/>
      <c r="AH2271" s="88"/>
    </row>
    <row r="2272" spans="1:34" x14ac:dyDescent="0.25">
      <c r="A2272" s="62">
        <f>COUNTA(H2272:K2272,L2272:AH2272)</f>
        <v>0</v>
      </c>
      <c r="B2272" s="13"/>
      <c r="C2272" s="13"/>
      <c r="D2272" s="13"/>
      <c r="E2272" s="13">
        <f t="shared" si="296"/>
        <v>0</v>
      </c>
      <c r="F2272" s="13"/>
      <c r="G2272" s="13"/>
      <c r="H2272" s="88"/>
      <c r="I2272" s="88"/>
      <c r="J2272" s="9"/>
      <c r="K2272" s="8"/>
      <c r="L2272" s="19"/>
      <c r="M2272" s="8"/>
      <c r="N2272" s="19"/>
      <c r="O2272" s="19"/>
      <c r="P2272" s="19"/>
      <c r="Q2272" s="8"/>
      <c r="R2272" s="8"/>
      <c r="S2272" s="88"/>
      <c r="T2272" s="8"/>
      <c r="U2272" s="8"/>
      <c r="V2272" s="11"/>
      <c r="W2272" s="19"/>
      <c r="X2272" s="8"/>
      <c r="Y2272" s="90"/>
      <c r="Z2272" s="88"/>
      <c r="AA2272" s="88"/>
      <c r="AB2272" s="88"/>
      <c r="AC2272" s="88"/>
      <c r="AD2272" s="10"/>
      <c r="AE2272" s="8"/>
      <c r="AF2272" s="12"/>
      <c r="AG2272" s="8"/>
      <c r="AH2272" s="88"/>
    </row>
    <row r="2273" spans="1:34" x14ac:dyDescent="0.25">
      <c r="A2273" s="62">
        <f>COUNTA(H2273:K2273,L2273:AH2273)</f>
        <v>0</v>
      </c>
      <c r="B2273" s="13"/>
      <c r="C2273" s="13"/>
      <c r="D2273" s="13"/>
      <c r="E2273" s="13">
        <f t="shared" si="296"/>
        <v>0</v>
      </c>
      <c r="F2273" s="13"/>
      <c r="G2273" s="13"/>
      <c r="H2273" s="88"/>
      <c r="I2273" s="88"/>
      <c r="J2273" s="9"/>
      <c r="K2273" s="8"/>
      <c r="L2273" s="19"/>
      <c r="M2273" s="8"/>
      <c r="N2273" s="19"/>
      <c r="O2273" s="19"/>
      <c r="P2273" s="19"/>
      <c r="Q2273" s="8"/>
      <c r="R2273" s="8"/>
      <c r="S2273" s="88"/>
      <c r="T2273" s="8"/>
      <c r="U2273" s="8"/>
      <c r="V2273" s="11"/>
      <c r="W2273" s="19"/>
      <c r="X2273" s="8"/>
      <c r="Y2273" s="90"/>
      <c r="Z2273" s="88"/>
      <c r="AA2273" s="88"/>
      <c r="AB2273" s="88"/>
      <c r="AC2273" s="88"/>
      <c r="AD2273" s="10"/>
      <c r="AE2273" s="8"/>
      <c r="AF2273" s="12"/>
      <c r="AG2273" s="8"/>
      <c r="AH2273" s="88"/>
    </row>
    <row r="2274" spans="1:34" s="26" customFormat="1" ht="11.25" customHeight="1" x14ac:dyDescent="0.25">
      <c r="A2274" s="21">
        <v>0</v>
      </c>
      <c r="B2274" s="22"/>
      <c r="C2274" s="22"/>
      <c r="D2274" s="21"/>
      <c r="E2274" s="23">
        <f>MAX(E2258:E2273)</f>
        <v>0</v>
      </c>
      <c r="F2274" s="21" t="str">
        <f>RIGHT(R2274,4)</f>
        <v xml:space="preserve"> - 0</v>
      </c>
      <c r="G2274" s="21" t="str">
        <f>RIGHT(X2274,4)</f>
        <v xml:space="preserve"> - 0</v>
      </c>
      <c r="H2274" s="88"/>
      <c r="I2274" s="88"/>
      <c r="J2274" s="23" t="s">
        <v>85</v>
      </c>
      <c r="K2274" s="23" t="str">
        <f>IF(E2274=4,"ВО",IF(E2274=3,"СПО",IF(E2274=2,"ВО (с)",IF(E2274=1,"СПО (с)","-"))))</f>
        <v>-</v>
      </c>
      <c r="L2274" s="23">
        <f>COUNTA(L2258:L2273)</f>
        <v>0</v>
      </c>
      <c r="M2274" s="23" t="s">
        <v>80</v>
      </c>
      <c r="N2274" s="23" t="s">
        <v>80</v>
      </c>
      <c r="O2274" s="23">
        <f>COUNTA(O2258:O2273)</f>
        <v>0</v>
      </c>
      <c r="P2274" s="23" t="s">
        <v>80</v>
      </c>
      <c r="Q2274" s="23">
        <f>SUM(Q2258:Q2273)</f>
        <v>0</v>
      </c>
      <c r="R2274" s="23" t="str">
        <f>CONCATENATE("П.Г.П. - ",MAX(R2258:R2273))</f>
        <v>П.Г.П. - 0</v>
      </c>
      <c r="S2274" s="23">
        <f>COUNTA(S2258)</f>
        <v>0</v>
      </c>
      <c r="T2274" s="23">
        <f>T2259</f>
        <v>0</v>
      </c>
      <c r="U2274" s="23" t="s">
        <v>80</v>
      </c>
      <c r="V2274" s="23" t="s">
        <v>80</v>
      </c>
      <c r="W2274" s="23">
        <f>COUNTA(W2258:W2273)</f>
        <v>0</v>
      </c>
      <c r="X2274" s="23" t="str">
        <f>CONCATENATE("П.Г.П. - ",MAX(X2258:X2273))</f>
        <v>П.Г.П. - 0</v>
      </c>
      <c r="Y2274" s="24">
        <f>Y2258</f>
        <v>0</v>
      </c>
      <c r="Z2274" s="23" t="str">
        <f>IF(Z2258="","-",Z2258)</f>
        <v>-</v>
      </c>
      <c r="AA2274" s="23" t="str">
        <f t="shared" ref="AA2274:AC2274" si="297">IF(AA2258="","-",AA2258)</f>
        <v>-</v>
      </c>
      <c r="AB2274" s="23" t="str">
        <f t="shared" si="297"/>
        <v>-</v>
      </c>
      <c r="AC2274" s="23" t="str">
        <f t="shared" si="297"/>
        <v>-</v>
      </c>
      <c r="AD2274" s="23" t="s">
        <v>80</v>
      </c>
      <c r="AE2274" s="23">
        <f>SUM(AE2258:AE2273)</f>
        <v>0</v>
      </c>
      <c r="AF2274" s="25">
        <f>SUM(AF2258:AF2273)</f>
        <v>0</v>
      </c>
      <c r="AG2274" s="23" t="s">
        <v>80</v>
      </c>
      <c r="AH2274" s="23" t="s">
        <v>80</v>
      </c>
    </row>
    <row r="2275" spans="1:34" x14ac:dyDescent="0.25">
      <c r="A2275" s="62">
        <f>COUNTA(H2275:K2275,L2275:AH2275)-7</f>
        <v>-1</v>
      </c>
      <c r="B2275" s="13"/>
      <c r="C2275" s="13"/>
      <c r="D2275" s="13"/>
      <c r="E2275" s="13">
        <f t="shared" ref="E2275:E2290" si="298">IF(K2275="ВО",4,IF(K2275="СПО",3,IF(K2275="ВО (студент)",2,IF(K2275="СПО (студент)",1,0))))</f>
        <v>0</v>
      </c>
      <c r="F2275" s="13"/>
      <c r="G2275" s="13"/>
      <c r="H2275" s="88">
        <v>154</v>
      </c>
      <c r="I2275" s="88"/>
      <c r="J2275" s="7" t="s">
        <v>77</v>
      </c>
      <c r="K2275" s="8"/>
      <c r="L2275" s="19"/>
      <c r="M2275" s="8"/>
      <c r="N2275" s="19"/>
      <c r="O2275" s="19"/>
      <c r="P2275" s="19"/>
      <c r="Q2275" s="8"/>
      <c r="R2275" s="8"/>
      <c r="S2275" s="88"/>
      <c r="T2275" s="17" t="s">
        <v>80</v>
      </c>
      <c r="U2275" s="17" t="s">
        <v>80</v>
      </c>
      <c r="V2275" s="18" t="s">
        <v>80</v>
      </c>
      <c r="W2275" s="19"/>
      <c r="X2275" s="8"/>
      <c r="Y2275" s="90"/>
      <c r="Z2275" s="88"/>
      <c r="AA2275" s="88"/>
      <c r="AB2275" s="88" t="str">
        <f>IF(Y2275&lt;1,"-",ROUND(YEARFRAC(Y2275,#REF!,1),2))</f>
        <v>-</v>
      </c>
      <c r="AC2275" s="88"/>
      <c r="AD2275" s="10"/>
      <c r="AE2275" s="8"/>
      <c r="AF2275" s="12"/>
      <c r="AG2275" s="8"/>
      <c r="AH2275" s="88"/>
    </row>
    <row r="2276" spans="1:34" x14ac:dyDescent="0.25">
      <c r="A2276" s="62">
        <f>COUNTA(H2276:K2276,L2276:AH2276)</f>
        <v>0</v>
      </c>
      <c r="B2276" s="13"/>
      <c r="C2276" s="13"/>
      <c r="D2276" s="13"/>
      <c r="E2276" s="13">
        <f t="shared" si="298"/>
        <v>0</v>
      </c>
      <c r="F2276" s="13"/>
      <c r="G2276" s="13"/>
      <c r="H2276" s="88"/>
      <c r="I2276" s="88"/>
      <c r="J2276" s="9"/>
      <c r="K2276" s="8"/>
      <c r="L2276" s="19"/>
      <c r="M2276" s="8"/>
      <c r="N2276" s="19"/>
      <c r="O2276" s="19"/>
      <c r="P2276" s="19"/>
      <c r="Q2276" s="8"/>
      <c r="R2276" s="8"/>
      <c r="S2276" s="88"/>
      <c r="T2276" s="8"/>
      <c r="U2276" s="8"/>
      <c r="V2276" s="11"/>
      <c r="W2276" s="19"/>
      <c r="X2276" s="8"/>
      <c r="Y2276" s="90"/>
      <c r="Z2276" s="88"/>
      <c r="AA2276" s="88"/>
      <c r="AB2276" s="88"/>
      <c r="AC2276" s="88"/>
      <c r="AD2276" s="10"/>
      <c r="AE2276" s="8"/>
      <c r="AF2276" s="12"/>
      <c r="AG2276" s="8"/>
      <c r="AH2276" s="88"/>
    </row>
    <row r="2277" spans="1:34" x14ac:dyDescent="0.25">
      <c r="A2277" s="62">
        <f>COUNTA(H2277:K2277,L2277:AH2277,J2278)-4</f>
        <v>0</v>
      </c>
      <c r="B2277" s="13"/>
      <c r="C2277" s="13"/>
      <c r="D2277" s="13"/>
      <c r="E2277" s="13">
        <f t="shared" si="298"/>
        <v>0</v>
      </c>
      <c r="F2277" s="13"/>
      <c r="G2277" s="13"/>
      <c r="H2277" s="88"/>
      <c r="I2277" s="88"/>
      <c r="J2277" s="7" t="s">
        <v>78</v>
      </c>
      <c r="K2277" s="8"/>
      <c r="L2277" s="19"/>
      <c r="M2277" s="8"/>
      <c r="N2277" s="19"/>
      <c r="O2277" s="19"/>
      <c r="P2277" s="19"/>
      <c r="Q2277" s="8"/>
      <c r="R2277" s="8"/>
      <c r="S2277" s="88"/>
      <c r="T2277" s="17" t="s">
        <v>80</v>
      </c>
      <c r="U2277" s="17" t="s">
        <v>80</v>
      </c>
      <c r="V2277" s="18" t="s">
        <v>80</v>
      </c>
      <c r="W2277" s="19"/>
      <c r="X2277" s="8"/>
      <c r="Y2277" s="90"/>
      <c r="Z2277" s="88"/>
      <c r="AA2277" s="88"/>
      <c r="AB2277" s="88"/>
      <c r="AC2277" s="88"/>
      <c r="AD2277" s="10"/>
      <c r="AE2277" s="8"/>
      <c r="AF2277" s="12"/>
      <c r="AG2277" s="8"/>
      <c r="AH2277" s="88"/>
    </row>
    <row r="2278" spans="1:34" x14ac:dyDescent="0.25">
      <c r="A2278" s="62">
        <f>COUNTA(H2278:K2278,L2278:AH2278)</f>
        <v>0</v>
      </c>
      <c r="B2278" s="13"/>
      <c r="C2278" s="13"/>
      <c r="D2278" s="13" t="str">
        <f>IF(J2278&gt;0,"совмещение","-")</f>
        <v>-</v>
      </c>
      <c r="E2278" s="13">
        <f t="shared" si="298"/>
        <v>0</v>
      </c>
      <c r="F2278" s="13"/>
      <c r="G2278" s="13"/>
      <c r="H2278" s="88"/>
      <c r="I2278" s="88"/>
      <c r="J2278" s="9"/>
      <c r="K2278" s="8"/>
      <c r="L2278" s="19"/>
      <c r="M2278" s="8"/>
      <c r="N2278" s="19"/>
      <c r="O2278" s="19"/>
      <c r="P2278" s="19"/>
      <c r="Q2278" s="8"/>
      <c r="R2278" s="8"/>
      <c r="S2278" s="88"/>
      <c r="T2278" s="8"/>
      <c r="U2278" s="8"/>
      <c r="V2278" s="11"/>
      <c r="W2278" s="19"/>
      <c r="X2278" s="8"/>
      <c r="Y2278" s="90"/>
      <c r="Z2278" s="88"/>
      <c r="AA2278" s="88"/>
      <c r="AB2278" s="88"/>
      <c r="AC2278" s="88"/>
      <c r="AD2278" s="10"/>
      <c r="AE2278" s="8"/>
      <c r="AF2278" s="12"/>
      <c r="AG2278" s="8"/>
      <c r="AH2278" s="88"/>
    </row>
    <row r="2279" spans="1:34" x14ac:dyDescent="0.25">
      <c r="A2279" s="62">
        <f>COUNTA(H2279:K2279,L2279:AH2279)</f>
        <v>0</v>
      </c>
      <c r="B2279" s="13"/>
      <c r="C2279" s="13"/>
      <c r="D2279" s="13"/>
      <c r="E2279" s="13">
        <f t="shared" si="298"/>
        <v>0</v>
      </c>
      <c r="F2279" s="13"/>
      <c r="G2279" s="13"/>
      <c r="H2279" s="88"/>
      <c r="I2279" s="88"/>
      <c r="J2279" s="9"/>
      <c r="K2279" s="8"/>
      <c r="L2279" s="19"/>
      <c r="M2279" s="8"/>
      <c r="N2279" s="19"/>
      <c r="O2279" s="19"/>
      <c r="P2279" s="19"/>
      <c r="Q2279" s="8"/>
      <c r="R2279" s="8"/>
      <c r="S2279" s="88"/>
      <c r="T2279" s="8"/>
      <c r="U2279" s="8"/>
      <c r="V2279" s="11"/>
      <c r="W2279" s="19"/>
      <c r="X2279" s="8"/>
      <c r="Y2279" s="90"/>
      <c r="Z2279" s="88"/>
      <c r="AA2279" s="88"/>
      <c r="AB2279" s="88"/>
      <c r="AC2279" s="88"/>
      <c r="AD2279" s="10"/>
      <c r="AE2279" s="8"/>
      <c r="AF2279" s="12"/>
      <c r="AG2279" s="8"/>
      <c r="AH2279" s="88"/>
    </row>
    <row r="2280" spans="1:34" x14ac:dyDescent="0.25">
      <c r="A2280" s="62">
        <f>COUNTA(H2280:K2280,L2280:AH2280)</f>
        <v>0</v>
      </c>
      <c r="B2280" s="13"/>
      <c r="C2280" s="13"/>
      <c r="D2280" s="13"/>
      <c r="E2280" s="13">
        <f t="shared" si="298"/>
        <v>0</v>
      </c>
      <c r="F2280" s="13"/>
      <c r="G2280" s="13"/>
      <c r="H2280" s="88"/>
      <c r="I2280" s="88"/>
      <c r="J2280" s="9"/>
      <c r="K2280" s="8"/>
      <c r="L2280" s="19"/>
      <c r="M2280" s="8"/>
      <c r="N2280" s="19"/>
      <c r="O2280" s="19"/>
      <c r="P2280" s="19"/>
      <c r="Q2280" s="8"/>
      <c r="R2280" s="8"/>
      <c r="S2280" s="88"/>
      <c r="T2280" s="8"/>
      <c r="U2280" s="8"/>
      <c r="V2280" s="11"/>
      <c r="W2280" s="19"/>
      <c r="X2280" s="8"/>
      <c r="Y2280" s="90"/>
      <c r="Z2280" s="88"/>
      <c r="AA2280" s="88"/>
      <c r="AB2280" s="88"/>
      <c r="AC2280" s="88"/>
      <c r="AD2280" s="10"/>
      <c r="AE2280" s="8"/>
      <c r="AF2280" s="12"/>
      <c r="AG2280" s="8"/>
      <c r="AH2280" s="88"/>
    </row>
    <row r="2281" spans="1:34" x14ac:dyDescent="0.25">
      <c r="A2281" s="62">
        <f>COUNTA(H2281:K2281,L2281:AH2281)</f>
        <v>0</v>
      </c>
      <c r="B2281" s="13"/>
      <c r="C2281" s="13"/>
      <c r="D2281" s="13"/>
      <c r="E2281" s="13">
        <f t="shared" si="298"/>
        <v>0</v>
      </c>
      <c r="F2281" s="13"/>
      <c r="G2281" s="13"/>
      <c r="H2281" s="88"/>
      <c r="I2281" s="88"/>
      <c r="J2281" s="9"/>
      <c r="K2281" s="8"/>
      <c r="L2281" s="19"/>
      <c r="M2281" s="8"/>
      <c r="N2281" s="19"/>
      <c r="O2281" s="19"/>
      <c r="P2281" s="19"/>
      <c r="Q2281" s="8"/>
      <c r="R2281" s="8"/>
      <c r="S2281" s="88"/>
      <c r="T2281" s="8"/>
      <c r="U2281" s="8"/>
      <c r="V2281" s="11"/>
      <c r="W2281" s="19"/>
      <c r="X2281" s="8"/>
      <c r="Y2281" s="90"/>
      <c r="Z2281" s="88"/>
      <c r="AA2281" s="88"/>
      <c r="AB2281" s="88"/>
      <c r="AC2281" s="88"/>
      <c r="AD2281" s="10"/>
      <c r="AE2281" s="8"/>
      <c r="AF2281" s="12"/>
      <c r="AG2281" s="8"/>
      <c r="AH2281" s="88"/>
    </row>
    <row r="2282" spans="1:34" x14ac:dyDescent="0.25">
      <c r="A2282" s="62">
        <f>COUNTA(H2282:K2282,L2282:AH2282)</f>
        <v>0</v>
      </c>
      <c r="B2282" s="13"/>
      <c r="C2282" s="13"/>
      <c r="D2282" s="13"/>
      <c r="E2282" s="13">
        <f t="shared" si="298"/>
        <v>0</v>
      </c>
      <c r="F2282" s="13"/>
      <c r="G2282" s="13"/>
      <c r="H2282" s="88"/>
      <c r="I2282" s="88"/>
      <c r="J2282" s="9"/>
      <c r="K2282" s="8"/>
      <c r="L2282" s="19"/>
      <c r="M2282" s="8"/>
      <c r="N2282" s="19"/>
      <c r="O2282" s="19"/>
      <c r="P2282" s="19"/>
      <c r="Q2282" s="8"/>
      <c r="R2282" s="8"/>
      <c r="S2282" s="88"/>
      <c r="T2282" s="8"/>
      <c r="U2282" s="8"/>
      <c r="V2282" s="11"/>
      <c r="W2282" s="19"/>
      <c r="X2282" s="8"/>
      <c r="Y2282" s="90"/>
      <c r="Z2282" s="88"/>
      <c r="AA2282" s="88"/>
      <c r="AB2282" s="88"/>
      <c r="AC2282" s="88"/>
      <c r="AD2282" s="10"/>
      <c r="AE2282" s="8"/>
      <c r="AF2282" s="12"/>
      <c r="AG2282" s="8"/>
      <c r="AH2282" s="88"/>
    </row>
    <row r="2283" spans="1:34" x14ac:dyDescent="0.25">
      <c r="A2283" s="62">
        <f>COUNTA(H2283:K2283,L2283:AH2283)</f>
        <v>0</v>
      </c>
      <c r="B2283" s="13"/>
      <c r="C2283" s="13"/>
      <c r="D2283" s="13"/>
      <c r="E2283" s="13">
        <f t="shared" si="298"/>
        <v>0</v>
      </c>
      <c r="F2283" s="13"/>
      <c r="G2283" s="13"/>
      <c r="H2283" s="88"/>
      <c r="I2283" s="88"/>
      <c r="J2283" s="9"/>
      <c r="K2283" s="8"/>
      <c r="L2283" s="19"/>
      <c r="M2283" s="8"/>
      <c r="N2283" s="19"/>
      <c r="O2283" s="19"/>
      <c r="P2283" s="19"/>
      <c r="Q2283" s="8"/>
      <c r="R2283" s="8"/>
      <c r="S2283" s="88"/>
      <c r="T2283" s="8"/>
      <c r="U2283" s="8"/>
      <c r="V2283" s="11"/>
      <c r="W2283" s="19"/>
      <c r="X2283" s="8"/>
      <c r="Y2283" s="90"/>
      <c r="Z2283" s="88"/>
      <c r="AA2283" s="88"/>
      <c r="AB2283" s="88"/>
      <c r="AC2283" s="88"/>
      <c r="AD2283" s="10"/>
      <c r="AE2283" s="8"/>
      <c r="AF2283" s="12"/>
      <c r="AG2283" s="8"/>
      <c r="AH2283" s="88"/>
    </row>
    <row r="2284" spans="1:34" x14ac:dyDescent="0.25">
      <c r="A2284" s="62">
        <f>COUNTA(H2284:K2284,L2284:AH2284,J2285)-4</f>
        <v>0</v>
      </c>
      <c r="B2284" s="13"/>
      <c r="C2284" s="13"/>
      <c r="D2284" s="13"/>
      <c r="E2284" s="13">
        <f t="shared" si="298"/>
        <v>0</v>
      </c>
      <c r="F2284" s="13"/>
      <c r="G2284" s="13"/>
      <c r="H2284" s="88"/>
      <c r="I2284" s="88"/>
      <c r="J2284" s="7" t="s">
        <v>79</v>
      </c>
      <c r="K2284" s="8"/>
      <c r="L2284" s="19"/>
      <c r="M2284" s="8"/>
      <c r="N2284" s="19"/>
      <c r="O2284" s="19"/>
      <c r="P2284" s="19"/>
      <c r="Q2284" s="8"/>
      <c r="R2284" s="8"/>
      <c r="S2284" s="88"/>
      <c r="T2284" s="17" t="s">
        <v>80</v>
      </c>
      <c r="U2284" s="17" t="s">
        <v>80</v>
      </c>
      <c r="V2284" s="18" t="s">
        <v>80</v>
      </c>
      <c r="W2284" s="19"/>
      <c r="X2284" s="8"/>
      <c r="Y2284" s="90"/>
      <c r="Z2284" s="88"/>
      <c r="AA2284" s="88"/>
      <c r="AB2284" s="88"/>
      <c r="AC2284" s="88"/>
      <c r="AD2284" s="10"/>
      <c r="AE2284" s="8"/>
      <c r="AF2284" s="12"/>
      <c r="AG2284" s="8"/>
      <c r="AH2284" s="88"/>
    </row>
    <row r="2285" spans="1:34" x14ac:dyDescent="0.25">
      <c r="A2285" s="62">
        <f>COUNTA(H2285:K2285,L2285:AH2285)</f>
        <v>0</v>
      </c>
      <c r="B2285" s="13"/>
      <c r="C2285" s="13"/>
      <c r="D2285" s="13" t="str">
        <f>IF(J2285&gt;0,"совместительство","-")</f>
        <v>-</v>
      </c>
      <c r="E2285" s="13">
        <f t="shared" si="298"/>
        <v>0</v>
      </c>
      <c r="F2285" s="13"/>
      <c r="G2285" s="13"/>
      <c r="H2285" s="88"/>
      <c r="I2285" s="88"/>
      <c r="J2285" s="9"/>
      <c r="K2285" s="8"/>
      <c r="L2285" s="19"/>
      <c r="M2285" s="8"/>
      <c r="N2285" s="19"/>
      <c r="O2285" s="19"/>
      <c r="P2285" s="19"/>
      <c r="Q2285" s="8"/>
      <c r="R2285" s="8"/>
      <c r="S2285" s="88"/>
      <c r="T2285" s="8"/>
      <c r="U2285" s="8"/>
      <c r="V2285" s="11"/>
      <c r="W2285" s="19"/>
      <c r="X2285" s="8"/>
      <c r="Y2285" s="90"/>
      <c r="Z2285" s="88"/>
      <c r="AA2285" s="88"/>
      <c r="AB2285" s="88"/>
      <c r="AC2285" s="88"/>
      <c r="AD2285" s="10"/>
      <c r="AE2285" s="8"/>
      <c r="AF2285" s="12"/>
      <c r="AG2285" s="8"/>
      <c r="AH2285" s="88"/>
    </row>
    <row r="2286" spans="1:34" x14ac:dyDescent="0.25">
      <c r="A2286" s="62">
        <f>COUNTA(H2286:K2286,L2286:AH2286)</f>
        <v>0</v>
      </c>
      <c r="B2286" s="13"/>
      <c r="C2286" s="13"/>
      <c r="D2286" s="13"/>
      <c r="E2286" s="13">
        <f t="shared" si="298"/>
        <v>0</v>
      </c>
      <c r="F2286" s="13"/>
      <c r="G2286" s="13"/>
      <c r="H2286" s="88"/>
      <c r="I2286" s="88"/>
      <c r="J2286" s="9"/>
      <c r="K2286" s="8"/>
      <c r="L2286" s="19"/>
      <c r="M2286" s="8"/>
      <c r="N2286" s="19"/>
      <c r="O2286" s="19"/>
      <c r="P2286" s="19"/>
      <c r="Q2286" s="8"/>
      <c r="R2286" s="8"/>
      <c r="S2286" s="88"/>
      <c r="T2286" s="8"/>
      <c r="U2286" s="8"/>
      <c r="V2286" s="11"/>
      <c r="W2286" s="19"/>
      <c r="X2286" s="8"/>
      <c r="Y2286" s="90"/>
      <c r="Z2286" s="88"/>
      <c r="AA2286" s="88"/>
      <c r="AB2286" s="88"/>
      <c r="AC2286" s="88"/>
      <c r="AD2286" s="10"/>
      <c r="AE2286" s="8"/>
      <c r="AF2286" s="12"/>
      <c r="AG2286" s="8"/>
      <c r="AH2286" s="88"/>
    </row>
    <row r="2287" spans="1:34" x14ac:dyDescent="0.25">
      <c r="A2287" s="62">
        <f>COUNTA(H2287:K2287,L2287:AH2287)</f>
        <v>0</v>
      </c>
      <c r="B2287" s="13"/>
      <c r="C2287" s="13"/>
      <c r="D2287" s="13"/>
      <c r="E2287" s="13">
        <f t="shared" si="298"/>
        <v>0</v>
      </c>
      <c r="F2287" s="13"/>
      <c r="G2287" s="13"/>
      <c r="H2287" s="88"/>
      <c r="I2287" s="88"/>
      <c r="J2287" s="9"/>
      <c r="K2287" s="8"/>
      <c r="L2287" s="19"/>
      <c r="M2287" s="8"/>
      <c r="N2287" s="19"/>
      <c r="O2287" s="19"/>
      <c r="P2287" s="19"/>
      <c r="Q2287" s="8"/>
      <c r="R2287" s="8"/>
      <c r="S2287" s="88"/>
      <c r="T2287" s="8"/>
      <c r="U2287" s="8"/>
      <c r="V2287" s="11"/>
      <c r="W2287" s="19"/>
      <c r="X2287" s="8"/>
      <c r="Y2287" s="90"/>
      <c r="Z2287" s="88"/>
      <c r="AA2287" s="88"/>
      <c r="AB2287" s="88"/>
      <c r="AC2287" s="88"/>
      <c r="AD2287" s="10"/>
      <c r="AE2287" s="8"/>
      <c r="AF2287" s="12"/>
      <c r="AG2287" s="8"/>
      <c r="AH2287" s="88"/>
    </row>
    <row r="2288" spans="1:34" x14ac:dyDescent="0.25">
      <c r="A2288" s="62">
        <f>COUNTA(H2288:K2288,L2288:AH2288)</f>
        <v>0</v>
      </c>
      <c r="B2288" s="13"/>
      <c r="C2288" s="13"/>
      <c r="D2288" s="13"/>
      <c r="E2288" s="13">
        <f t="shared" si="298"/>
        <v>0</v>
      </c>
      <c r="F2288" s="13"/>
      <c r="G2288" s="13"/>
      <c r="H2288" s="88"/>
      <c r="I2288" s="88"/>
      <c r="J2288" s="9"/>
      <c r="K2288" s="8"/>
      <c r="L2288" s="19"/>
      <c r="M2288" s="8"/>
      <c r="N2288" s="19"/>
      <c r="O2288" s="19"/>
      <c r="P2288" s="19"/>
      <c r="Q2288" s="8"/>
      <c r="R2288" s="8"/>
      <c r="S2288" s="88"/>
      <c r="T2288" s="8"/>
      <c r="U2288" s="8"/>
      <c r="V2288" s="11"/>
      <c r="W2288" s="19"/>
      <c r="X2288" s="8"/>
      <c r="Y2288" s="90"/>
      <c r="Z2288" s="88"/>
      <c r="AA2288" s="88"/>
      <c r="AB2288" s="88"/>
      <c r="AC2288" s="88"/>
      <c r="AD2288" s="10"/>
      <c r="AE2288" s="8"/>
      <c r="AF2288" s="12"/>
      <c r="AG2288" s="8"/>
      <c r="AH2288" s="88"/>
    </row>
    <row r="2289" spans="1:34" x14ac:dyDescent="0.25">
      <c r="A2289" s="62">
        <f>COUNTA(H2289:K2289,L2289:AH2289)</f>
        <v>0</v>
      </c>
      <c r="B2289" s="13"/>
      <c r="C2289" s="13"/>
      <c r="D2289" s="13"/>
      <c r="E2289" s="13">
        <f t="shared" si="298"/>
        <v>0</v>
      </c>
      <c r="F2289" s="13"/>
      <c r="G2289" s="13"/>
      <c r="H2289" s="88"/>
      <c r="I2289" s="88"/>
      <c r="J2289" s="9"/>
      <c r="K2289" s="8"/>
      <c r="L2289" s="19"/>
      <c r="M2289" s="8"/>
      <c r="N2289" s="19"/>
      <c r="O2289" s="19"/>
      <c r="P2289" s="19"/>
      <c r="Q2289" s="8"/>
      <c r="R2289" s="8"/>
      <c r="S2289" s="88"/>
      <c r="T2289" s="8"/>
      <c r="U2289" s="8"/>
      <c r="V2289" s="11"/>
      <c r="W2289" s="19"/>
      <c r="X2289" s="8"/>
      <c r="Y2289" s="90"/>
      <c r="Z2289" s="88"/>
      <c r="AA2289" s="88"/>
      <c r="AB2289" s="88"/>
      <c r="AC2289" s="88"/>
      <c r="AD2289" s="10"/>
      <c r="AE2289" s="8"/>
      <c r="AF2289" s="12"/>
      <c r="AG2289" s="8"/>
      <c r="AH2289" s="88"/>
    </row>
    <row r="2290" spans="1:34" x14ac:dyDescent="0.25">
      <c r="A2290" s="62">
        <f>COUNTA(H2290:K2290,L2290:AH2290)</f>
        <v>0</v>
      </c>
      <c r="B2290" s="13"/>
      <c r="C2290" s="13"/>
      <c r="D2290" s="13"/>
      <c r="E2290" s="13">
        <f t="shared" si="298"/>
        <v>0</v>
      </c>
      <c r="F2290" s="13"/>
      <c r="G2290" s="13"/>
      <c r="H2290" s="88"/>
      <c r="I2290" s="88"/>
      <c r="J2290" s="9"/>
      <c r="K2290" s="8"/>
      <c r="L2290" s="19"/>
      <c r="M2290" s="8"/>
      <c r="N2290" s="19"/>
      <c r="O2290" s="19"/>
      <c r="P2290" s="19"/>
      <c r="Q2290" s="8"/>
      <c r="R2290" s="8"/>
      <c r="S2290" s="88"/>
      <c r="T2290" s="8"/>
      <c r="U2290" s="8"/>
      <c r="V2290" s="11"/>
      <c r="W2290" s="19"/>
      <c r="X2290" s="8"/>
      <c r="Y2290" s="90"/>
      <c r="Z2290" s="88"/>
      <c r="AA2290" s="88"/>
      <c r="AB2290" s="88"/>
      <c r="AC2290" s="88"/>
      <c r="AD2290" s="10"/>
      <c r="AE2290" s="8"/>
      <c r="AF2290" s="12"/>
      <c r="AG2290" s="8"/>
      <c r="AH2290" s="88"/>
    </row>
    <row r="2291" spans="1:34" s="26" customFormat="1" ht="11.25" customHeight="1" x14ac:dyDescent="0.25">
      <c r="A2291" s="21">
        <v>0</v>
      </c>
      <c r="B2291" s="22"/>
      <c r="C2291" s="22"/>
      <c r="D2291" s="21"/>
      <c r="E2291" s="23">
        <f>MAX(E2275:E2290)</f>
        <v>0</v>
      </c>
      <c r="F2291" s="21" t="str">
        <f>RIGHT(R2291,4)</f>
        <v xml:space="preserve"> - 0</v>
      </c>
      <c r="G2291" s="21" t="str">
        <f>RIGHT(X2291,4)</f>
        <v xml:space="preserve"> - 0</v>
      </c>
      <c r="H2291" s="88"/>
      <c r="I2291" s="88"/>
      <c r="J2291" s="23" t="s">
        <v>85</v>
      </c>
      <c r="K2291" s="23" t="str">
        <f>IF(E2291=4,"ВО",IF(E2291=3,"СПО",IF(E2291=2,"ВО (с)",IF(E2291=1,"СПО (с)","-"))))</f>
        <v>-</v>
      </c>
      <c r="L2291" s="23">
        <f>COUNTA(L2275:L2290)</f>
        <v>0</v>
      </c>
      <c r="M2291" s="23" t="s">
        <v>80</v>
      </c>
      <c r="N2291" s="23" t="s">
        <v>80</v>
      </c>
      <c r="O2291" s="23">
        <f>COUNTA(O2275:O2290)</f>
        <v>0</v>
      </c>
      <c r="P2291" s="23" t="s">
        <v>80</v>
      </c>
      <c r="Q2291" s="23">
        <f>SUM(Q2275:Q2290)</f>
        <v>0</v>
      </c>
      <c r="R2291" s="23" t="str">
        <f>CONCATENATE("П.Г.П. - ",MAX(R2275:R2290))</f>
        <v>П.Г.П. - 0</v>
      </c>
      <c r="S2291" s="23">
        <f>COUNTA(S2275)</f>
        <v>0</v>
      </c>
      <c r="T2291" s="23">
        <f>T2276</f>
        <v>0</v>
      </c>
      <c r="U2291" s="23" t="s">
        <v>80</v>
      </c>
      <c r="V2291" s="23" t="s">
        <v>80</v>
      </c>
      <c r="W2291" s="23">
        <f>COUNTA(W2275:W2290)</f>
        <v>0</v>
      </c>
      <c r="X2291" s="23" t="str">
        <f>CONCATENATE("П.Г.П. - ",MAX(X2275:X2290))</f>
        <v>П.Г.П. - 0</v>
      </c>
      <c r="Y2291" s="24">
        <f>Y2275</f>
        <v>0</v>
      </c>
      <c r="Z2291" s="23" t="str">
        <f>IF(Z2275="","-",Z2275)</f>
        <v>-</v>
      </c>
      <c r="AA2291" s="23" t="str">
        <f t="shared" ref="AA2291:AC2291" si="299">IF(AA2275="","-",AA2275)</f>
        <v>-</v>
      </c>
      <c r="AB2291" s="23" t="str">
        <f t="shared" si="299"/>
        <v>-</v>
      </c>
      <c r="AC2291" s="23" t="str">
        <f t="shared" si="299"/>
        <v>-</v>
      </c>
      <c r="AD2291" s="23" t="s">
        <v>80</v>
      </c>
      <c r="AE2291" s="23">
        <f>SUM(AE2275:AE2290)</f>
        <v>0</v>
      </c>
      <c r="AF2291" s="25">
        <f>SUM(AF2275:AF2290)</f>
        <v>0</v>
      </c>
      <c r="AG2291" s="23" t="s">
        <v>80</v>
      </c>
      <c r="AH2291" s="23" t="s">
        <v>80</v>
      </c>
    </row>
    <row r="2292" spans="1:34" x14ac:dyDescent="0.25">
      <c r="A2292" s="62">
        <f>COUNTA(H2292:K2292,L2292:AH2292)-7</f>
        <v>-1</v>
      </c>
      <c r="B2292" s="13"/>
      <c r="C2292" s="13"/>
      <c r="D2292" s="13"/>
      <c r="E2292" s="13">
        <f t="shared" ref="E2292:E2307" si="300">IF(K2292="ВО",4,IF(K2292="СПО",3,IF(K2292="ВО (студент)",2,IF(K2292="СПО (студент)",1,0))))</f>
        <v>0</v>
      </c>
      <c r="F2292" s="13"/>
      <c r="G2292" s="13"/>
      <c r="H2292" s="88">
        <v>155</v>
      </c>
      <c r="I2292" s="88"/>
      <c r="J2292" s="7" t="s">
        <v>77</v>
      </c>
      <c r="K2292" s="8"/>
      <c r="L2292" s="19"/>
      <c r="M2292" s="8"/>
      <c r="N2292" s="19"/>
      <c r="O2292" s="19"/>
      <c r="P2292" s="19"/>
      <c r="Q2292" s="8"/>
      <c r="R2292" s="8"/>
      <c r="S2292" s="88"/>
      <c r="T2292" s="17" t="s">
        <v>80</v>
      </c>
      <c r="U2292" s="17" t="s">
        <v>80</v>
      </c>
      <c r="V2292" s="18" t="s">
        <v>80</v>
      </c>
      <c r="W2292" s="19"/>
      <c r="X2292" s="8"/>
      <c r="Y2292" s="90"/>
      <c r="Z2292" s="88"/>
      <c r="AA2292" s="88"/>
      <c r="AB2292" s="88" t="str">
        <f>IF(Y2292&lt;1,"-",ROUND(YEARFRAC(Y2292,#REF!,1),2))</f>
        <v>-</v>
      </c>
      <c r="AC2292" s="88"/>
      <c r="AD2292" s="10"/>
      <c r="AE2292" s="8"/>
      <c r="AF2292" s="12"/>
      <c r="AG2292" s="8"/>
      <c r="AH2292" s="88"/>
    </row>
    <row r="2293" spans="1:34" x14ac:dyDescent="0.25">
      <c r="A2293" s="62">
        <f>COUNTA(H2293:K2293,L2293:AH2293)</f>
        <v>0</v>
      </c>
      <c r="B2293" s="13"/>
      <c r="C2293" s="13"/>
      <c r="D2293" s="13"/>
      <c r="E2293" s="13">
        <f t="shared" si="300"/>
        <v>0</v>
      </c>
      <c r="F2293" s="13"/>
      <c r="G2293" s="13"/>
      <c r="H2293" s="88"/>
      <c r="I2293" s="88"/>
      <c r="J2293" s="9"/>
      <c r="K2293" s="8"/>
      <c r="L2293" s="19"/>
      <c r="M2293" s="8"/>
      <c r="N2293" s="19"/>
      <c r="O2293" s="19"/>
      <c r="P2293" s="19"/>
      <c r="Q2293" s="8"/>
      <c r="R2293" s="8"/>
      <c r="S2293" s="88"/>
      <c r="T2293" s="8"/>
      <c r="U2293" s="8"/>
      <c r="V2293" s="11"/>
      <c r="W2293" s="19"/>
      <c r="X2293" s="8"/>
      <c r="Y2293" s="90"/>
      <c r="Z2293" s="88"/>
      <c r="AA2293" s="88"/>
      <c r="AB2293" s="88"/>
      <c r="AC2293" s="88"/>
      <c r="AD2293" s="10"/>
      <c r="AE2293" s="8"/>
      <c r="AF2293" s="12"/>
      <c r="AG2293" s="8"/>
      <c r="AH2293" s="88"/>
    </row>
    <row r="2294" spans="1:34" x14ac:dyDescent="0.25">
      <c r="A2294" s="62">
        <f>COUNTA(H2294:K2294,L2294:AH2294,J2295)-4</f>
        <v>0</v>
      </c>
      <c r="B2294" s="13"/>
      <c r="C2294" s="13"/>
      <c r="D2294" s="13"/>
      <c r="E2294" s="13">
        <f t="shared" si="300"/>
        <v>0</v>
      </c>
      <c r="F2294" s="13"/>
      <c r="G2294" s="13"/>
      <c r="H2294" s="88"/>
      <c r="I2294" s="88"/>
      <c r="J2294" s="7" t="s">
        <v>78</v>
      </c>
      <c r="K2294" s="8"/>
      <c r="L2294" s="19"/>
      <c r="M2294" s="8"/>
      <c r="N2294" s="19"/>
      <c r="O2294" s="19"/>
      <c r="P2294" s="19"/>
      <c r="Q2294" s="8"/>
      <c r="R2294" s="8"/>
      <c r="S2294" s="88"/>
      <c r="T2294" s="17" t="s">
        <v>80</v>
      </c>
      <c r="U2294" s="17" t="s">
        <v>80</v>
      </c>
      <c r="V2294" s="18" t="s">
        <v>80</v>
      </c>
      <c r="W2294" s="19"/>
      <c r="X2294" s="8"/>
      <c r="Y2294" s="90"/>
      <c r="Z2294" s="88"/>
      <c r="AA2294" s="88"/>
      <c r="AB2294" s="88"/>
      <c r="AC2294" s="88"/>
      <c r="AD2294" s="10"/>
      <c r="AE2294" s="8"/>
      <c r="AF2294" s="12"/>
      <c r="AG2294" s="8"/>
      <c r="AH2294" s="88"/>
    </row>
    <row r="2295" spans="1:34" x14ac:dyDescent="0.25">
      <c r="A2295" s="62">
        <f>COUNTA(H2295:K2295,L2295:AH2295)</f>
        <v>0</v>
      </c>
      <c r="B2295" s="13"/>
      <c r="C2295" s="13"/>
      <c r="D2295" s="13" t="str">
        <f>IF(J2295&gt;0,"совмещение","-")</f>
        <v>-</v>
      </c>
      <c r="E2295" s="13">
        <f t="shared" si="300"/>
        <v>0</v>
      </c>
      <c r="F2295" s="13"/>
      <c r="G2295" s="13"/>
      <c r="H2295" s="88"/>
      <c r="I2295" s="88"/>
      <c r="J2295" s="9"/>
      <c r="K2295" s="8"/>
      <c r="L2295" s="19"/>
      <c r="M2295" s="8"/>
      <c r="N2295" s="19"/>
      <c r="O2295" s="19"/>
      <c r="P2295" s="19"/>
      <c r="Q2295" s="8"/>
      <c r="R2295" s="8"/>
      <c r="S2295" s="88"/>
      <c r="T2295" s="8"/>
      <c r="U2295" s="8"/>
      <c r="V2295" s="11"/>
      <c r="W2295" s="19"/>
      <c r="X2295" s="8"/>
      <c r="Y2295" s="90"/>
      <c r="Z2295" s="88"/>
      <c r="AA2295" s="88"/>
      <c r="AB2295" s="88"/>
      <c r="AC2295" s="88"/>
      <c r="AD2295" s="10"/>
      <c r="AE2295" s="8"/>
      <c r="AF2295" s="12"/>
      <c r="AG2295" s="8"/>
      <c r="AH2295" s="88"/>
    </row>
    <row r="2296" spans="1:34" x14ac:dyDescent="0.25">
      <c r="A2296" s="62">
        <f>COUNTA(H2296:K2296,L2296:AH2296)</f>
        <v>0</v>
      </c>
      <c r="B2296" s="13"/>
      <c r="C2296" s="13"/>
      <c r="D2296" s="13"/>
      <c r="E2296" s="13">
        <f t="shared" si="300"/>
        <v>0</v>
      </c>
      <c r="F2296" s="13"/>
      <c r="G2296" s="13"/>
      <c r="H2296" s="88"/>
      <c r="I2296" s="88"/>
      <c r="J2296" s="9"/>
      <c r="K2296" s="8"/>
      <c r="L2296" s="19"/>
      <c r="M2296" s="8"/>
      <c r="N2296" s="19"/>
      <c r="O2296" s="19"/>
      <c r="P2296" s="19"/>
      <c r="Q2296" s="8"/>
      <c r="R2296" s="8"/>
      <c r="S2296" s="88"/>
      <c r="T2296" s="8"/>
      <c r="U2296" s="8"/>
      <c r="V2296" s="11"/>
      <c r="W2296" s="19"/>
      <c r="X2296" s="8"/>
      <c r="Y2296" s="90"/>
      <c r="Z2296" s="88"/>
      <c r="AA2296" s="88"/>
      <c r="AB2296" s="88"/>
      <c r="AC2296" s="88"/>
      <c r="AD2296" s="10"/>
      <c r="AE2296" s="8"/>
      <c r="AF2296" s="12"/>
      <c r="AG2296" s="8"/>
      <c r="AH2296" s="88"/>
    </row>
    <row r="2297" spans="1:34" x14ac:dyDescent="0.25">
      <c r="A2297" s="62">
        <f>COUNTA(H2297:K2297,L2297:AH2297)</f>
        <v>0</v>
      </c>
      <c r="B2297" s="13"/>
      <c r="C2297" s="13"/>
      <c r="D2297" s="13"/>
      <c r="E2297" s="13">
        <f t="shared" si="300"/>
        <v>0</v>
      </c>
      <c r="F2297" s="13"/>
      <c r="G2297" s="13"/>
      <c r="H2297" s="88"/>
      <c r="I2297" s="88"/>
      <c r="J2297" s="9"/>
      <c r="K2297" s="8"/>
      <c r="L2297" s="19"/>
      <c r="M2297" s="8"/>
      <c r="N2297" s="19"/>
      <c r="O2297" s="19"/>
      <c r="P2297" s="19"/>
      <c r="Q2297" s="8"/>
      <c r="R2297" s="8"/>
      <c r="S2297" s="88"/>
      <c r="T2297" s="8"/>
      <c r="U2297" s="8"/>
      <c r="V2297" s="11"/>
      <c r="W2297" s="19"/>
      <c r="X2297" s="8"/>
      <c r="Y2297" s="90"/>
      <c r="Z2297" s="88"/>
      <c r="AA2297" s="88"/>
      <c r="AB2297" s="88"/>
      <c r="AC2297" s="88"/>
      <c r="AD2297" s="10"/>
      <c r="AE2297" s="8"/>
      <c r="AF2297" s="12"/>
      <c r="AG2297" s="8"/>
      <c r="AH2297" s="88"/>
    </row>
    <row r="2298" spans="1:34" x14ac:dyDescent="0.25">
      <c r="A2298" s="62">
        <f>COUNTA(H2298:K2298,L2298:AH2298)</f>
        <v>0</v>
      </c>
      <c r="B2298" s="13"/>
      <c r="C2298" s="13"/>
      <c r="D2298" s="13"/>
      <c r="E2298" s="13">
        <f t="shared" si="300"/>
        <v>0</v>
      </c>
      <c r="F2298" s="13"/>
      <c r="G2298" s="13"/>
      <c r="H2298" s="88"/>
      <c r="I2298" s="88"/>
      <c r="J2298" s="9"/>
      <c r="K2298" s="8"/>
      <c r="L2298" s="19"/>
      <c r="M2298" s="8"/>
      <c r="N2298" s="19"/>
      <c r="O2298" s="19"/>
      <c r="P2298" s="19"/>
      <c r="Q2298" s="8"/>
      <c r="R2298" s="8"/>
      <c r="S2298" s="88"/>
      <c r="T2298" s="8"/>
      <c r="U2298" s="8"/>
      <c r="V2298" s="11"/>
      <c r="W2298" s="19"/>
      <c r="X2298" s="8"/>
      <c r="Y2298" s="90"/>
      <c r="Z2298" s="88"/>
      <c r="AA2298" s="88"/>
      <c r="AB2298" s="88"/>
      <c r="AC2298" s="88"/>
      <c r="AD2298" s="10"/>
      <c r="AE2298" s="8"/>
      <c r="AF2298" s="12"/>
      <c r="AG2298" s="8"/>
      <c r="AH2298" s="88"/>
    </row>
    <row r="2299" spans="1:34" x14ac:dyDescent="0.25">
      <c r="A2299" s="62">
        <f>COUNTA(H2299:K2299,L2299:AH2299)</f>
        <v>0</v>
      </c>
      <c r="B2299" s="13"/>
      <c r="C2299" s="13"/>
      <c r="D2299" s="13"/>
      <c r="E2299" s="13">
        <f t="shared" si="300"/>
        <v>0</v>
      </c>
      <c r="F2299" s="13"/>
      <c r="G2299" s="13"/>
      <c r="H2299" s="88"/>
      <c r="I2299" s="88"/>
      <c r="J2299" s="9"/>
      <c r="K2299" s="8"/>
      <c r="L2299" s="19"/>
      <c r="M2299" s="8"/>
      <c r="N2299" s="19"/>
      <c r="O2299" s="19"/>
      <c r="P2299" s="19"/>
      <c r="Q2299" s="8"/>
      <c r="R2299" s="8"/>
      <c r="S2299" s="88"/>
      <c r="T2299" s="8"/>
      <c r="U2299" s="8"/>
      <c r="V2299" s="11"/>
      <c r="W2299" s="19"/>
      <c r="X2299" s="8"/>
      <c r="Y2299" s="90"/>
      <c r="Z2299" s="88"/>
      <c r="AA2299" s="88"/>
      <c r="AB2299" s="88"/>
      <c r="AC2299" s="88"/>
      <c r="AD2299" s="10"/>
      <c r="AE2299" s="8"/>
      <c r="AF2299" s="12"/>
      <c r="AG2299" s="8"/>
      <c r="AH2299" s="88"/>
    </row>
    <row r="2300" spans="1:34" x14ac:dyDescent="0.25">
      <c r="A2300" s="62">
        <f>COUNTA(H2300:K2300,L2300:AH2300)</f>
        <v>0</v>
      </c>
      <c r="B2300" s="13"/>
      <c r="C2300" s="13"/>
      <c r="D2300" s="13"/>
      <c r="E2300" s="13">
        <f t="shared" si="300"/>
        <v>0</v>
      </c>
      <c r="F2300" s="13"/>
      <c r="G2300" s="13"/>
      <c r="H2300" s="88"/>
      <c r="I2300" s="88"/>
      <c r="J2300" s="9"/>
      <c r="K2300" s="8"/>
      <c r="L2300" s="19"/>
      <c r="M2300" s="8"/>
      <c r="N2300" s="19"/>
      <c r="O2300" s="19"/>
      <c r="P2300" s="19"/>
      <c r="Q2300" s="8"/>
      <c r="R2300" s="8"/>
      <c r="S2300" s="88"/>
      <c r="T2300" s="8"/>
      <c r="U2300" s="8"/>
      <c r="V2300" s="11"/>
      <c r="W2300" s="19"/>
      <c r="X2300" s="8"/>
      <c r="Y2300" s="90"/>
      <c r="Z2300" s="88"/>
      <c r="AA2300" s="88"/>
      <c r="AB2300" s="88"/>
      <c r="AC2300" s="88"/>
      <c r="AD2300" s="10"/>
      <c r="AE2300" s="8"/>
      <c r="AF2300" s="12"/>
      <c r="AG2300" s="8"/>
      <c r="AH2300" s="88"/>
    </row>
    <row r="2301" spans="1:34" x14ac:dyDescent="0.25">
      <c r="A2301" s="62">
        <f>COUNTA(H2301:K2301,L2301:AH2301,J2302)-4</f>
        <v>0</v>
      </c>
      <c r="B2301" s="13"/>
      <c r="C2301" s="13"/>
      <c r="D2301" s="13"/>
      <c r="E2301" s="13">
        <f t="shared" si="300"/>
        <v>0</v>
      </c>
      <c r="F2301" s="13"/>
      <c r="G2301" s="13"/>
      <c r="H2301" s="88"/>
      <c r="I2301" s="88"/>
      <c r="J2301" s="7" t="s">
        <v>79</v>
      </c>
      <c r="K2301" s="8"/>
      <c r="L2301" s="19"/>
      <c r="M2301" s="8"/>
      <c r="N2301" s="19"/>
      <c r="O2301" s="19"/>
      <c r="P2301" s="19"/>
      <c r="Q2301" s="8"/>
      <c r="R2301" s="8"/>
      <c r="S2301" s="88"/>
      <c r="T2301" s="17" t="s">
        <v>80</v>
      </c>
      <c r="U2301" s="17" t="s">
        <v>80</v>
      </c>
      <c r="V2301" s="18" t="s">
        <v>80</v>
      </c>
      <c r="W2301" s="19"/>
      <c r="X2301" s="8"/>
      <c r="Y2301" s="90"/>
      <c r="Z2301" s="88"/>
      <c r="AA2301" s="88"/>
      <c r="AB2301" s="88"/>
      <c r="AC2301" s="88"/>
      <c r="AD2301" s="10"/>
      <c r="AE2301" s="8"/>
      <c r="AF2301" s="12"/>
      <c r="AG2301" s="8"/>
      <c r="AH2301" s="88"/>
    </row>
    <row r="2302" spans="1:34" x14ac:dyDescent="0.25">
      <c r="A2302" s="62">
        <f>COUNTA(H2302:K2302,L2302:AH2302)</f>
        <v>0</v>
      </c>
      <c r="B2302" s="13"/>
      <c r="C2302" s="13"/>
      <c r="D2302" s="13" t="str">
        <f>IF(J2302&gt;0,"совместительство","-")</f>
        <v>-</v>
      </c>
      <c r="E2302" s="13">
        <f t="shared" si="300"/>
        <v>0</v>
      </c>
      <c r="F2302" s="13"/>
      <c r="G2302" s="13"/>
      <c r="H2302" s="88"/>
      <c r="I2302" s="88"/>
      <c r="J2302" s="9"/>
      <c r="K2302" s="8"/>
      <c r="L2302" s="19"/>
      <c r="M2302" s="8"/>
      <c r="N2302" s="19"/>
      <c r="O2302" s="19"/>
      <c r="P2302" s="19"/>
      <c r="Q2302" s="8"/>
      <c r="R2302" s="8"/>
      <c r="S2302" s="88"/>
      <c r="T2302" s="8"/>
      <c r="U2302" s="8"/>
      <c r="V2302" s="11"/>
      <c r="W2302" s="19"/>
      <c r="X2302" s="8"/>
      <c r="Y2302" s="90"/>
      <c r="Z2302" s="88"/>
      <c r="AA2302" s="88"/>
      <c r="AB2302" s="88"/>
      <c r="AC2302" s="88"/>
      <c r="AD2302" s="10"/>
      <c r="AE2302" s="8"/>
      <c r="AF2302" s="12"/>
      <c r="AG2302" s="8"/>
      <c r="AH2302" s="88"/>
    </row>
    <row r="2303" spans="1:34" x14ac:dyDescent="0.25">
      <c r="A2303" s="62">
        <f>COUNTA(H2303:K2303,L2303:AH2303)</f>
        <v>0</v>
      </c>
      <c r="B2303" s="13"/>
      <c r="C2303" s="13"/>
      <c r="D2303" s="13"/>
      <c r="E2303" s="13">
        <f t="shared" si="300"/>
        <v>0</v>
      </c>
      <c r="F2303" s="13"/>
      <c r="G2303" s="13"/>
      <c r="H2303" s="88"/>
      <c r="I2303" s="88"/>
      <c r="J2303" s="9"/>
      <c r="K2303" s="8"/>
      <c r="L2303" s="19"/>
      <c r="M2303" s="8"/>
      <c r="N2303" s="19"/>
      <c r="O2303" s="19"/>
      <c r="P2303" s="19"/>
      <c r="Q2303" s="8"/>
      <c r="R2303" s="8"/>
      <c r="S2303" s="88"/>
      <c r="T2303" s="8"/>
      <c r="U2303" s="8"/>
      <c r="V2303" s="11"/>
      <c r="W2303" s="19"/>
      <c r="X2303" s="8"/>
      <c r="Y2303" s="90"/>
      <c r="Z2303" s="88"/>
      <c r="AA2303" s="88"/>
      <c r="AB2303" s="88"/>
      <c r="AC2303" s="88"/>
      <c r="AD2303" s="10"/>
      <c r="AE2303" s="8"/>
      <c r="AF2303" s="12"/>
      <c r="AG2303" s="8"/>
      <c r="AH2303" s="88"/>
    </row>
    <row r="2304" spans="1:34" x14ac:dyDescent="0.25">
      <c r="A2304" s="62">
        <f>COUNTA(H2304:K2304,L2304:AH2304)</f>
        <v>0</v>
      </c>
      <c r="B2304" s="13"/>
      <c r="C2304" s="13"/>
      <c r="D2304" s="13"/>
      <c r="E2304" s="13">
        <f t="shared" si="300"/>
        <v>0</v>
      </c>
      <c r="F2304" s="13"/>
      <c r="G2304" s="13"/>
      <c r="H2304" s="88"/>
      <c r="I2304" s="88"/>
      <c r="J2304" s="9"/>
      <c r="K2304" s="8"/>
      <c r="L2304" s="19"/>
      <c r="M2304" s="8"/>
      <c r="N2304" s="19"/>
      <c r="O2304" s="19"/>
      <c r="P2304" s="19"/>
      <c r="Q2304" s="8"/>
      <c r="R2304" s="8"/>
      <c r="S2304" s="88"/>
      <c r="T2304" s="8"/>
      <c r="U2304" s="8"/>
      <c r="V2304" s="11"/>
      <c r="W2304" s="19"/>
      <c r="X2304" s="8"/>
      <c r="Y2304" s="90"/>
      <c r="Z2304" s="88"/>
      <c r="AA2304" s="88"/>
      <c r="AB2304" s="88"/>
      <c r="AC2304" s="88"/>
      <c r="AD2304" s="10"/>
      <c r="AE2304" s="8"/>
      <c r="AF2304" s="12"/>
      <c r="AG2304" s="8"/>
      <c r="AH2304" s="88"/>
    </row>
    <row r="2305" spans="1:34" x14ac:dyDescent="0.25">
      <c r="A2305" s="62">
        <f>COUNTA(H2305:K2305,L2305:AH2305)</f>
        <v>0</v>
      </c>
      <c r="B2305" s="13"/>
      <c r="C2305" s="13"/>
      <c r="D2305" s="13"/>
      <c r="E2305" s="13">
        <f t="shared" si="300"/>
        <v>0</v>
      </c>
      <c r="F2305" s="13"/>
      <c r="G2305" s="13"/>
      <c r="H2305" s="88"/>
      <c r="I2305" s="88"/>
      <c r="J2305" s="9"/>
      <c r="K2305" s="8"/>
      <c r="L2305" s="19"/>
      <c r="M2305" s="8"/>
      <c r="N2305" s="19"/>
      <c r="O2305" s="19"/>
      <c r="P2305" s="19"/>
      <c r="Q2305" s="8"/>
      <c r="R2305" s="8"/>
      <c r="S2305" s="88"/>
      <c r="T2305" s="8"/>
      <c r="U2305" s="8"/>
      <c r="V2305" s="11"/>
      <c r="W2305" s="19"/>
      <c r="X2305" s="8"/>
      <c r="Y2305" s="90"/>
      <c r="Z2305" s="88"/>
      <c r="AA2305" s="88"/>
      <c r="AB2305" s="88"/>
      <c r="AC2305" s="88"/>
      <c r="AD2305" s="10"/>
      <c r="AE2305" s="8"/>
      <c r="AF2305" s="12"/>
      <c r="AG2305" s="8"/>
      <c r="AH2305" s="88"/>
    </row>
    <row r="2306" spans="1:34" x14ac:dyDescent="0.25">
      <c r="A2306" s="62">
        <f>COUNTA(H2306:K2306,L2306:AH2306)</f>
        <v>0</v>
      </c>
      <c r="B2306" s="13"/>
      <c r="C2306" s="13"/>
      <c r="D2306" s="13"/>
      <c r="E2306" s="13">
        <f t="shared" si="300"/>
        <v>0</v>
      </c>
      <c r="F2306" s="13"/>
      <c r="G2306" s="13"/>
      <c r="H2306" s="88"/>
      <c r="I2306" s="88"/>
      <c r="J2306" s="9"/>
      <c r="K2306" s="8"/>
      <c r="L2306" s="19"/>
      <c r="M2306" s="8"/>
      <c r="N2306" s="19"/>
      <c r="O2306" s="19"/>
      <c r="P2306" s="19"/>
      <c r="Q2306" s="8"/>
      <c r="R2306" s="8"/>
      <c r="S2306" s="88"/>
      <c r="T2306" s="8"/>
      <c r="U2306" s="8"/>
      <c r="V2306" s="11"/>
      <c r="W2306" s="19"/>
      <c r="X2306" s="8"/>
      <c r="Y2306" s="90"/>
      <c r="Z2306" s="88"/>
      <c r="AA2306" s="88"/>
      <c r="AB2306" s="88"/>
      <c r="AC2306" s="88"/>
      <c r="AD2306" s="10"/>
      <c r="AE2306" s="8"/>
      <c r="AF2306" s="12"/>
      <c r="AG2306" s="8"/>
      <c r="AH2306" s="88"/>
    </row>
    <row r="2307" spans="1:34" x14ac:dyDescent="0.25">
      <c r="A2307" s="62">
        <f>COUNTA(H2307:K2307,L2307:AH2307)</f>
        <v>0</v>
      </c>
      <c r="B2307" s="13"/>
      <c r="C2307" s="13"/>
      <c r="D2307" s="13"/>
      <c r="E2307" s="13">
        <f t="shared" si="300"/>
        <v>0</v>
      </c>
      <c r="F2307" s="13"/>
      <c r="G2307" s="13"/>
      <c r="H2307" s="88"/>
      <c r="I2307" s="88"/>
      <c r="J2307" s="9"/>
      <c r="K2307" s="8"/>
      <c r="L2307" s="19"/>
      <c r="M2307" s="8"/>
      <c r="N2307" s="19"/>
      <c r="O2307" s="19"/>
      <c r="P2307" s="19"/>
      <c r="Q2307" s="8"/>
      <c r="R2307" s="8"/>
      <c r="S2307" s="88"/>
      <c r="T2307" s="8"/>
      <c r="U2307" s="8"/>
      <c r="V2307" s="11"/>
      <c r="W2307" s="19"/>
      <c r="X2307" s="8"/>
      <c r="Y2307" s="90"/>
      <c r="Z2307" s="88"/>
      <c r="AA2307" s="88"/>
      <c r="AB2307" s="88"/>
      <c r="AC2307" s="88"/>
      <c r="AD2307" s="10"/>
      <c r="AE2307" s="8"/>
      <c r="AF2307" s="12"/>
      <c r="AG2307" s="8"/>
      <c r="AH2307" s="88"/>
    </row>
    <row r="2308" spans="1:34" s="26" customFormat="1" ht="11.25" customHeight="1" x14ac:dyDescent="0.25">
      <c r="A2308" s="21">
        <v>0</v>
      </c>
      <c r="B2308" s="22"/>
      <c r="C2308" s="22"/>
      <c r="D2308" s="21"/>
      <c r="E2308" s="23">
        <f>MAX(E2292:E2307)</f>
        <v>0</v>
      </c>
      <c r="F2308" s="21" t="str">
        <f>RIGHT(R2308,4)</f>
        <v xml:space="preserve"> - 0</v>
      </c>
      <c r="G2308" s="21" t="str">
        <f>RIGHT(X2308,4)</f>
        <v xml:space="preserve"> - 0</v>
      </c>
      <c r="H2308" s="88"/>
      <c r="I2308" s="88"/>
      <c r="J2308" s="23" t="s">
        <v>85</v>
      </c>
      <c r="K2308" s="23" t="str">
        <f>IF(E2308=4,"ВО",IF(E2308=3,"СПО",IF(E2308=2,"ВО (с)",IF(E2308=1,"СПО (с)","-"))))</f>
        <v>-</v>
      </c>
      <c r="L2308" s="23">
        <f>COUNTA(L2292:L2307)</f>
        <v>0</v>
      </c>
      <c r="M2308" s="23" t="s">
        <v>80</v>
      </c>
      <c r="N2308" s="23" t="s">
        <v>80</v>
      </c>
      <c r="O2308" s="23">
        <f>COUNTA(O2292:O2307)</f>
        <v>0</v>
      </c>
      <c r="P2308" s="23" t="s">
        <v>80</v>
      </c>
      <c r="Q2308" s="23">
        <f>SUM(Q2292:Q2307)</f>
        <v>0</v>
      </c>
      <c r="R2308" s="23" t="str">
        <f>CONCATENATE("П.Г.П. - ",MAX(R2292:R2307))</f>
        <v>П.Г.П. - 0</v>
      </c>
      <c r="S2308" s="23">
        <f>COUNTA(S2292)</f>
        <v>0</v>
      </c>
      <c r="T2308" s="23">
        <f>T2293</f>
        <v>0</v>
      </c>
      <c r="U2308" s="23" t="s">
        <v>80</v>
      </c>
      <c r="V2308" s="23" t="s">
        <v>80</v>
      </c>
      <c r="W2308" s="23">
        <f>COUNTA(W2292:W2307)</f>
        <v>0</v>
      </c>
      <c r="X2308" s="23" t="str">
        <f>CONCATENATE("П.Г.П. - ",MAX(X2292:X2307))</f>
        <v>П.Г.П. - 0</v>
      </c>
      <c r="Y2308" s="24">
        <f>Y2292</f>
        <v>0</v>
      </c>
      <c r="Z2308" s="23" t="str">
        <f>IF(Z2292="","-",Z2292)</f>
        <v>-</v>
      </c>
      <c r="AA2308" s="23" t="str">
        <f t="shared" ref="AA2308:AC2308" si="301">IF(AA2292="","-",AA2292)</f>
        <v>-</v>
      </c>
      <c r="AB2308" s="23" t="str">
        <f t="shared" si="301"/>
        <v>-</v>
      </c>
      <c r="AC2308" s="23" t="str">
        <f t="shared" si="301"/>
        <v>-</v>
      </c>
      <c r="AD2308" s="23" t="s">
        <v>80</v>
      </c>
      <c r="AE2308" s="23">
        <f>SUM(AE2292:AE2307)</f>
        <v>0</v>
      </c>
      <c r="AF2308" s="25">
        <f>SUM(AF2292:AF2307)</f>
        <v>0</v>
      </c>
      <c r="AG2308" s="23" t="s">
        <v>80</v>
      </c>
      <c r="AH2308" s="23" t="s">
        <v>80</v>
      </c>
    </row>
    <row r="2309" spans="1:34" x14ac:dyDescent="0.25">
      <c r="A2309" s="62">
        <f>COUNTA(H2309:K2309,L2309:AH2309)-7</f>
        <v>-1</v>
      </c>
      <c r="B2309" s="13"/>
      <c r="C2309" s="13"/>
      <c r="D2309" s="13"/>
      <c r="E2309" s="13">
        <f t="shared" ref="E2309:E2324" si="302">IF(K2309="ВО",4,IF(K2309="СПО",3,IF(K2309="ВО (студент)",2,IF(K2309="СПО (студент)",1,0))))</f>
        <v>0</v>
      </c>
      <c r="F2309" s="13"/>
      <c r="G2309" s="13"/>
      <c r="H2309" s="88">
        <v>156</v>
      </c>
      <c r="I2309" s="88"/>
      <c r="J2309" s="7" t="s">
        <v>77</v>
      </c>
      <c r="K2309" s="8"/>
      <c r="L2309" s="19"/>
      <c r="M2309" s="8"/>
      <c r="N2309" s="19"/>
      <c r="O2309" s="19"/>
      <c r="P2309" s="19"/>
      <c r="Q2309" s="8"/>
      <c r="R2309" s="8"/>
      <c r="S2309" s="88"/>
      <c r="T2309" s="17" t="s">
        <v>80</v>
      </c>
      <c r="U2309" s="17" t="s">
        <v>80</v>
      </c>
      <c r="V2309" s="18" t="s">
        <v>80</v>
      </c>
      <c r="W2309" s="19"/>
      <c r="X2309" s="8"/>
      <c r="Y2309" s="90"/>
      <c r="Z2309" s="88"/>
      <c r="AA2309" s="88"/>
      <c r="AB2309" s="88" t="str">
        <f>IF(Y2309&lt;1,"-",ROUND(YEARFRAC(Y2309,#REF!,1),2))</f>
        <v>-</v>
      </c>
      <c r="AC2309" s="88"/>
      <c r="AD2309" s="10"/>
      <c r="AE2309" s="8"/>
      <c r="AF2309" s="12"/>
      <c r="AG2309" s="8"/>
      <c r="AH2309" s="88"/>
    </row>
    <row r="2310" spans="1:34" x14ac:dyDescent="0.25">
      <c r="A2310" s="62">
        <f>COUNTA(H2310:K2310,L2310:AH2310)</f>
        <v>0</v>
      </c>
      <c r="B2310" s="13"/>
      <c r="C2310" s="13"/>
      <c r="D2310" s="13"/>
      <c r="E2310" s="13">
        <f t="shared" si="302"/>
        <v>0</v>
      </c>
      <c r="F2310" s="13"/>
      <c r="G2310" s="13"/>
      <c r="H2310" s="88"/>
      <c r="I2310" s="88"/>
      <c r="J2310" s="9"/>
      <c r="K2310" s="8"/>
      <c r="L2310" s="19"/>
      <c r="M2310" s="8"/>
      <c r="N2310" s="19"/>
      <c r="O2310" s="19"/>
      <c r="P2310" s="19"/>
      <c r="Q2310" s="8"/>
      <c r="R2310" s="8"/>
      <c r="S2310" s="88"/>
      <c r="T2310" s="8"/>
      <c r="U2310" s="8"/>
      <c r="V2310" s="11"/>
      <c r="W2310" s="19"/>
      <c r="X2310" s="8"/>
      <c r="Y2310" s="90"/>
      <c r="Z2310" s="88"/>
      <c r="AA2310" s="88"/>
      <c r="AB2310" s="88"/>
      <c r="AC2310" s="88"/>
      <c r="AD2310" s="10"/>
      <c r="AE2310" s="8"/>
      <c r="AF2310" s="12"/>
      <c r="AG2310" s="8"/>
      <c r="AH2310" s="88"/>
    </row>
    <row r="2311" spans="1:34" x14ac:dyDescent="0.25">
      <c r="A2311" s="62">
        <f>COUNTA(H2311:K2311,L2311:AH2311,J2312)-4</f>
        <v>0</v>
      </c>
      <c r="B2311" s="13"/>
      <c r="C2311" s="13"/>
      <c r="D2311" s="13"/>
      <c r="E2311" s="13">
        <f t="shared" si="302"/>
        <v>0</v>
      </c>
      <c r="F2311" s="13"/>
      <c r="G2311" s="13"/>
      <c r="H2311" s="88"/>
      <c r="I2311" s="88"/>
      <c r="J2311" s="7" t="s">
        <v>78</v>
      </c>
      <c r="K2311" s="8"/>
      <c r="L2311" s="19"/>
      <c r="M2311" s="8"/>
      <c r="N2311" s="19"/>
      <c r="O2311" s="19"/>
      <c r="P2311" s="19"/>
      <c r="Q2311" s="8"/>
      <c r="R2311" s="8"/>
      <c r="S2311" s="88"/>
      <c r="T2311" s="17" t="s">
        <v>80</v>
      </c>
      <c r="U2311" s="17" t="s">
        <v>80</v>
      </c>
      <c r="V2311" s="18" t="s">
        <v>80</v>
      </c>
      <c r="W2311" s="19"/>
      <c r="X2311" s="8"/>
      <c r="Y2311" s="90"/>
      <c r="Z2311" s="88"/>
      <c r="AA2311" s="88"/>
      <c r="AB2311" s="88"/>
      <c r="AC2311" s="88"/>
      <c r="AD2311" s="10"/>
      <c r="AE2311" s="8"/>
      <c r="AF2311" s="12"/>
      <c r="AG2311" s="8"/>
      <c r="AH2311" s="88"/>
    </row>
    <row r="2312" spans="1:34" x14ac:dyDescent="0.25">
      <c r="A2312" s="62">
        <f>COUNTA(H2312:K2312,L2312:AH2312)</f>
        <v>0</v>
      </c>
      <c r="B2312" s="13"/>
      <c r="C2312" s="13"/>
      <c r="D2312" s="13" t="str">
        <f>IF(J2312&gt;0,"совмещение","-")</f>
        <v>-</v>
      </c>
      <c r="E2312" s="13">
        <f t="shared" si="302"/>
        <v>0</v>
      </c>
      <c r="F2312" s="13"/>
      <c r="G2312" s="13"/>
      <c r="H2312" s="88"/>
      <c r="I2312" s="88"/>
      <c r="J2312" s="9"/>
      <c r="K2312" s="8"/>
      <c r="L2312" s="19"/>
      <c r="M2312" s="8"/>
      <c r="N2312" s="19"/>
      <c r="O2312" s="19"/>
      <c r="P2312" s="19"/>
      <c r="Q2312" s="8"/>
      <c r="R2312" s="8"/>
      <c r="S2312" s="88"/>
      <c r="T2312" s="8"/>
      <c r="U2312" s="8"/>
      <c r="V2312" s="11"/>
      <c r="W2312" s="19"/>
      <c r="X2312" s="8"/>
      <c r="Y2312" s="90"/>
      <c r="Z2312" s="88"/>
      <c r="AA2312" s="88"/>
      <c r="AB2312" s="88"/>
      <c r="AC2312" s="88"/>
      <c r="AD2312" s="10"/>
      <c r="AE2312" s="8"/>
      <c r="AF2312" s="12"/>
      <c r="AG2312" s="8"/>
      <c r="AH2312" s="88"/>
    </row>
    <row r="2313" spans="1:34" x14ac:dyDescent="0.25">
      <c r="A2313" s="62">
        <f>COUNTA(H2313:K2313,L2313:AH2313)</f>
        <v>0</v>
      </c>
      <c r="B2313" s="13"/>
      <c r="C2313" s="13"/>
      <c r="D2313" s="13"/>
      <c r="E2313" s="13">
        <f t="shared" si="302"/>
        <v>0</v>
      </c>
      <c r="F2313" s="13"/>
      <c r="G2313" s="13"/>
      <c r="H2313" s="88"/>
      <c r="I2313" s="88"/>
      <c r="J2313" s="9"/>
      <c r="K2313" s="8"/>
      <c r="L2313" s="19"/>
      <c r="M2313" s="8"/>
      <c r="N2313" s="19"/>
      <c r="O2313" s="19"/>
      <c r="P2313" s="19"/>
      <c r="Q2313" s="8"/>
      <c r="R2313" s="8"/>
      <c r="S2313" s="88"/>
      <c r="T2313" s="8"/>
      <c r="U2313" s="8"/>
      <c r="V2313" s="11"/>
      <c r="W2313" s="19"/>
      <c r="X2313" s="8"/>
      <c r="Y2313" s="90"/>
      <c r="Z2313" s="88"/>
      <c r="AA2313" s="88"/>
      <c r="AB2313" s="88"/>
      <c r="AC2313" s="88"/>
      <c r="AD2313" s="10"/>
      <c r="AE2313" s="8"/>
      <c r="AF2313" s="12"/>
      <c r="AG2313" s="8"/>
      <c r="AH2313" s="88"/>
    </row>
    <row r="2314" spans="1:34" x14ac:dyDescent="0.25">
      <c r="A2314" s="62">
        <f>COUNTA(H2314:K2314,L2314:AH2314)</f>
        <v>0</v>
      </c>
      <c r="B2314" s="13"/>
      <c r="C2314" s="13"/>
      <c r="D2314" s="13"/>
      <c r="E2314" s="13">
        <f t="shared" si="302"/>
        <v>0</v>
      </c>
      <c r="F2314" s="13"/>
      <c r="G2314" s="13"/>
      <c r="H2314" s="88"/>
      <c r="I2314" s="88"/>
      <c r="J2314" s="9"/>
      <c r="K2314" s="8"/>
      <c r="L2314" s="19"/>
      <c r="M2314" s="8"/>
      <c r="N2314" s="19"/>
      <c r="O2314" s="19"/>
      <c r="P2314" s="19"/>
      <c r="Q2314" s="8"/>
      <c r="R2314" s="8"/>
      <c r="S2314" s="88"/>
      <c r="T2314" s="8"/>
      <c r="U2314" s="8"/>
      <c r="V2314" s="11"/>
      <c r="W2314" s="19"/>
      <c r="X2314" s="8"/>
      <c r="Y2314" s="90"/>
      <c r="Z2314" s="88"/>
      <c r="AA2314" s="88"/>
      <c r="AB2314" s="88"/>
      <c r="AC2314" s="88"/>
      <c r="AD2314" s="10"/>
      <c r="AE2314" s="8"/>
      <c r="AF2314" s="12"/>
      <c r="AG2314" s="8"/>
      <c r="AH2314" s="88"/>
    </row>
    <row r="2315" spans="1:34" x14ac:dyDescent="0.25">
      <c r="A2315" s="62">
        <f>COUNTA(H2315:K2315,L2315:AH2315)</f>
        <v>0</v>
      </c>
      <c r="B2315" s="13"/>
      <c r="C2315" s="13"/>
      <c r="D2315" s="13"/>
      <c r="E2315" s="13">
        <f t="shared" si="302"/>
        <v>0</v>
      </c>
      <c r="F2315" s="13"/>
      <c r="G2315" s="13"/>
      <c r="H2315" s="88"/>
      <c r="I2315" s="88"/>
      <c r="J2315" s="9"/>
      <c r="K2315" s="8"/>
      <c r="L2315" s="19"/>
      <c r="M2315" s="8"/>
      <c r="N2315" s="19"/>
      <c r="O2315" s="19"/>
      <c r="P2315" s="19"/>
      <c r="Q2315" s="8"/>
      <c r="R2315" s="8"/>
      <c r="S2315" s="88"/>
      <c r="T2315" s="8"/>
      <c r="U2315" s="8"/>
      <c r="V2315" s="11"/>
      <c r="W2315" s="19"/>
      <c r="X2315" s="8"/>
      <c r="Y2315" s="90"/>
      <c r="Z2315" s="88"/>
      <c r="AA2315" s="88"/>
      <c r="AB2315" s="88"/>
      <c r="AC2315" s="88"/>
      <c r="AD2315" s="10"/>
      <c r="AE2315" s="8"/>
      <c r="AF2315" s="12"/>
      <c r="AG2315" s="8"/>
      <c r="AH2315" s="88"/>
    </row>
    <row r="2316" spans="1:34" x14ac:dyDescent="0.25">
      <c r="A2316" s="62">
        <f>COUNTA(H2316:K2316,L2316:AH2316)</f>
        <v>0</v>
      </c>
      <c r="B2316" s="13"/>
      <c r="C2316" s="13"/>
      <c r="D2316" s="13"/>
      <c r="E2316" s="13">
        <f t="shared" si="302"/>
        <v>0</v>
      </c>
      <c r="F2316" s="13"/>
      <c r="G2316" s="13"/>
      <c r="H2316" s="88"/>
      <c r="I2316" s="88"/>
      <c r="J2316" s="9"/>
      <c r="K2316" s="8"/>
      <c r="L2316" s="19"/>
      <c r="M2316" s="8"/>
      <c r="N2316" s="19"/>
      <c r="O2316" s="19"/>
      <c r="P2316" s="19"/>
      <c r="Q2316" s="8"/>
      <c r="R2316" s="8"/>
      <c r="S2316" s="88"/>
      <c r="T2316" s="8"/>
      <c r="U2316" s="8"/>
      <c r="V2316" s="11"/>
      <c r="W2316" s="19"/>
      <c r="X2316" s="8"/>
      <c r="Y2316" s="90"/>
      <c r="Z2316" s="88"/>
      <c r="AA2316" s="88"/>
      <c r="AB2316" s="88"/>
      <c r="AC2316" s="88"/>
      <c r="AD2316" s="10"/>
      <c r="AE2316" s="8"/>
      <c r="AF2316" s="12"/>
      <c r="AG2316" s="8"/>
      <c r="AH2316" s="88"/>
    </row>
    <row r="2317" spans="1:34" x14ac:dyDescent="0.25">
      <c r="A2317" s="62">
        <f>COUNTA(H2317:K2317,L2317:AH2317)</f>
        <v>0</v>
      </c>
      <c r="B2317" s="13"/>
      <c r="C2317" s="13"/>
      <c r="D2317" s="13"/>
      <c r="E2317" s="13">
        <f t="shared" si="302"/>
        <v>0</v>
      </c>
      <c r="F2317" s="13"/>
      <c r="G2317" s="13"/>
      <c r="H2317" s="88"/>
      <c r="I2317" s="88"/>
      <c r="J2317" s="9"/>
      <c r="K2317" s="8"/>
      <c r="L2317" s="19"/>
      <c r="M2317" s="8"/>
      <c r="N2317" s="19"/>
      <c r="O2317" s="19"/>
      <c r="P2317" s="19"/>
      <c r="Q2317" s="8"/>
      <c r="R2317" s="8"/>
      <c r="S2317" s="88"/>
      <c r="T2317" s="8"/>
      <c r="U2317" s="8"/>
      <c r="V2317" s="11"/>
      <c r="W2317" s="19"/>
      <c r="X2317" s="8"/>
      <c r="Y2317" s="90"/>
      <c r="Z2317" s="88"/>
      <c r="AA2317" s="88"/>
      <c r="AB2317" s="88"/>
      <c r="AC2317" s="88"/>
      <c r="AD2317" s="10"/>
      <c r="AE2317" s="8"/>
      <c r="AF2317" s="12"/>
      <c r="AG2317" s="8"/>
      <c r="AH2317" s="88"/>
    </row>
    <row r="2318" spans="1:34" x14ac:dyDescent="0.25">
      <c r="A2318" s="62">
        <f>COUNTA(H2318:K2318,L2318:AH2318,J2319)-4</f>
        <v>0</v>
      </c>
      <c r="B2318" s="13"/>
      <c r="C2318" s="13"/>
      <c r="D2318" s="13"/>
      <c r="E2318" s="13">
        <f t="shared" si="302"/>
        <v>0</v>
      </c>
      <c r="F2318" s="13"/>
      <c r="G2318" s="13"/>
      <c r="H2318" s="88"/>
      <c r="I2318" s="88"/>
      <c r="J2318" s="7" t="s">
        <v>79</v>
      </c>
      <c r="K2318" s="8"/>
      <c r="L2318" s="19"/>
      <c r="M2318" s="8"/>
      <c r="N2318" s="19"/>
      <c r="O2318" s="19"/>
      <c r="P2318" s="19"/>
      <c r="Q2318" s="8"/>
      <c r="R2318" s="8"/>
      <c r="S2318" s="88"/>
      <c r="T2318" s="17" t="s">
        <v>80</v>
      </c>
      <c r="U2318" s="17" t="s">
        <v>80</v>
      </c>
      <c r="V2318" s="18" t="s">
        <v>80</v>
      </c>
      <c r="W2318" s="19"/>
      <c r="X2318" s="8"/>
      <c r="Y2318" s="90"/>
      <c r="Z2318" s="88"/>
      <c r="AA2318" s="88"/>
      <c r="AB2318" s="88"/>
      <c r="AC2318" s="88"/>
      <c r="AD2318" s="10"/>
      <c r="AE2318" s="8"/>
      <c r="AF2318" s="12"/>
      <c r="AG2318" s="8"/>
      <c r="AH2318" s="88"/>
    </row>
    <row r="2319" spans="1:34" x14ac:dyDescent="0.25">
      <c r="A2319" s="62">
        <f>COUNTA(H2319:K2319,L2319:AH2319)</f>
        <v>0</v>
      </c>
      <c r="B2319" s="13"/>
      <c r="C2319" s="13"/>
      <c r="D2319" s="13" t="str">
        <f>IF(J2319&gt;0,"совместительство","-")</f>
        <v>-</v>
      </c>
      <c r="E2319" s="13">
        <f t="shared" si="302"/>
        <v>0</v>
      </c>
      <c r="F2319" s="13"/>
      <c r="G2319" s="13"/>
      <c r="H2319" s="88"/>
      <c r="I2319" s="88"/>
      <c r="J2319" s="9"/>
      <c r="K2319" s="8"/>
      <c r="L2319" s="19"/>
      <c r="M2319" s="8"/>
      <c r="N2319" s="19"/>
      <c r="O2319" s="19"/>
      <c r="P2319" s="19"/>
      <c r="Q2319" s="8"/>
      <c r="R2319" s="8"/>
      <c r="S2319" s="88"/>
      <c r="T2319" s="8"/>
      <c r="U2319" s="8"/>
      <c r="V2319" s="11"/>
      <c r="W2319" s="19"/>
      <c r="X2319" s="8"/>
      <c r="Y2319" s="90"/>
      <c r="Z2319" s="88"/>
      <c r="AA2319" s="88"/>
      <c r="AB2319" s="88"/>
      <c r="AC2319" s="88"/>
      <c r="AD2319" s="10"/>
      <c r="AE2319" s="8"/>
      <c r="AF2319" s="12"/>
      <c r="AG2319" s="8"/>
      <c r="AH2319" s="88"/>
    </row>
    <row r="2320" spans="1:34" x14ac:dyDescent="0.25">
      <c r="A2320" s="62">
        <f>COUNTA(H2320:K2320,L2320:AH2320)</f>
        <v>0</v>
      </c>
      <c r="B2320" s="13"/>
      <c r="C2320" s="13"/>
      <c r="D2320" s="13"/>
      <c r="E2320" s="13">
        <f t="shared" si="302"/>
        <v>0</v>
      </c>
      <c r="F2320" s="13"/>
      <c r="G2320" s="13"/>
      <c r="H2320" s="88"/>
      <c r="I2320" s="88"/>
      <c r="J2320" s="9"/>
      <c r="K2320" s="8"/>
      <c r="L2320" s="19"/>
      <c r="M2320" s="8"/>
      <c r="N2320" s="19"/>
      <c r="O2320" s="19"/>
      <c r="P2320" s="19"/>
      <c r="Q2320" s="8"/>
      <c r="R2320" s="8"/>
      <c r="S2320" s="88"/>
      <c r="T2320" s="8"/>
      <c r="U2320" s="8"/>
      <c r="V2320" s="11"/>
      <c r="W2320" s="19"/>
      <c r="X2320" s="8"/>
      <c r="Y2320" s="90"/>
      <c r="Z2320" s="88"/>
      <c r="AA2320" s="88"/>
      <c r="AB2320" s="88"/>
      <c r="AC2320" s="88"/>
      <c r="AD2320" s="10"/>
      <c r="AE2320" s="8"/>
      <c r="AF2320" s="12"/>
      <c r="AG2320" s="8"/>
      <c r="AH2320" s="88"/>
    </row>
    <row r="2321" spans="1:34" x14ac:dyDescent="0.25">
      <c r="A2321" s="62">
        <f>COUNTA(H2321:K2321,L2321:AH2321)</f>
        <v>0</v>
      </c>
      <c r="B2321" s="13"/>
      <c r="C2321" s="13"/>
      <c r="D2321" s="13"/>
      <c r="E2321" s="13">
        <f t="shared" si="302"/>
        <v>0</v>
      </c>
      <c r="F2321" s="13"/>
      <c r="G2321" s="13"/>
      <c r="H2321" s="88"/>
      <c r="I2321" s="88"/>
      <c r="J2321" s="9"/>
      <c r="K2321" s="8"/>
      <c r="L2321" s="19"/>
      <c r="M2321" s="8"/>
      <c r="N2321" s="19"/>
      <c r="O2321" s="19"/>
      <c r="P2321" s="19"/>
      <c r="Q2321" s="8"/>
      <c r="R2321" s="8"/>
      <c r="S2321" s="88"/>
      <c r="T2321" s="8"/>
      <c r="U2321" s="8"/>
      <c r="V2321" s="11"/>
      <c r="W2321" s="19"/>
      <c r="X2321" s="8"/>
      <c r="Y2321" s="90"/>
      <c r="Z2321" s="88"/>
      <c r="AA2321" s="88"/>
      <c r="AB2321" s="88"/>
      <c r="AC2321" s="88"/>
      <c r="AD2321" s="10"/>
      <c r="AE2321" s="8"/>
      <c r="AF2321" s="12"/>
      <c r="AG2321" s="8"/>
      <c r="AH2321" s="88"/>
    </row>
    <row r="2322" spans="1:34" x14ac:dyDescent="0.25">
      <c r="A2322" s="62">
        <f>COUNTA(H2322:K2322,L2322:AH2322)</f>
        <v>0</v>
      </c>
      <c r="B2322" s="13"/>
      <c r="C2322" s="13"/>
      <c r="D2322" s="13"/>
      <c r="E2322" s="13">
        <f t="shared" si="302"/>
        <v>0</v>
      </c>
      <c r="F2322" s="13"/>
      <c r="G2322" s="13"/>
      <c r="H2322" s="88"/>
      <c r="I2322" s="88"/>
      <c r="J2322" s="9"/>
      <c r="K2322" s="8"/>
      <c r="L2322" s="19"/>
      <c r="M2322" s="8"/>
      <c r="N2322" s="19"/>
      <c r="O2322" s="19"/>
      <c r="P2322" s="19"/>
      <c r="Q2322" s="8"/>
      <c r="R2322" s="8"/>
      <c r="S2322" s="88"/>
      <c r="T2322" s="8"/>
      <c r="U2322" s="8"/>
      <c r="V2322" s="11"/>
      <c r="W2322" s="19"/>
      <c r="X2322" s="8"/>
      <c r="Y2322" s="90"/>
      <c r="Z2322" s="88"/>
      <c r="AA2322" s="88"/>
      <c r="AB2322" s="88"/>
      <c r="AC2322" s="88"/>
      <c r="AD2322" s="10"/>
      <c r="AE2322" s="8"/>
      <c r="AF2322" s="12"/>
      <c r="AG2322" s="8"/>
      <c r="AH2322" s="88"/>
    </row>
    <row r="2323" spans="1:34" x14ac:dyDescent="0.25">
      <c r="A2323" s="62">
        <f>COUNTA(H2323:K2323,L2323:AH2323)</f>
        <v>0</v>
      </c>
      <c r="B2323" s="13"/>
      <c r="C2323" s="13"/>
      <c r="D2323" s="13"/>
      <c r="E2323" s="13">
        <f t="shared" si="302"/>
        <v>0</v>
      </c>
      <c r="F2323" s="13"/>
      <c r="G2323" s="13"/>
      <c r="H2323" s="88"/>
      <c r="I2323" s="88"/>
      <c r="J2323" s="9"/>
      <c r="K2323" s="8"/>
      <c r="L2323" s="19"/>
      <c r="M2323" s="8"/>
      <c r="N2323" s="19"/>
      <c r="O2323" s="19"/>
      <c r="P2323" s="19"/>
      <c r="Q2323" s="8"/>
      <c r="R2323" s="8"/>
      <c r="S2323" s="88"/>
      <c r="T2323" s="8"/>
      <c r="U2323" s="8"/>
      <c r="V2323" s="11"/>
      <c r="W2323" s="19"/>
      <c r="X2323" s="8"/>
      <c r="Y2323" s="90"/>
      <c r="Z2323" s="88"/>
      <c r="AA2323" s="88"/>
      <c r="AB2323" s="88"/>
      <c r="AC2323" s="88"/>
      <c r="AD2323" s="10"/>
      <c r="AE2323" s="8"/>
      <c r="AF2323" s="12"/>
      <c r="AG2323" s="8"/>
      <c r="AH2323" s="88"/>
    </row>
    <row r="2324" spans="1:34" x14ac:dyDescent="0.25">
      <c r="A2324" s="62">
        <f>COUNTA(H2324:K2324,L2324:AH2324)</f>
        <v>0</v>
      </c>
      <c r="B2324" s="13"/>
      <c r="C2324" s="13"/>
      <c r="D2324" s="13"/>
      <c r="E2324" s="13">
        <f t="shared" si="302"/>
        <v>0</v>
      </c>
      <c r="F2324" s="13"/>
      <c r="G2324" s="13"/>
      <c r="H2324" s="88"/>
      <c r="I2324" s="88"/>
      <c r="J2324" s="9"/>
      <c r="K2324" s="8"/>
      <c r="L2324" s="19"/>
      <c r="M2324" s="8"/>
      <c r="N2324" s="19"/>
      <c r="O2324" s="19"/>
      <c r="P2324" s="19"/>
      <c r="Q2324" s="8"/>
      <c r="R2324" s="8"/>
      <c r="S2324" s="88"/>
      <c r="T2324" s="8"/>
      <c r="U2324" s="8"/>
      <c r="V2324" s="11"/>
      <c r="W2324" s="19"/>
      <c r="X2324" s="8"/>
      <c r="Y2324" s="90"/>
      <c r="Z2324" s="88"/>
      <c r="AA2324" s="88"/>
      <c r="AB2324" s="88"/>
      <c r="AC2324" s="88"/>
      <c r="AD2324" s="10"/>
      <c r="AE2324" s="8"/>
      <c r="AF2324" s="12"/>
      <c r="AG2324" s="8"/>
      <c r="AH2324" s="88"/>
    </row>
    <row r="2325" spans="1:34" s="26" customFormat="1" ht="11.25" customHeight="1" x14ac:dyDescent="0.25">
      <c r="A2325" s="21">
        <v>0</v>
      </c>
      <c r="B2325" s="22"/>
      <c r="C2325" s="22"/>
      <c r="D2325" s="21"/>
      <c r="E2325" s="23">
        <f>MAX(E2309:E2324)</f>
        <v>0</v>
      </c>
      <c r="F2325" s="21" t="str">
        <f>RIGHT(R2325,4)</f>
        <v xml:space="preserve"> - 0</v>
      </c>
      <c r="G2325" s="21" t="str">
        <f>RIGHT(X2325,4)</f>
        <v xml:space="preserve"> - 0</v>
      </c>
      <c r="H2325" s="88"/>
      <c r="I2325" s="88"/>
      <c r="J2325" s="23" t="s">
        <v>85</v>
      </c>
      <c r="K2325" s="23" t="str">
        <f>IF(E2325=4,"ВО",IF(E2325=3,"СПО",IF(E2325=2,"ВО (с)",IF(E2325=1,"СПО (с)","-"))))</f>
        <v>-</v>
      </c>
      <c r="L2325" s="23">
        <f>COUNTA(L2309:L2324)</f>
        <v>0</v>
      </c>
      <c r="M2325" s="23" t="s">
        <v>80</v>
      </c>
      <c r="N2325" s="23" t="s">
        <v>80</v>
      </c>
      <c r="O2325" s="23">
        <f>COUNTA(O2309:O2324)</f>
        <v>0</v>
      </c>
      <c r="P2325" s="23" t="s">
        <v>80</v>
      </c>
      <c r="Q2325" s="23">
        <f>SUM(Q2309:Q2324)</f>
        <v>0</v>
      </c>
      <c r="R2325" s="23" t="str">
        <f>CONCATENATE("П.Г.П. - ",MAX(R2309:R2324))</f>
        <v>П.Г.П. - 0</v>
      </c>
      <c r="S2325" s="23">
        <f>COUNTA(S2309)</f>
        <v>0</v>
      </c>
      <c r="T2325" s="23">
        <f>T2310</f>
        <v>0</v>
      </c>
      <c r="U2325" s="23" t="s">
        <v>80</v>
      </c>
      <c r="V2325" s="23" t="s">
        <v>80</v>
      </c>
      <c r="W2325" s="23">
        <f>COUNTA(W2309:W2324)</f>
        <v>0</v>
      </c>
      <c r="X2325" s="23" t="str">
        <f>CONCATENATE("П.Г.П. - ",MAX(X2309:X2324))</f>
        <v>П.Г.П. - 0</v>
      </c>
      <c r="Y2325" s="24">
        <f>Y2309</f>
        <v>0</v>
      </c>
      <c r="Z2325" s="23" t="str">
        <f>IF(Z2309="","-",Z2309)</f>
        <v>-</v>
      </c>
      <c r="AA2325" s="23" t="str">
        <f t="shared" ref="AA2325:AC2325" si="303">IF(AA2309="","-",AA2309)</f>
        <v>-</v>
      </c>
      <c r="AB2325" s="23" t="str">
        <f t="shared" si="303"/>
        <v>-</v>
      </c>
      <c r="AC2325" s="23" t="str">
        <f t="shared" si="303"/>
        <v>-</v>
      </c>
      <c r="AD2325" s="23" t="s">
        <v>80</v>
      </c>
      <c r="AE2325" s="23">
        <f>SUM(AE2309:AE2324)</f>
        <v>0</v>
      </c>
      <c r="AF2325" s="25">
        <f>SUM(AF2309:AF2324)</f>
        <v>0</v>
      </c>
      <c r="AG2325" s="23" t="s">
        <v>80</v>
      </c>
      <c r="AH2325" s="23" t="s">
        <v>80</v>
      </c>
    </row>
    <row r="2326" spans="1:34" x14ac:dyDescent="0.25">
      <c r="A2326" s="62">
        <f>COUNTA(H2326:K2326,L2326:AH2326)-7</f>
        <v>-1</v>
      </c>
      <c r="B2326" s="13"/>
      <c r="C2326" s="13"/>
      <c r="D2326" s="13"/>
      <c r="E2326" s="13">
        <f t="shared" ref="E2326:E2341" si="304">IF(K2326="ВО",4,IF(K2326="СПО",3,IF(K2326="ВО (студент)",2,IF(K2326="СПО (студент)",1,0))))</f>
        <v>0</v>
      </c>
      <c r="F2326" s="13"/>
      <c r="G2326" s="13"/>
      <c r="H2326" s="88">
        <v>157</v>
      </c>
      <c r="I2326" s="88"/>
      <c r="J2326" s="7" t="s">
        <v>77</v>
      </c>
      <c r="K2326" s="8"/>
      <c r="L2326" s="19"/>
      <c r="M2326" s="8"/>
      <c r="N2326" s="19"/>
      <c r="O2326" s="19"/>
      <c r="P2326" s="19"/>
      <c r="Q2326" s="8"/>
      <c r="R2326" s="8"/>
      <c r="S2326" s="88"/>
      <c r="T2326" s="17" t="s">
        <v>80</v>
      </c>
      <c r="U2326" s="17" t="s">
        <v>80</v>
      </c>
      <c r="V2326" s="18" t="s">
        <v>80</v>
      </c>
      <c r="W2326" s="19"/>
      <c r="X2326" s="8"/>
      <c r="Y2326" s="90"/>
      <c r="Z2326" s="88"/>
      <c r="AA2326" s="88"/>
      <c r="AB2326" s="88" t="str">
        <f>IF(Y2326&lt;1,"-",ROUND(YEARFRAC(Y2326,#REF!,1),2))</f>
        <v>-</v>
      </c>
      <c r="AC2326" s="88"/>
      <c r="AD2326" s="10"/>
      <c r="AE2326" s="8"/>
      <c r="AF2326" s="12"/>
      <c r="AG2326" s="8"/>
      <c r="AH2326" s="88"/>
    </row>
    <row r="2327" spans="1:34" x14ac:dyDescent="0.25">
      <c r="A2327" s="62">
        <f>COUNTA(H2327:K2327,L2327:AH2327)</f>
        <v>0</v>
      </c>
      <c r="B2327" s="13"/>
      <c r="C2327" s="13"/>
      <c r="D2327" s="13"/>
      <c r="E2327" s="13">
        <f t="shared" si="304"/>
        <v>0</v>
      </c>
      <c r="F2327" s="13"/>
      <c r="G2327" s="13"/>
      <c r="H2327" s="88"/>
      <c r="I2327" s="88"/>
      <c r="J2327" s="9"/>
      <c r="K2327" s="8"/>
      <c r="L2327" s="19"/>
      <c r="M2327" s="8"/>
      <c r="N2327" s="19"/>
      <c r="O2327" s="19"/>
      <c r="P2327" s="19"/>
      <c r="Q2327" s="8"/>
      <c r="R2327" s="8"/>
      <c r="S2327" s="88"/>
      <c r="T2327" s="8"/>
      <c r="U2327" s="8"/>
      <c r="V2327" s="11"/>
      <c r="W2327" s="19"/>
      <c r="X2327" s="8"/>
      <c r="Y2327" s="90"/>
      <c r="Z2327" s="88"/>
      <c r="AA2327" s="88"/>
      <c r="AB2327" s="88"/>
      <c r="AC2327" s="88"/>
      <c r="AD2327" s="10"/>
      <c r="AE2327" s="8"/>
      <c r="AF2327" s="12"/>
      <c r="AG2327" s="8"/>
      <c r="AH2327" s="88"/>
    </row>
    <row r="2328" spans="1:34" x14ac:dyDescent="0.25">
      <c r="A2328" s="62">
        <f>COUNTA(H2328:K2328,L2328:AH2328,J2329)-4</f>
        <v>0</v>
      </c>
      <c r="B2328" s="13"/>
      <c r="C2328" s="13"/>
      <c r="D2328" s="13"/>
      <c r="E2328" s="13">
        <f t="shared" si="304"/>
        <v>0</v>
      </c>
      <c r="F2328" s="13"/>
      <c r="G2328" s="13"/>
      <c r="H2328" s="88"/>
      <c r="I2328" s="88"/>
      <c r="J2328" s="7" t="s">
        <v>78</v>
      </c>
      <c r="K2328" s="8"/>
      <c r="L2328" s="19"/>
      <c r="M2328" s="8"/>
      <c r="N2328" s="19"/>
      <c r="O2328" s="19"/>
      <c r="P2328" s="19"/>
      <c r="Q2328" s="8"/>
      <c r="R2328" s="8"/>
      <c r="S2328" s="88"/>
      <c r="T2328" s="17" t="s">
        <v>80</v>
      </c>
      <c r="U2328" s="17" t="s">
        <v>80</v>
      </c>
      <c r="V2328" s="18" t="s">
        <v>80</v>
      </c>
      <c r="W2328" s="19"/>
      <c r="X2328" s="8"/>
      <c r="Y2328" s="90"/>
      <c r="Z2328" s="88"/>
      <c r="AA2328" s="88"/>
      <c r="AB2328" s="88"/>
      <c r="AC2328" s="88"/>
      <c r="AD2328" s="10"/>
      <c r="AE2328" s="8"/>
      <c r="AF2328" s="12"/>
      <c r="AG2328" s="8"/>
      <c r="AH2328" s="88"/>
    </row>
    <row r="2329" spans="1:34" x14ac:dyDescent="0.25">
      <c r="A2329" s="62">
        <f>COUNTA(H2329:K2329,L2329:AH2329)</f>
        <v>0</v>
      </c>
      <c r="B2329" s="13"/>
      <c r="C2329" s="13"/>
      <c r="D2329" s="13" t="str">
        <f>IF(J2329&gt;0,"совмещение","-")</f>
        <v>-</v>
      </c>
      <c r="E2329" s="13">
        <f t="shared" si="304"/>
        <v>0</v>
      </c>
      <c r="F2329" s="13"/>
      <c r="G2329" s="13"/>
      <c r="H2329" s="88"/>
      <c r="I2329" s="88"/>
      <c r="J2329" s="9"/>
      <c r="K2329" s="8"/>
      <c r="L2329" s="19"/>
      <c r="M2329" s="8"/>
      <c r="N2329" s="19"/>
      <c r="O2329" s="19"/>
      <c r="P2329" s="19"/>
      <c r="Q2329" s="8"/>
      <c r="R2329" s="8"/>
      <c r="S2329" s="88"/>
      <c r="T2329" s="8"/>
      <c r="U2329" s="8"/>
      <c r="V2329" s="11"/>
      <c r="W2329" s="19"/>
      <c r="X2329" s="8"/>
      <c r="Y2329" s="90"/>
      <c r="Z2329" s="88"/>
      <c r="AA2329" s="88"/>
      <c r="AB2329" s="88"/>
      <c r="AC2329" s="88"/>
      <c r="AD2329" s="10"/>
      <c r="AE2329" s="8"/>
      <c r="AF2329" s="12"/>
      <c r="AG2329" s="8"/>
      <c r="AH2329" s="88"/>
    </row>
    <row r="2330" spans="1:34" x14ac:dyDescent="0.25">
      <c r="A2330" s="62">
        <f>COUNTA(H2330:K2330,L2330:AH2330)</f>
        <v>0</v>
      </c>
      <c r="B2330" s="13"/>
      <c r="C2330" s="13"/>
      <c r="D2330" s="13"/>
      <c r="E2330" s="13">
        <f t="shared" si="304"/>
        <v>0</v>
      </c>
      <c r="F2330" s="13"/>
      <c r="G2330" s="13"/>
      <c r="H2330" s="88"/>
      <c r="I2330" s="88"/>
      <c r="J2330" s="9"/>
      <c r="K2330" s="8"/>
      <c r="L2330" s="19"/>
      <c r="M2330" s="8"/>
      <c r="N2330" s="19"/>
      <c r="O2330" s="19"/>
      <c r="P2330" s="19"/>
      <c r="Q2330" s="8"/>
      <c r="R2330" s="8"/>
      <c r="S2330" s="88"/>
      <c r="T2330" s="8"/>
      <c r="U2330" s="8"/>
      <c r="V2330" s="11"/>
      <c r="W2330" s="19"/>
      <c r="X2330" s="8"/>
      <c r="Y2330" s="90"/>
      <c r="Z2330" s="88"/>
      <c r="AA2330" s="88"/>
      <c r="AB2330" s="88"/>
      <c r="AC2330" s="88"/>
      <c r="AD2330" s="10"/>
      <c r="AE2330" s="8"/>
      <c r="AF2330" s="12"/>
      <c r="AG2330" s="8"/>
      <c r="AH2330" s="88"/>
    </row>
    <row r="2331" spans="1:34" x14ac:dyDescent="0.25">
      <c r="A2331" s="62">
        <f>COUNTA(H2331:K2331,L2331:AH2331)</f>
        <v>0</v>
      </c>
      <c r="B2331" s="13"/>
      <c r="C2331" s="13"/>
      <c r="D2331" s="13"/>
      <c r="E2331" s="13">
        <f t="shared" si="304"/>
        <v>0</v>
      </c>
      <c r="F2331" s="13"/>
      <c r="G2331" s="13"/>
      <c r="H2331" s="88"/>
      <c r="I2331" s="88"/>
      <c r="J2331" s="9"/>
      <c r="K2331" s="8"/>
      <c r="L2331" s="19"/>
      <c r="M2331" s="8"/>
      <c r="N2331" s="19"/>
      <c r="O2331" s="19"/>
      <c r="P2331" s="19"/>
      <c r="Q2331" s="8"/>
      <c r="R2331" s="8"/>
      <c r="S2331" s="88"/>
      <c r="T2331" s="8"/>
      <c r="U2331" s="8"/>
      <c r="V2331" s="11"/>
      <c r="W2331" s="19"/>
      <c r="X2331" s="8"/>
      <c r="Y2331" s="90"/>
      <c r="Z2331" s="88"/>
      <c r="AA2331" s="88"/>
      <c r="AB2331" s="88"/>
      <c r="AC2331" s="88"/>
      <c r="AD2331" s="10"/>
      <c r="AE2331" s="8"/>
      <c r="AF2331" s="12"/>
      <c r="AG2331" s="8"/>
      <c r="AH2331" s="88"/>
    </row>
    <row r="2332" spans="1:34" x14ac:dyDescent="0.25">
      <c r="A2332" s="62">
        <f>COUNTA(H2332:K2332,L2332:AH2332)</f>
        <v>0</v>
      </c>
      <c r="B2332" s="13"/>
      <c r="C2332" s="13"/>
      <c r="D2332" s="13"/>
      <c r="E2332" s="13">
        <f t="shared" si="304"/>
        <v>0</v>
      </c>
      <c r="F2332" s="13"/>
      <c r="G2332" s="13"/>
      <c r="H2332" s="88"/>
      <c r="I2332" s="88"/>
      <c r="J2332" s="9"/>
      <c r="K2332" s="8"/>
      <c r="L2332" s="19"/>
      <c r="M2332" s="8"/>
      <c r="N2332" s="19"/>
      <c r="O2332" s="19"/>
      <c r="P2332" s="19"/>
      <c r="Q2332" s="8"/>
      <c r="R2332" s="8"/>
      <c r="S2332" s="88"/>
      <c r="T2332" s="8"/>
      <c r="U2332" s="8"/>
      <c r="V2332" s="11"/>
      <c r="W2332" s="19"/>
      <c r="X2332" s="8"/>
      <c r="Y2332" s="90"/>
      <c r="Z2332" s="88"/>
      <c r="AA2332" s="88"/>
      <c r="AB2332" s="88"/>
      <c r="AC2332" s="88"/>
      <c r="AD2332" s="10"/>
      <c r="AE2332" s="8"/>
      <c r="AF2332" s="12"/>
      <c r="AG2332" s="8"/>
      <c r="AH2332" s="88"/>
    </row>
    <row r="2333" spans="1:34" x14ac:dyDescent="0.25">
      <c r="A2333" s="62">
        <f>COUNTA(H2333:K2333,L2333:AH2333)</f>
        <v>0</v>
      </c>
      <c r="B2333" s="13"/>
      <c r="C2333" s="13"/>
      <c r="D2333" s="13"/>
      <c r="E2333" s="13">
        <f t="shared" si="304"/>
        <v>0</v>
      </c>
      <c r="F2333" s="13"/>
      <c r="G2333" s="13"/>
      <c r="H2333" s="88"/>
      <c r="I2333" s="88"/>
      <c r="J2333" s="9"/>
      <c r="K2333" s="8"/>
      <c r="L2333" s="19"/>
      <c r="M2333" s="8"/>
      <c r="N2333" s="19"/>
      <c r="O2333" s="19"/>
      <c r="P2333" s="19"/>
      <c r="Q2333" s="8"/>
      <c r="R2333" s="8"/>
      <c r="S2333" s="88"/>
      <c r="T2333" s="8"/>
      <c r="U2333" s="8"/>
      <c r="V2333" s="11"/>
      <c r="W2333" s="19"/>
      <c r="X2333" s="8"/>
      <c r="Y2333" s="90"/>
      <c r="Z2333" s="88"/>
      <c r="AA2333" s="88"/>
      <c r="AB2333" s="88"/>
      <c r="AC2333" s="88"/>
      <c r="AD2333" s="10"/>
      <c r="AE2333" s="8"/>
      <c r="AF2333" s="12"/>
      <c r="AG2333" s="8"/>
      <c r="AH2333" s="88"/>
    </row>
    <row r="2334" spans="1:34" x14ac:dyDescent="0.25">
      <c r="A2334" s="62">
        <f>COUNTA(H2334:K2334,L2334:AH2334)</f>
        <v>0</v>
      </c>
      <c r="B2334" s="13"/>
      <c r="C2334" s="13"/>
      <c r="D2334" s="13"/>
      <c r="E2334" s="13">
        <f t="shared" si="304"/>
        <v>0</v>
      </c>
      <c r="F2334" s="13"/>
      <c r="G2334" s="13"/>
      <c r="H2334" s="88"/>
      <c r="I2334" s="88"/>
      <c r="J2334" s="9"/>
      <c r="K2334" s="8"/>
      <c r="L2334" s="19"/>
      <c r="M2334" s="8"/>
      <c r="N2334" s="19"/>
      <c r="O2334" s="19"/>
      <c r="P2334" s="19"/>
      <c r="Q2334" s="8"/>
      <c r="R2334" s="8"/>
      <c r="S2334" s="88"/>
      <c r="T2334" s="8"/>
      <c r="U2334" s="8"/>
      <c r="V2334" s="11"/>
      <c r="W2334" s="19"/>
      <c r="X2334" s="8"/>
      <c r="Y2334" s="90"/>
      <c r="Z2334" s="88"/>
      <c r="AA2334" s="88"/>
      <c r="AB2334" s="88"/>
      <c r="AC2334" s="88"/>
      <c r="AD2334" s="10"/>
      <c r="AE2334" s="8"/>
      <c r="AF2334" s="12"/>
      <c r="AG2334" s="8"/>
      <c r="AH2334" s="88"/>
    </row>
    <row r="2335" spans="1:34" x14ac:dyDescent="0.25">
      <c r="A2335" s="62">
        <f>COUNTA(H2335:K2335,L2335:AH2335,J2336)-4</f>
        <v>0</v>
      </c>
      <c r="B2335" s="13"/>
      <c r="C2335" s="13"/>
      <c r="D2335" s="13"/>
      <c r="E2335" s="13">
        <f t="shared" si="304"/>
        <v>0</v>
      </c>
      <c r="F2335" s="13"/>
      <c r="G2335" s="13"/>
      <c r="H2335" s="88"/>
      <c r="I2335" s="88"/>
      <c r="J2335" s="7" t="s">
        <v>79</v>
      </c>
      <c r="K2335" s="8"/>
      <c r="L2335" s="19"/>
      <c r="M2335" s="8"/>
      <c r="N2335" s="19"/>
      <c r="O2335" s="19"/>
      <c r="P2335" s="19"/>
      <c r="Q2335" s="8"/>
      <c r="R2335" s="8"/>
      <c r="S2335" s="88"/>
      <c r="T2335" s="17" t="s">
        <v>80</v>
      </c>
      <c r="U2335" s="17" t="s">
        <v>80</v>
      </c>
      <c r="V2335" s="18" t="s">
        <v>80</v>
      </c>
      <c r="W2335" s="19"/>
      <c r="X2335" s="8"/>
      <c r="Y2335" s="90"/>
      <c r="Z2335" s="88"/>
      <c r="AA2335" s="88"/>
      <c r="AB2335" s="88"/>
      <c r="AC2335" s="88"/>
      <c r="AD2335" s="10"/>
      <c r="AE2335" s="8"/>
      <c r="AF2335" s="12"/>
      <c r="AG2335" s="8"/>
      <c r="AH2335" s="88"/>
    </row>
    <row r="2336" spans="1:34" x14ac:dyDescent="0.25">
      <c r="A2336" s="62">
        <f>COUNTA(H2336:K2336,L2336:AH2336)</f>
        <v>0</v>
      </c>
      <c r="B2336" s="13"/>
      <c r="C2336" s="13"/>
      <c r="D2336" s="13" t="str">
        <f>IF(J2336&gt;0,"совместительство","-")</f>
        <v>-</v>
      </c>
      <c r="E2336" s="13">
        <f t="shared" si="304"/>
        <v>0</v>
      </c>
      <c r="F2336" s="13"/>
      <c r="G2336" s="13"/>
      <c r="H2336" s="88"/>
      <c r="I2336" s="88"/>
      <c r="J2336" s="9"/>
      <c r="K2336" s="8"/>
      <c r="L2336" s="19"/>
      <c r="M2336" s="8"/>
      <c r="N2336" s="19"/>
      <c r="O2336" s="19"/>
      <c r="P2336" s="19"/>
      <c r="Q2336" s="8"/>
      <c r="R2336" s="8"/>
      <c r="S2336" s="88"/>
      <c r="T2336" s="8"/>
      <c r="U2336" s="8"/>
      <c r="V2336" s="11"/>
      <c r="W2336" s="19"/>
      <c r="X2336" s="8"/>
      <c r="Y2336" s="90"/>
      <c r="Z2336" s="88"/>
      <c r="AA2336" s="88"/>
      <c r="AB2336" s="88"/>
      <c r="AC2336" s="88"/>
      <c r="AD2336" s="10"/>
      <c r="AE2336" s="8"/>
      <c r="AF2336" s="12"/>
      <c r="AG2336" s="8"/>
      <c r="AH2336" s="88"/>
    </row>
    <row r="2337" spans="1:34" x14ac:dyDescent="0.25">
      <c r="A2337" s="62">
        <f>COUNTA(H2337:K2337,L2337:AH2337)</f>
        <v>0</v>
      </c>
      <c r="B2337" s="13"/>
      <c r="C2337" s="13"/>
      <c r="D2337" s="13"/>
      <c r="E2337" s="13">
        <f t="shared" si="304"/>
        <v>0</v>
      </c>
      <c r="F2337" s="13"/>
      <c r="G2337" s="13"/>
      <c r="H2337" s="88"/>
      <c r="I2337" s="88"/>
      <c r="J2337" s="9"/>
      <c r="K2337" s="8"/>
      <c r="L2337" s="19"/>
      <c r="M2337" s="8"/>
      <c r="N2337" s="19"/>
      <c r="O2337" s="19"/>
      <c r="P2337" s="19"/>
      <c r="Q2337" s="8"/>
      <c r="R2337" s="8"/>
      <c r="S2337" s="88"/>
      <c r="T2337" s="8"/>
      <c r="U2337" s="8"/>
      <c r="V2337" s="11"/>
      <c r="W2337" s="19"/>
      <c r="X2337" s="8"/>
      <c r="Y2337" s="90"/>
      <c r="Z2337" s="88"/>
      <c r="AA2337" s="88"/>
      <c r="AB2337" s="88"/>
      <c r="AC2337" s="88"/>
      <c r="AD2337" s="10"/>
      <c r="AE2337" s="8"/>
      <c r="AF2337" s="12"/>
      <c r="AG2337" s="8"/>
      <c r="AH2337" s="88"/>
    </row>
    <row r="2338" spans="1:34" x14ac:dyDescent="0.25">
      <c r="A2338" s="62">
        <f>COUNTA(H2338:K2338,L2338:AH2338)</f>
        <v>0</v>
      </c>
      <c r="B2338" s="13"/>
      <c r="C2338" s="13"/>
      <c r="D2338" s="13"/>
      <c r="E2338" s="13">
        <f t="shared" si="304"/>
        <v>0</v>
      </c>
      <c r="F2338" s="13"/>
      <c r="G2338" s="13"/>
      <c r="H2338" s="88"/>
      <c r="I2338" s="88"/>
      <c r="J2338" s="9"/>
      <c r="K2338" s="8"/>
      <c r="L2338" s="19"/>
      <c r="M2338" s="8"/>
      <c r="N2338" s="19"/>
      <c r="O2338" s="19"/>
      <c r="P2338" s="19"/>
      <c r="Q2338" s="8"/>
      <c r="R2338" s="8"/>
      <c r="S2338" s="88"/>
      <c r="T2338" s="8"/>
      <c r="U2338" s="8"/>
      <c r="V2338" s="11"/>
      <c r="W2338" s="19"/>
      <c r="X2338" s="8"/>
      <c r="Y2338" s="90"/>
      <c r="Z2338" s="88"/>
      <c r="AA2338" s="88"/>
      <c r="AB2338" s="88"/>
      <c r="AC2338" s="88"/>
      <c r="AD2338" s="10"/>
      <c r="AE2338" s="8"/>
      <c r="AF2338" s="12"/>
      <c r="AG2338" s="8"/>
      <c r="AH2338" s="88"/>
    </row>
    <row r="2339" spans="1:34" x14ac:dyDescent="0.25">
      <c r="A2339" s="62">
        <f>COUNTA(H2339:K2339,L2339:AH2339)</f>
        <v>0</v>
      </c>
      <c r="B2339" s="13"/>
      <c r="C2339" s="13"/>
      <c r="D2339" s="13"/>
      <c r="E2339" s="13">
        <f t="shared" si="304"/>
        <v>0</v>
      </c>
      <c r="F2339" s="13"/>
      <c r="G2339" s="13"/>
      <c r="H2339" s="88"/>
      <c r="I2339" s="88"/>
      <c r="J2339" s="9"/>
      <c r="K2339" s="8"/>
      <c r="L2339" s="19"/>
      <c r="M2339" s="8"/>
      <c r="N2339" s="19"/>
      <c r="O2339" s="19"/>
      <c r="P2339" s="19"/>
      <c r="Q2339" s="8"/>
      <c r="R2339" s="8"/>
      <c r="S2339" s="88"/>
      <c r="T2339" s="8"/>
      <c r="U2339" s="8"/>
      <c r="V2339" s="11"/>
      <c r="W2339" s="19"/>
      <c r="X2339" s="8"/>
      <c r="Y2339" s="90"/>
      <c r="Z2339" s="88"/>
      <c r="AA2339" s="88"/>
      <c r="AB2339" s="88"/>
      <c r="AC2339" s="88"/>
      <c r="AD2339" s="10"/>
      <c r="AE2339" s="8"/>
      <c r="AF2339" s="12"/>
      <c r="AG2339" s="8"/>
      <c r="AH2339" s="88"/>
    </row>
    <row r="2340" spans="1:34" x14ac:dyDescent="0.25">
      <c r="A2340" s="62">
        <f>COUNTA(H2340:K2340,L2340:AH2340)</f>
        <v>0</v>
      </c>
      <c r="B2340" s="13"/>
      <c r="C2340" s="13"/>
      <c r="D2340" s="13"/>
      <c r="E2340" s="13">
        <f t="shared" si="304"/>
        <v>0</v>
      </c>
      <c r="F2340" s="13"/>
      <c r="G2340" s="13"/>
      <c r="H2340" s="88"/>
      <c r="I2340" s="88"/>
      <c r="J2340" s="9"/>
      <c r="K2340" s="8"/>
      <c r="L2340" s="19"/>
      <c r="M2340" s="8"/>
      <c r="N2340" s="19"/>
      <c r="O2340" s="19"/>
      <c r="P2340" s="19"/>
      <c r="Q2340" s="8"/>
      <c r="R2340" s="8"/>
      <c r="S2340" s="88"/>
      <c r="T2340" s="8"/>
      <c r="U2340" s="8"/>
      <c r="V2340" s="11"/>
      <c r="W2340" s="19"/>
      <c r="X2340" s="8"/>
      <c r="Y2340" s="90"/>
      <c r="Z2340" s="88"/>
      <c r="AA2340" s="88"/>
      <c r="AB2340" s="88"/>
      <c r="AC2340" s="88"/>
      <c r="AD2340" s="10"/>
      <c r="AE2340" s="8"/>
      <c r="AF2340" s="12"/>
      <c r="AG2340" s="8"/>
      <c r="AH2340" s="88"/>
    </row>
    <row r="2341" spans="1:34" x14ac:dyDescent="0.25">
      <c r="A2341" s="62">
        <f>COUNTA(H2341:K2341,L2341:AH2341)</f>
        <v>0</v>
      </c>
      <c r="B2341" s="13"/>
      <c r="C2341" s="13"/>
      <c r="D2341" s="13"/>
      <c r="E2341" s="13">
        <f t="shared" si="304"/>
        <v>0</v>
      </c>
      <c r="F2341" s="13"/>
      <c r="G2341" s="13"/>
      <c r="H2341" s="88"/>
      <c r="I2341" s="88"/>
      <c r="J2341" s="9"/>
      <c r="K2341" s="8"/>
      <c r="L2341" s="19"/>
      <c r="M2341" s="8"/>
      <c r="N2341" s="19"/>
      <c r="O2341" s="19"/>
      <c r="P2341" s="19"/>
      <c r="Q2341" s="8"/>
      <c r="R2341" s="8"/>
      <c r="S2341" s="88"/>
      <c r="T2341" s="8"/>
      <c r="U2341" s="8"/>
      <c r="V2341" s="11"/>
      <c r="W2341" s="19"/>
      <c r="X2341" s="8"/>
      <c r="Y2341" s="90"/>
      <c r="Z2341" s="88"/>
      <c r="AA2341" s="88"/>
      <c r="AB2341" s="88"/>
      <c r="AC2341" s="88"/>
      <c r="AD2341" s="10"/>
      <c r="AE2341" s="8"/>
      <c r="AF2341" s="12"/>
      <c r="AG2341" s="8"/>
      <c r="AH2341" s="88"/>
    </row>
    <row r="2342" spans="1:34" s="26" customFormat="1" ht="11.25" customHeight="1" x14ac:dyDescent="0.25">
      <c r="A2342" s="21">
        <v>0</v>
      </c>
      <c r="B2342" s="22"/>
      <c r="C2342" s="22"/>
      <c r="D2342" s="21"/>
      <c r="E2342" s="23">
        <f>MAX(E2326:E2341)</f>
        <v>0</v>
      </c>
      <c r="F2342" s="21" t="str">
        <f>RIGHT(R2342,4)</f>
        <v xml:space="preserve"> - 0</v>
      </c>
      <c r="G2342" s="21" t="str">
        <f>RIGHT(X2342,4)</f>
        <v xml:space="preserve"> - 0</v>
      </c>
      <c r="H2342" s="88"/>
      <c r="I2342" s="88"/>
      <c r="J2342" s="23" t="s">
        <v>85</v>
      </c>
      <c r="K2342" s="23" t="str">
        <f>IF(E2342=4,"ВО",IF(E2342=3,"СПО",IF(E2342=2,"ВО (с)",IF(E2342=1,"СПО (с)","-"))))</f>
        <v>-</v>
      </c>
      <c r="L2342" s="23">
        <f>COUNTA(L2326:L2341)</f>
        <v>0</v>
      </c>
      <c r="M2342" s="23" t="s">
        <v>80</v>
      </c>
      <c r="N2342" s="23" t="s">
        <v>80</v>
      </c>
      <c r="O2342" s="23">
        <f>COUNTA(O2326:O2341)</f>
        <v>0</v>
      </c>
      <c r="P2342" s="23" t="s">
        <v>80</v>
      </c>
      <c r="Q2342" s="23">
        <f>SUM(Q2326:Q2341)</f>
        <v>0</v>
      </c>
      <c r="R2342" s="23" t="str">
        <f>CONCATENATE("П.Г.П. - ",MAX(R2326:R2341))</f>
        <v>П.Г.П. - 0</v>
      </c>
      <c r="S2342" s="23">
        <f>COUNTA(S2326)</f>
        <v>0</v>
      </c>
      <c r="T2342" s="23">
        <f>T2327</f>
        <v>0</v>
      </c>
      <c r="U2342" s="23" t="s">
        <v>80</v>
      </c>
      <c r="V2342" s="23" t="s">
        <v>80</v>
      </c>
      <c r="W2342" s="23">
        <f>COUNTA(W2326:W2341)</f>
        <v>0</v>
      </c>
      <c r="X2342" s="23" t="str">
        <f>CONCATENATE("П.Г.П. - ",MAX(X2326:X2341))</f>
        <v>П.Г.П. - 0</v>
      </c>
      <c r="Y2342" s="24">
        <f>Y2326</f>
        <v>0</v>
      </c>
      <c r="Z2342" s="23" t="str">
        <f>IF(Z2326="","-",Z2326)</f>
        <v>-</v>
      </c>
      <c r="AA2342" s="23" t="str">
        <f t="shared" ref="AA2342:AC2342" si="305">IF(AA2326="","-",AA2326)</f>
        <v>-</v>
      </c>
      <c r="AB2342" s="23" t="str">
        <f t="shared" si="305"/>
        <v>-</v>
      </c>
      <c r="AC2342" s="23" t="str">
        <f t="shared" si="305"/>
        <v>-</v>
      </c>
      <c r="AD2342" s="23" t="s">
        <v>80</v>
      </c>
      <c r="AE2342" s="23">
        <f>SUM(AE2326:AE2341)</f>
        <v>0</v>
      </c>
      <c r="AF2342" s="25">
        <f>SUM(AF2326:AF2341)</f>
        <v>0</v>
      </c>
      <c r="AG2342" s="23" t="s">
        <v>80</v>
      </c>
      <c r="AH2342" s="23" t="s">
        <v>80</v>
      </c>
    </row>
    <row r="2343" spans="1:34" x14ac:dyDescent="0.25">
      <c r="A2343" s="62">
        <f>COUNTA(H2343:K2343,L2343:AH2343)-7</f>
        <v>-1</v>
      </c>
      <c r="B2343" s="13"/>
      <c r="C2343" s="13"/>
      <c r="D2343" s="13"/>
      <c r="E2343" s="13">
        <f t="shared" ref="E2343:E2358" si="306">IF(K2343="ВО",4,IF(K2343="СПО",3,IF(K2343="ВО (студент)",2,IF(K2343="СПО (студент)",1,0))))</f>
        <v>0</v>
      </c>
      <c r="F2343" s="13"/>
      <c r="G2343" s="13"/>
      <c r="H2343" s="88">
        <v>158</v>
      </c>
      <c r="I2343" s="88"/>
      <c r="J2343" s="7" t="s">
        <v>77</v>
      </c>
      <c r="K2343" s="8"/>
      <c r="L2343" s="19"/>
      <c r="M2343" s="8"/>
      <c r="N2343" s="19"/>
      <c r="O2343" s="19"/>
      <c r="P2343" s="19"/>
      <c r="Q2343" s="8"/>
      <c r="R2343" s="8"/>
      <c r="S2343" s="88"/>
      <c r="T2343" s="17" t="s">
        <v>80</v>
      </c>
      <c r="U2343" s="17" t="s">
        <v>80</v>
      </c>
      <c r="V2343" s="18" t="s">
        <v>80</v>
      </c>
      <c r="W2343" s="19"/>
      <c r="X2343" s="8"/>
      <c r="Y2343" s="90"/>
      <c r="Z2343" s="88"/>
      <c r="AA2343" s="88"/>
      <c r="AB2343" s="88" t="str">
        <f>IF(Y2343&lt;1,"-",ROUND(YEARFRAC(Y2343,#REF!,1),2))</f>
        <v>-</v>
      </c>
      <c r="AC2343" s="88"/>
      <c r="AD2343" s="10"/>
      <c r="AE2343" s="8"/>
      <c r="AF2343" s="12"/>
      <c r="AG2343" s="8"/>
      <c r="AH2343" s="88"/>
    </row>
    <row r="2344" spans="1:34" x14ac:dyDescent="0.25">
      <c r="A2344" s="62">
        <f>COUNTA(H2344:K2344,L2344:AH2344)</f>
        <v>0</v>
      </c>
      <c r="B2344" s="13"/>
      <c r="C2344" s="13"/>
      <c r="D2344" s="13"/>
      <c r="E2344" s="13">
        <f t="shared" si="306"/>
        <v>0</v>
      </c>
      <c r="F2344" s="13"/>
      <c r="G2344" s="13"/>
      <c r="H2344" s="88"/>
      <c r="I2344" s="88"/>
      <c r="J2344" s="9"/>
      <c r="K2344" s="8"/>
      <c r="L2344" s="19"/>
      <c r="M2344" s="8"/>
      <c r="N2344" s="19"/>
      <c r="O2344" s="19"/>
      <c r="P2344" s="19"/>
      <c r="Q2344" s="8"/>
      <c r="R2344" s="8"/>
      <c r="S2344" s="88"/>
      <c r="T2344" s="8"/>
      <c r="U2344" s="8"/>
      <c r="V2344" s="11"/>
      <c r="W2344" s="19"/>
      <c r="X2344" s="8"/>
      <c r="Y2344" s="90"/>
      <c r="Z2344" s="88"/>
      <c r="AA2344" s="88"/>
      <c r="AB2344" s="88"/>
      <c r="AC2344" s="88"/>
      <c r="AD2344" s="10"/>
      <c r="AE2344" s="8"/>
      <c r="AF2344" s="12"/>
      <c r="AG2344" s="8"/>
      <c r="AH2344" s="88"/>
    </row>
    <row r="2345" spans="1:34" x14ac:dyDescent="0.25">
      <c r="A2345" s="62">
        <f>COUNTA(H2345:K2345,L2345:AH2345,J2346)-4</f>
        <v>0</v>
      </c>
      <c r="B2345" s="13"/>
      <c r="C2345" s="13"/>
      <c r="D2345" s="13"/>
      <c r="E2345" s="13">
        <f t="shared" si="306"/>
        <v>0</v>
      </c>
      <c r="F2345" s="13"/>
      <c r="G2345" s="13"/>
      <c r="H2345" s="88"/>
      <c r="I2345" s="88"/>
      <c r="J2345" s="7" t="s">
        <v>78</v>
      </c>
      <c r="K2345" s="8"/>
      <c r="L2345" s="19"/>
      <c r="M2345" s="8"/>
      <c r="N2345" s="19"/>
      <c r="O2345" s="19"/>
      <c r="P2345" s="19"/>
      <c r="Q2345" s="8"/>
      <c r="R2345" s="8"/>
      <c r="S2345" s="88"/>
      <c r="T2345" s="17" t="s">
        <v>80</v>
      </c>
      <c r="U2345" s="17" t="s">
        <v>80</v>
      </c>
      <c r="V2345" s="18" t="s">
        <v>80</v>
      </c>
      <c r="W2345" s="19"/>
      <c r="X2345" s="8"/>
      <c r="Y2345" s="90"/>
      <c r="Z2345" s="88"/>
      <c r="AA2345" s="88"/>
      <c r="AB2345" s="88"/>
      <c r="AC2345" s="88"/>
      <c r="AD2345" s="10"/>
      <c r="AE2345" s="8"/>
      <c r="AF2345" s="12"/>
      <c r="AG2345" s="8"/>
      <c r="AH2345" s="88"/>
    </row>
    <row r="2346" spans="1:34" x14ac:dyDescent="0.25">
      <c r="A2346" s="62">
        <f>COUNTA(H2346:K2346,L2346:AH2346)</f>
        <v>0</v>
      </c>
      <c r="B2346" s="13"/>
      <c r="C2346" s="13"/>
      <c r="D2346" s="13" t="str">
        <f>IF(J2346&gt;0,"совмещение","-")</f>
        <v>-</v>
      </c>
      <c r="E2346" s="13">
        <f t="shared" si="306"/>
        <v>0</v>
      </c>
      <c r="F2346" s="13"/>
      <c r="G2346" s="13"/>
      <c r="H2346" s="88"/>
      <c r="I2346" s="88"/>
      <c r="J2346" s="9"/>
      <c r="K2346" s="8"/>
      <c r="L2346" s="19"/>
      <c r="M2346" s="8"/>
      <c r="N2346" s="19"/>
      <c r="O2346" s="19"/>
      <c r="P2346" s="19"/>
      <c r="Q2346" s="8"/>
      <c r="R2346" s="8"/>
      <c r="S2346" s="88"/>
      <c r="T2346" s="8"/>
      <c r="U2346" s="8"/>
      <c r="V2346" s="11"/>
      <c r="W2346" s="19"/>
      <c r="X2346" s="8"/>
      <c r="Y2346" s="90"/>
      <c r="Z2346" s="88"/>
      <c r="AA2346" s="88"/>
      <c r="AB2346" s="88"/>
      <c r="AC2346" s="88"/>
      <c r="AD2346" s="10"/>
      <c r="AE2346" s="8"/>
      <c r="AF2346" s="12"/>
      <c r="AG2346" s="8"/>
      <c r="AH2346" s="88"/>
    </row>
    <row r="2347" spans="1:34" x14ac:dyDescent="0.25">
      <c r="A2347" s="62">
        <f>COUNTA(H2347:K2347,L2347:AH2347)</f>
        <v>0</v>
      </c>
      <c r="B2347" s="13"/>
      <c r="C2347" s="13"/>
      <c r="D2347" s="13"/>
      <c r="E2347" s="13">
        <f t="shared" si="306"/>
        <v>0</v>
      </c>
      <c r="F2347" s="13"/>
      <c r="G2347" s="13"/>
      <c r="H2347" s="88"/>
      <c r="I2347" s="88"/>
      <c r="J2347" s="9"/>
      <c r="K2347" s="8"/>
      <c r="L2347" s="19"/>
      <c r="M2347" s="8"/>
      <c r="N2347" s="19"/>
      <c r="O2347" s="19"/>
      <c r="P2347" s="19"/>
      <c r="Q2347" s="8"/>
      <c r="R2347" s="8"/>
      <c r="S2347" s="88"/>
      <c r="T2347" s="8"/>
      <c r="U2347" s="8"/>
      <c r="V2347" s="11"/>
      <c r="W2347" s="19"/>
      <c r="X2347" s="8"/>
      <c r="Y2347" s="90"/>
      <c r="Z2347" s="88"/>
      <c r="AA2347" s="88"/>
      <c r="AB2347" s="88"/>
      <c r="AC2347" s="88"/>
      <c r="AD2347" s="10"/>
      <c r="AE2347" s="8"/>
      <c r="AF2347" s="12"/>
      <c r="AG2347" s="8"/>
      <c r="AH2347" s="88"/>
    </row>
    <row r="2348" spans="1:34" x14ac:dyDescent="0.25">
      <c r="A2348" s="62">
        <f>COUNTA(H2348:K2348,L2348:AH2348)</f>
        <v>0</v>
      </c>
      <c r="B2348" s="13"/>
      <c r="C2348" s="13"/>
      <c r="D2348" s="13"/>
      <c r="E2348" s="13">
        <f t="shared" si="306"/>
        <v>0</v>
      </c>
      <c r="F2348" s="13"/>
      <c r="G2348" s="13"/>
      <c r="H2348" s="88"/>
      <c r="I2348" s="88"/>
      <c r="J2348" s="9"/>
      <c r="K2348" s="8"/>
      <c r="L2348" s="19"/>
      <c r="M2348" s="8"/>
      <c r="N2348" s="19"/>
      <c r="O2348" s="19"/>
      <c r="P2348" s="19"/>
      <c r="Q2348" s="8"/>
      <c r="R2348" s="8"/>
      <c r="S2348" s="88"/>
      <c r="T2348" s="8"/>
      <c r="U2348" s="8"/>
      <c r="V2348" s="11"/>
      <c r="W2348" s="19"/>
      <c r="X2348" s="8"/>
      <c r="Y2348" s="90"/>
      <c r="Z2348" s="88"/>
      <c r="AA2348" s="88"/>
      <c r="AB2348" s="88"/>
      <c r="AC2348" s="88"/>
      <c r="AD2348" s="10"/>
      <c r="AE2348" s="8"/>
      <c r="AF2348" s="12"/>
      <c r="AG2348" s="8"/>
      <c r="AH2348" s="88"/>
    </row>
    <row r="2349" spans="1:34" x14ac:dyDescent="0.25">
      <c r="A2349" s="62">
        <f>COUNTA(H2349:K2349,L2349:AH2349)</f>
        <v>0</v>
      </c>
      <c r="B2349" s="13"/>
      <c r="C2349" s="13"/>
      <c r="D2349" s="13"/>
      <c r="E2349" s="13">
        <f t="shared" si="306"/>
        <v>0</v>
      </c>
      <c r="F2349" s="13"/>
      <c r="G2349" s="13"/>
      <c r="H2349" s="88"/>
      <c r="I2349" s="88"/>
      <c r="J2349" s="9"/>
      <c r="K2349" s="8"/>
      <c r="L2349" s="19"/>
      <c r="M2349" s="8"/>
      <c r="N2349" s="19"/>
      <c r="O2349" s="19"/>
      <c r="P2349" s="19"/>
      <c r="Q2349" s="8"/>
      <c r="R2349" s="8"/>
      <c r="S2349" s="88"/>
      <c r="T2349" s="8"/>
      <c r="U2349" s="8"/>
      <c r="V2349" s="11"/>
      <c r="W2349" s="19"/>
      <c r="X2349" s="8"/>
      <c r="Y2349" s="90"/>
      <c r="Z2349" s="88"/>
      <c r="AA2349" s="88"/>
      <c r="AB2349" s="88"/>
      <c r="AC2349" s="88"/>
      <c r="AD2349" s="10"/>
      <c r="AE2349" s="8"/>
      <c r="AF2349" s="12"/>
      <c r="AG2349" s="8"/>
      <c r="AH2349" s="88"/>
    </row>
    <row r="2350" spans="1:34" x14ac:dyDescent="0.25">
      <c r="A2350" s="62">
        <f>COUNTA(H2350:K2350,L2350:AH2350)</f>
        <v>0</v>
      </c>
      <c r="B2350" s="13"/>
      <c r="C2350" s="13"/>
      <c r="D2350" s="13"/>
      <c r="E2350" s="13">
        <f t="shared" si="306"/>
        <v>0</v>
      </c>
      <c r="F2350" s="13"/>
      <c r="G2350" s="13"/>
      <c r="H2350" s="88"/>
      <c r="I2350" s="88"/>
      <c r="J2350" s="9"/>
      <c r="K2350" s="8"/>
      <c r="L2350" s="19"/>
      <c r="M2350" s="8"/>
      <c r="N2350" s="19"/>
      <c r="O2350" s="19"/>
      <c r="P2350" s="19"/>
      <c r="Q2350" s="8"/>
      <c r="R2350" s="8"/>
      <c r="S2350" s="88"/>
      <c r="T2350" s="8"/>
      <c r="U2350" s="8"/>
      <c r="V2350" s="11"/>
      <c r="W2350" s="19"/>
      <c r="X2350" s="8"/>
      <c r="Y2350" s="90"/>
      <c r="Z2350" s="88"/>
      <c r="AA2350" s="88"/>
      <c r="AB2350" s="88"/>
      <c r="AC2350" s="88"/>
      <c r="AD2350" s="10"/>
      <c r="AE2350" s="8"/>
      <c r="AF2350" s="12"/>
      <c r="AG2350" s="8"/>
      <c r="AH2350" s="88"/>
    </row>
    <row r="2351" spans="1:34" x14ac:dyDescent="0.25">
      <c r="A2351" s="62">
        <f>COUNTA(H2351:K2351,L2351:AH2351)</f>
        <v>0</v>
      </c>
      <c r="B2351" s="13"/>
      <c r="C2351" s="13"/>
      <c r="D2351" s="13"/>
      <c r="E2351" s="13">
        <f t="shared" si="306"/>
        <v>0</v>
      </c>
      <c r="F2351" s="13"/>
      <c r="G2351" s="13"/>
      <c r="H2351" s="88"/>
      <c r="I2351" s="88"/>
      <c r="J2351" s="9"/>
      <c r="K2351" s="8"/>
      <c r="L2351" s="19"/>
      <c r="M2351" s="8"/>
      <c r="N2351" s="19"/>
      <c r="O2351" s="19"/>
      <c r="P2351" s="19"/>
      <c r="Q2351" s="8"/>
      <c r="R2351" s="8"/>
      <c r="S2351" s="88"/>
      <c r="T2351" s="8"/>
      <c r="U2351" s="8"/>
      <c r="V2351" s="11"/>
      <c r="W2351" s="19"/>
      <c r="X2351" s="8"/>
      <c r="Y2351" s="90"/>
      <c r="Z2351" s="88"/>
      <c r="AA2351" s="88"/>
      <c r="AB2351" s="88"/>
      <c r="AC2351" s="88"/>
      <c r="AD2351" s="10"/>
      <c r="AE2351" s="8"/>
      <c r="AF2351" s="12"/>
      <c r="AG2351" s="8"/>
      <c r="AH2351" s="88"/>
    </row>
    <row r="2352" spans="1:34" x14ac:dyDescent="0.25">
      <c r="A2352" s="62">
        <f>COUNTA(H2352:K2352,L2352:AH2352,J2353)-4</f>
        <v>0</v>
      </c>
      <c r="B2352" s="13"/>
      <c r="C2352" s="13"/>
      <c r="D2352" s="13"/>
      <c r="E2352" s="13">
        <f t="shared" si="306"/>
        <v>0</v>
      </c>
      <c r="F2352" s="13"/>
      <c r="G2352" s="13"/>
      <c r="H2352" s="88"/>
      <c r="I2352" s="88"/>
      <c r="J2352" s="7" t="s">
        <v>79</v>
      </c>
      <c r="K2352" s="8"/>
      <c r="L2352" s="19"/>
      <c r="M2352" s="8"/>
      <c r="N2352" s="19"/>
      <c r="O2352" s="19"/>
      <c r="P2352" s="19"/>
      <c r="Q2352" s="8"/>
      <c r="R2352" s="8"/>
      <c r="S2352" s="88"/>
      <c r="T2352" s="17" t="s">
        <v>80</v>
      </c>
      <c r="U2352" s="17" t="s">
        <v>80</v>
      </c>
      <c r="V2352" s="18" t="s">
        <v>80</v>
      </c>
      <c r="W2352" s="19"/>
      <c r="X2352" s="8"/>
      <c r="Y2352" s="90"/>
      <c r="Z2352" s="88"/>
      <c r="AA2352" s="88"/>
      <c r="AB2352" s="88"/>
      <c r="AC2352" s="88"/>
      <c r="AD2352" s="10"/>
      <c r="AE2352" s="8"/>
      <c r="AF2352" s="12"/>
      <c r="AG2352" s="8"/>
      <c r="AH2352" s="88"/>
    </row>
    <row r="2353" spans="1:34" x14ac:dyDescent="0.25">
      <c r="A2353" s="62">
        <f>COUNTA(H2353:K2353,L2353:AH2353)</f>
        <v>0</v>
      </c>
      <c r="B2353" s="13"/>
      <c r="C2353" s="13"/>
      <c r="D2353" s="13" t="str">
        <f>IF(J2353&gt;0,"совместительство","-")</f>
        <v>-</v>
      </c>
      <c r="E2353" s="13">
        <f t="shared" si="306"/>
        <v>0</v>
      </c>
      <c r="F2353" s="13"/>
      <c r="G2353" s="13"/>
      <c r="H2353" s="88"/>
      <c r="I2353" s="88"/>
      <c r="J2353" s="9"/>
      <c r="K2353" s="8"/>
      <c r="L2353" s="19"/>
      <c r="M2353" s="8"/>
      <c r="N2353" s="19"/>
      <c r="O2353" s="19"/>
      <c r="P2353" s="19"/>
      <c r="Q2353" s="8"/>
      <c r="R2353" s="8"/>
      <c r="S2353" s="88"/>
      <c r="T2353" s="8"/>
      <c r="U2353" s="8"/>
      <c r="V2353" s="11"/>
      <c r="W2353" s="19"/>
      <c r="X2353" s="8"/>
      <c r="Y2353" s="90"/>
      <c r="Z2353" s="88"/>
      <c r="AA2353" s="88"/>
      <c r="AB2353" s="88"/>
      <c r="AC2353" s="88"/>
      <c r="AD2353" s="10"/>
      <c r="AE2353" s="8"/>
      <c r="AF2353" s="12"/>
      <c r="AG2353" s="8"/>
      <c r="AH2353" s="88"/>
    </row>
    <row r="2354" spans="1:34" x14ac:dyDescent="0.25">
      <c r="A2354" s="62">
        <f>COUNTA(H2354:K2354,L2354:AH2354)</f>
        <v>0</v>
      </c>
      <c r="B2354" s="13"/>
      <c r="C2354" s="13"/>
      <c r="D2354" s="13"/>
      <c r="E2354" s="13">
        <f t="shared" si="306"/>
        <v>0</v>
      </c>
      <c r="F2354" s="13"/>
      <c r="G2354" s="13"/>
      <c r="H2354" s="88"/>
      <c r="I2354" s="88"/>
      <c r="J2354" s="9"/>
      <c r="K2354" s="8"/>
      <c r="L2354" s="19"/>
      <c r="M2354" s="8"/>
      <c r="N2354" s="19"/>
      <c r="O2354" s="19"/>
      <c r="P2354" s="19"/>
      <c r="Q2354" s="8"/>
      <c r="R2354" s="8"/>
      <c r="S2354" s="88"/>
      <c r="T2354" s="8"/>
      <c r="U2354" s="8"/>
      <c r="V2354" s="11"/>
      <c r="W2354" s="19"/>
      <c r="X2354" s="8"/>
      <c r="Y2354" s="90"/>
      <c r="Z2354" s="88"/>
      <c r="AA2354" s="88"/>
      <c r="AB2354" s="88"/>
      <c r="AC2354" s="88"/>
      <c r="AD2354" s="10"/>
      <c r="AE2354" s="8"/>
      <c r="AF2354" s="12"/>
      <c r="AG2354" s="8"/>
      <c r="AH2354" s="88"/>
    </row>
    <row r="2355" spans="1:34" x14ac:dyDescent="0.25">
      <c r="A2355" s="62">
        <f>COUNTA(H2355:K2355,L2355:AH2355)</f>
        <v>0</v>
      </c>
      <c r="B2355" s="13"/>
      <c r="C2355" s="13"/>
      <c r="D2355" s="13"/>
      <c r="E2355" s="13">
        <f t="shared" si="306"/>
        <v>0</v>
      </c>
      <c r="F2355" s="13"/>
      <c r="G2355" s="13"/>
      <c r="H2355" s="88"/>
      <c r="I2355" s="88"/>
      <c r="J2355" s="9"/>
      <c r="K2355" s="8"/>
      <c r="L2355" s="19"/>
      <c r="M2355" s="8"/>
      <c r="N2355" s="19"/>
      <c r="O2355" s="19"/>
      <c r="P2355" s="19"/>
      <c r="Q2355" s="8"/>
      <c r="R2355" s="8"/>
      <c r="S2355" s="88"/>
      <c r="T2355" s="8"/>
      <c r="U2355" s="8"/>
      <c r="V2355" s="11"/>
      <c r="W2355" s="19"/>
      <c r="X2355" s="8"/>
      <c r="Y2355" s="90"/>
      <c r="Z2355" s="88"/>
      <c r="AA2355" s="88"/>
      <c r="AB2355" s="88"/>
      <c r="AC2355" s="88"/>
      <c r="AD2355" s="10"/>
      <c r="AE2355" s="8"/>
      <c r="AF2355" s="12"/>
      <c r="AG2355" s="8"/>
      <c r="AH2355" s="88"/>
    </row>
    <row r="2356" spans="1:34" x14ac:dyDescent="0.25">
      <c r="A2356" s="62">
        <f>COUNTA(H2356:K2356,L2356:AH2356)</f>
        <v>0</v>
      </c>
      <c r="B2356" s="13"/>
      <c r="C2356" s="13"/>
      <c r="D2356" s="13"/>
      <c r="E2356" s="13">
        <f t="shared" si="306"/>
        <v>0</v>
      </c>
      <c r="F2356" s="13"/>
      <c r="G2356" s="13"/>
      <c r="H2356" s="88"/>
      <c r="I2356" s="88"/>
      <c r="J2356" s="9"/>
      <c r="K2356" s="8"/>
      <c r="L2356" s="19"/>
      <c r="M2356" s="8"/>
      <c r="N2356" s="19"/>
      <c r="O2356" s="19"/>
      <c r="P2356" s="19"/>
      <c r="Q2356" s="8"/>
      <c r="R2356" s="8"/>
      <c r="S2356" s="88"/>
      <c r="T2356" s="8"/>
      <c r="U2356" s="8"/>
      <c r="V2356" s="11"/>
      <c r="W2356" s="19"/>
      <c r="X2356" s="8"/>
      <c r="Y2356" s="90"/>
      <c r="Z2356" s="88"/>
      <c r="AA2356" s="88"/>
      <c r="AB2356" s="88"/>
      <c r="AC2356" s="88"/>
      <c r="AD2356" s="10"/>
      <c r="AE2356" s="8"/>
      <c r="AF2356" s="12"/>
      <c r="AG2356" s="8"/>
      <c r="AH2356" s="88"/>
    </row>
    <row r="2357" spans="1:34" x14ac:dyDescent="0.25">
      <c r="A2357" s="62">
        <f>COUNTA(H2357:K2357,L2357:AH2357)</f>
        <v>0</v>
      </c>
      <c r="B2357" s="13"/>
      <c r="C2357" s="13"/>
      <c r="D2357" s="13"/>
      <c r="E2357" s="13">
        <f t="shared" si="306"/>
        <v>0</v>
      </c>
      <c r="F2357" s="13"/>
      <c r="G2357" s="13"/>
      <c r="H2357" s="88"/>
      <c r="I2357" s="88"/>
      <c r="J2357" s="9"/>
      <c r="K2357" s="8"/>
      <c r="L2357" s="19"/>
      <c r="M2357" s="8"/>
      <c r="N2357" s="19"/>
      <c r="O2357" s="19"/>
      <c r="P2357" s="19"/>
      <c r="Q2357" s="8"/>
      <c r="R2357" s="8"/>
      <c r="S2357" s="88"/>
      <c r="T2357" s="8"/>
      <c r="U2357" s="8"/>
      <c r="V2357" s="11"/>
      <c r="W2357" s="19"/>
      <c r="X2357" s="8"/>
      <c r="Y2357" s="90"/>
      <c r="Z2357" s="88"/>
      <c r="AA2357" s="88"/>
      <c r="AB2357" s="88"/>
      <c r="AC2357" s="88"/>
      <c r="AD2357" s="10"/>
      <c r="AE2357" s="8"/>
      <c r="AF2357" s="12"/>
      <c r="AG2357" s="8"/>
      <c r="AH2357" s="88"/>
    </row>
    <row r="2358" spans="1:34" x14ac:dyDescent="0.25">
      <c r="A2358" s="62">
        <f>COUNTA(H2358:K2358,L2358:AH2358)</f>
        <v>0</v>
      </c>
      <c r="B2358" s="13"/>
      <c r="C2358" s="13"/>
      <c r="D2358" s="13"/>
      <c r="E2358" s="13">
        <f t="shared" si="306"/>
        <v>0</v>
      </c>
      <c r="F2358" s="13"/>
      <c r="G2358" s="13"/>
      <c r="H2358" s="88"/>
      <c r="I2358" s="88"/>
      <c r="J2358" s="9"/>
      <c r="K2358" s="8"/>
      <c r="L2358" s="19"/>
      <c r="M2358" s="8"/>
      <c r="N2358" s="19"/>
      <c r="O2358" s="19"/>
      <c r="P2358" s="19"/>
      <c r="Q2358" s="8"/>
      <c r="R2358" s="8"/>
      <c r="S2358" s="88"/>
      <c r="T2358" s="8"/>
      <c r="U2358" s="8"/>
      <c r="V2358" s="11"/>
      <c r="W2358" s="19"/>
      <c r="X2358" s="8"/>
      <c r="Y2358" s="90"/>
      <c r="Z2358" s="88"/>
      <c r="AA2358" s="88"/>
      <c r="AB2358" s="88"/>
      <c r="AC2358" s="88"/>
      <c r="AD2358" s="10"/>
      <c r="AE2358" s="8"/>
      <c r="AF2358" s="12"/>
      <c r="AG2358" s="8"/>
      <c r="AH2358" s="88"/>
    </row>
    <row r="2359" spans="1:34" s="26" customFormat="1" ht="11.25" customHeight="1" x14ac:dyDescent="0.25">
      <c r="A2359" s="21">
        <v>0</v>
      </c>
      <c r="B2359" s="22"/>
      <c r="C2359" s="22"/>
      <c r="D2359" s="21"/>
      <c r="E2359" s="23">
        <f>MAX(E2343:E2358)</f>
        <v>0</v>
      </c>
      <c r="F2359" s="21" t="str">
        <f>RIGHT(R2359,4)</f>
        <v xml:space="preserve"> - 0</v>
      </c>
      <c r="G2359" s="21" t="str">
        <f>RIGHT(X2359,4)</f>
        <v xml:space="preserve"> - 0</v>
      </c>
      <c r="H2359" s="88"/>
      <c r="I2359" s="88"/>
      <c r="J2359" s="23" t="s">
        <v>85</v>
      </c>
      <c r="K2359" s="23" t="str">
        <f>IF(E2359=4,"ВО",IF(E2359=3,"СПО",IF(E2359=2,"ВО (с)",IF(E2359=1,"СПО (с)","-"))))</f>
        <v>-</v>
      </c>
      <c r="L2359" s="23">
        <f>COUNTA(L2343:L2358)</f>
        <v>0</v>
      </c>
      <c r="M2359" s="23" t="s">
        <v>80</v>
      </c>
      <c r="N2359" s="23" t="s">
        <v>80</v>
      </c>
      <c r="O2359" s="23">
        <f>COUNTA(O2343:O2358)</f>
        <v>0</v>
      </c>
      <c r="P2359" s="23" t="s">
        <v>80</v>
      </c>
      <c r="Q2359" s="23">
        <f>SUM(Q2343:Q2358)</f>
        <v>0</v>
      </c>
      <c r="R2359" s="23" t="str">
        <f>CONCATENATE("П.Г.П. - ",MAX(R2343:R2358))</f>
        <v>П.Г.П. - 0</v>
      </c>
      <c r="S2359" s="23">
        <f>COUNTA(S2343)</f>
        <v>0</v>
      </c>
      <c r="T2359" s="23">
        <f>T2344</f>
        <v>0</v>
      </c>
      <c r="U2359" s="23" t="s">
        <v>80</v>
      </c>
      <c r="V2359" s="23" t="s">
        <v>80</v>
      </c>
      <c r="W2359" s="23">
        <f>COUNTA(W2343:W2358)</f>
        <v>0</v>
      </c>
      <c r="X2359" s="23" t="str">
        <f>CONCATENATE("П.Г.П. - ",MAX(X2343:X2358))</f>
        <v>П.Г.П. - 0</v>
      </c>
      <c r="Y2359" s="24">
        <f>Y2343</f>
        <v>0</v>
      </c>
      <c r="Z2359" s="23" t="str">
        <f>IF(Z2343="","-",Z2343)</f>
        <v>-</v>
      </c>
      <c r="AA2359" s="23" t="str">
        <f t="shared" ref="AA2359:AC2359" si="307">IF(AA2343="","-",AA2343)</f>
        <v>-</v>
      </c>
      <c r="AB2359" s="23" t="str">
        <f t="shared" si="307"/>
        <v>-</v>
      </c>
      <c r="AC2359" s="23" t="str">
        <f t="shared" si="307"/>
        <v>-</v>
      </c>
      <c r="AD2359" s="23" t="s">
        <v>80</v>
      </c>
      <c r="AE2359" s="23">
        <f>SUM(AE2343:AE2358)</f>
        <v>0</v>
      </c>
      <c r="AF2359" s="25">
        <f>SUM(AF2343:AF2358)</f>
        <v>0</v>
      </c>
      <c r="AG2359" s="23" t="s">
        <v>80</v>
      </c>
      <c r="AH2359" s="23" t="s">
        <v>80</v>
      </c>
    </row>
    <row r="2360" spans="1:34" x14ac:dyDescent="0.25">
      <c r="A2360" s="62">
        <f>COUNTA(H2360:K2360,L2360:AH2360)-7</f>
        <v>-1</v>
      </c>
      <c r="B2360" s="13"/>
      <c r="C2360" s="13"/>
      <c r="D2360" s="13"/>
      <c r="E2360" s="13">
        <f t="shared" ref="E2360:E2375" si="308">IF(K2360="ВО",4,IF(K2360="СПО",3,IF(K2360="ВО (студент)",2,IF(K2360="СПО (студент)",1,0))))</f>
        <v>0</v>
      </c>
      <c r="F2360" s="13"/>
      <c r="G2360" s="13"/>
      <c r="H2360" s="88">
        <v>159</v>
      </c>
      <c r="I2360" s="88"/>
      <c r="J2360" s="7" t="s">
        <v>77</v>
      </c>
      <c r="K2360" s="8"/>
      <c r="L2360" s="19"/>
      <c r="M2360" s="8"/>
      <c r="N2360" s="19"/>
      <c r="O2360" s="19"/>
      <c r="P2360" s="19"/>
      <c r="Q2360" s="8"/>
      <c r="R2360" s="8"/>
      <c r="S2360" s="88"/>
      <c r="T2360" s="17" t="s">
        <v>80</v>
      </c>
      <c r="U2360" s="17" t="s">
        <v>80</v>
      </c>
      <c r="V2360" s="18" t="s">
        <v>80</v>
      </c>
      <c r="W2360" s="19"/>
      <c r="X2360" s="8"/>
      <c r="Y2360" s="90"/>
      <c r="Z2360" s="88"/>
      <c r="AA2360" s="88"/>
      <c r="AB2360" s="88" t="str">
        <f>IF(Y2360&lt;1,"-",ROUND(YEARFRAC(Y2360,#REF!,1),2))</f>
        <v>-</v>
      </c>
      <c r="AC2360" s="88"/>
      <c r="AD2360" s="10"/>
      <c r="AE2360" s="8"/>
      <c r="AF2360" s="12"/>
      <c r="AG2360" s="8"/>
      <c r="AH2360" s="88"/>
    </row>
    <row r="2361" spans="1:34" x14ac:dyDescent="0.25">
      <c r="A2361" s="62">
        <f>COUNTA(H2361:K2361,L2361:AH2361)</f>
        <v>0</v>
      </c>
      <c r="B2361" s="13"/>
      <c r="C2361" s="13"/>
      <c r="D2361" s="13"/>
      <c r="E2361" s="13">
        <f t="shared" si="308"/>
        <v>0</v>
      </c>
      <c r="F2361" s="13"/>
      <c r="G2361" s="13"/>
      <c r="H2361" s="88"/>
      <c r="I2361" s="88"/>
      <c r="J2361" s="9"/>
      <c r="K2361" s="8"/>
      <c r="L2361" s="19"/>
      <c r="M2361" s="8"/>
      <c r="N2361" s="19"/>
      <c r="O2361" s="19"/>
      <c r="P2361" s="19"/>
      <c r="Q2361" s="8"/>
      <c r="R2361" s="8"/>
      <c r="S2361" s="88"/>
      <c r="T2361" s="8"/>
      <c r="U2361" s="8"/>
      <c r="V2361" s="11"/>
      <c r="W2361" s="19"/>
      <c r="X2361" s="8"/>
      <c r="Y2361" s="90"/>
      <c r="Z2361" s="88"/>
      <c r="AA2361" s="88"/>
      <c r="AB2361" s="88"/>
      <c r="AC2361" s="88"/>
      <c r="AD2361" s="10"/>
      <c r="AE2361" s="8"/>
      <c r="AF2361" s="12"/>
      <c r="AG2361" s="8"/>
      <c r="AH2361" s="88"/>
    </row>
    <row r="2362" spans="1:34" x14ac:dyDescent="0.25">
      <c r="A2362" s="62">
        <f>COUNTA(H2362:K2362,L2362:AH2362,J2363)-4</f>
        <v>0</v>
      </c>
      <c r="B2362" s="13"/>
      <c r="C2362" s="13"/>
      <c r="D2362" s="13"/>
      <c r="E2362" s="13">
        <f t="shared" si="308"/>
        <v>0</v>
      </c>
      <c r="F2362" s="13"/>
      <c r="G2362" s="13"/>
      <c r="H2362" s="88"/>
      <c r="I2362" s="88"/>
      <c r="J2362" s="7" t="s">
        <v>78</v>
      </c>
      <c r="K2362" s="8"/>
      <c r="L2362" s="19"/>
      <c r="M2362" s="8"/>
      <c r="N2362" s="19"/>
      <c r="O2362" s="19"/>
      <c r="P2362" s="19"/>
      <c r="Q2362" s="8"/>
      <c r="R2362" s="8"/>
      <c r="S2362" s="88"/>
      <c r="T2362" s="17" t="s">
        <v>80</v>
      </c>
      <c r="U2362" s="17" t="s">
        <v>80</v>
      </c>
      <c r="V2362" s="18" t="s">
        <v>80</v>
      </c>
      <c r="W2362" s="19"/>
      <c r="X2362" s="8"/>
      <c r="Y2362" s="90"/>
      <c r="Z2362" s="88"/>
      <c r="AA2362" s="88"/>
      <c r="AB2362" s="88"/>
      <c r="AC2362" s="88"/>
      <c r="AD2362" s="10"/>
      <c r="AE2362" s="8"/>
      <c r="AF2362" s="12"/>
      <c r="AG2362" s="8"/>
      <c r="AH2362" s="88"/>
    </row>
    <row r="2363" spans="1:34" x14ac:dyDescent="0.25">
      <c r="A2363" s="62">
        <f>COUNTA(H2363:K2363,L2363:AH2363)</f>
        <v>0</v>
      </c>
      <c r="B2363" s="13"/>
      <c r="C2363" s="13"/>
      <c r="D2363" s="13" t="str">
        <f>IF(J2363&gt;0,"совмещение","-")</f>
        <v>-</v>
      </c>
      <c r="E2363" s="13">
        <f t="shared" si="308"/>
        <v>0</v>
      </c>
      <c r="F2363" s="13"/>
      <c r="G2363" s="13"/>
      <c r="H2363" s="88"/>
      <c r="I2363" s="88"/>
      <c r="J2363" s="9"/>
      <c r="K2363" s="8"/>
      <c r="L2363" s="19"/>
      <c r="M2363" s="8"/>
      <c r="N2363" s="19"/>
      <c r="O2363" s="19"/>
      <c r="P2363" s="19"/>
      <c r="Q2363" s="8"/>
      <c r="R2363" s="8"/>
      <c r="S2363" s="88"/>
      <c r="T2363" s="8"/>
      <c r="U2363" s="8"/>
      <c r="V2363" s="11"/>
      <c r="W2363" s="19"/>
      <c r="X2363" s="8"/>
      <c r="Y2363" s="90"/>
      <c r="Z2363" s="88"/>
      <c r="AA2363" s="88"/>
      <c r="AB2363" s="88"/>
      <c r="AC2363" s="88"/>
      <c r="AD2363" s="10"/>
      <c r="AE2363" s="8"/>
      <c r="AF2363" s="12"/>
      <c r="AG2363" s="8"/>
      <c r="AH2363" s="88"/>
    </row>
    <row r="2364" spans="1:34" x14ac:dyDescent="0.25">
      <c r="A2364" s="62">
        <f>COUNTA(H2364:K2364,L2364:AH2364)</f>
        <v>0</v>
      </c>
      <c r="B2364" s="13"/>
      <c r="C2364" s="13"/>
      <c r="D2364" s="13"/>
      <c r="E2364" s="13">
        <f t="shared" si="308"/>
        <v>0</v>
      </c>
      <c r="F2364" s="13"/>
      <c r="G2364" s="13"/>
      <c r="H2364" s="88"/>
      <c r="I2364" s="88"/>
      <c r="J2364" s="9"/>
      <c r="K2364" s="8"/>
      <c r="L2364" s="19"/>
      <c r="M2364" s="8"/>
      <c r="N2364" s="19"/>
      <c r="O2364" s="19"/>
      <c r="P2364" s="19"/>
      <c r="Q2364" s="8"/>
      <c r="R2364" s="8"/>
      <c r="S2364" s="88"/>
      <c r="T2364" s="8"/>
      <c r="U2364" s="8"/>
      <c r="V2364" s="11"/>
      <c r="W2364" s="19"/>
      <c r="X2364" s="8"/>
      <c r="Y2364" s="90"/>
      <c r="Z2364" s="88"/>
      <c r="AA2364" s="88"/>
      <c r="AB2364" s="88"/>
      <c r="AC2364" s="88"/>
      <c r="AD2364" s="10"/>
      <c r="AE2364" s="8"/>
      <c r="AF2364" s="12"/>
      <c r="AG2364" s="8"/>
      <c r="AH2364" s="88"/>
    </row>
    <row r="2365" spans="1:34" x14ac:dyDescent="0.25">
      <c r="A2365" s="62">
        <f>COUNTA(H2365:K2365,L2365:AH2365)</f>
        <v>0</v>
      </c>
      <c r="B2365" s="13"/>
      <c r="C2365" s="13"/>
      <c r="D2365" s="13"/>
      <c r="E2365" s="13">
        <f t="shared" si="308"/>
        <v>0</v>
      </c>
      <c r="F2365" s="13"/>
      <c r="G2365" s="13"/>
      <c r="H2365" s="88"/>
      <c r="I2365" s="88"/>
      <c r="J2365" s="9"/>
      <c r="K2365" s="8"/>
      <c r="L2365" s="19"/>
      <c r="M2365" s="8"/>
      <c r="N2365" s="19"/>
      <c r="O2365" s="19"/>
      <c r="P2365" s="19"/>
      <c r="Q2365" s="8"/>
      <c r="R2365" s="8"/>
      <c r="S2365" s="88"/>
      <c r="T2365" s="8"/>
      <c r="U2365" s="8"/>
      <c r="V2365" s="11"/>
      <c r="W2365" s="19"/>
      <c r="X2365" s="8"/>
      <c r="Y2365" s="90"/>
      <c r="Z2365" s="88"/>
      <c r="AA2365" s="88"/>
      <c r="AB2365" s="88"/>
      <c r="AC2365" s="88"/>
      <c r="AD2365" s="10"/>
      <c r="AE2365" s="8"/>
      <c r="AF2365" s="12"/>
      <c r="AG2365" s="8"/>
      <c r="AH2365" s="88"/>
    </row>
    <row r="2366" spans="1:34" x14ac:dyDescent="0.25">
      <c r="A2366" s="62">
        <f>COUNTA(H2366:K2366,L2366:AH2366)</f>
        <v>0</v>
      </c>
      <c r="B2366" s="13"/>
      <c r="C2366" s="13"/>
      <c r="D2366" s="13"/>
      <c r="E2366" s="13">
        <f t="shared" si="308"/>
        <v>0</v>
      </c>
      <c r="F2366" s="13"/>
      <c r="G2366" s="13"/>
      <c r="H2366" s="88"/>
      <c r="I2366" s="88"/>
      <c r="J2366" s="9"/>
      <c r="K2366" s="8"/>
      <c r="L2366" s="19"/>
      <c r="M2366" s="8"/>
      <c r="N2366" s="19"/>
      <c r="O2366" s="19"/>
      <c r="P2366" s="19"/>
      <c r="Q2366" s="8"/>
      <c r="R2366" s="8"/>
      <c r="S2366" s="88"/>
      <c r="T2366" s="8"/>
      <c r="U2366" s="8"/>
      <c r="V2366" s="11"/>
      <c r="W2366" s="19"/>
      <c r="X2366" s="8"/>
      <c r="Y2366" s="90"/>
      <c r="Z2366" s="88"/>
      <c r="AA2366" s="88"/>
      <c r="AB2366" s="88"/>
      <c r="AC2366" s="88"/>
      <c r="AD2366" s="10"/>
      <c r="AE2366" s="8"/>
      <c r="AF2366" s="12"/>
      <c r="AG2366" s="8"/>
      <c r="AH2366" s="88"/>
    </row>
    <row r="2367" spans="1:34" x14ac:dyDescent="0.25">
      <c r="A2367" s="62">
        <f>COUNTA(H2367:K2367,L2367:AH2367)</f>
        <v>0</v>
      </c>
      <c r="B2367" s="13"/>
      <c r="C2367" s="13"/>
      <c r="D2367" s="13"/>
      <c r="E2367" s="13">
        <f t="shared" si="308"/>
        <v>0</v>
      </c>
      <c r="F2367" s="13"/>
      <c r="G2367" s="13"/>
      <c r="H2367" s="88"/>
      <c r="I2367" s="88"/>
      <c r="J2367" s="9"/>
      <c r="K2367" s="8"/>
      <c r="L2367" s="19"/>
      <c r="M2367" s="8"/>
      <c r="N2367" s="19"/>
      <c r="O2367" s="19"/>
      <c r="P2367" s="19"/>
      <c r="Q2367" s="8"/>
      <c r="R2367" s="8"/>
      <c r="S2367" s="88"/>
      <c r="T2367" s="8"/>
      <c r="U2367" s="8"/>
      <c r="V2367" s="11"/>
      <c r="W2367" s="19"/>
      <c r="X2367" s="8"/>
      <c r="Y2367" s="90"/>
      <c r="Z2367" s="88"/>
      <c r="AA2367" s="88"/>
      <c r="AB2367" s="88"/>
      <c r="AC2367" s="88"/>
      <c r="AD2367" s="10"/>
      <c r="AE2367" s="8"/>
      <c r="AF2367" s="12"/>
      <c r="AG2367" s="8"/>
      <c r="AH2367" s="88"/>
    </row>
    <row r="2368" spans="1:34" x14ac:dyDescent="0.25">
      <c r="A2368" s="62">
        <f>COUNTA(H2368:K2368,L2368:AH2368)</f>
        <v>0</v>
      </c>
      <c r="B2368" s="13"/>
      <c r="C2368" s="13"/>
      <c r="D2368" s="13"/>
      <c r="E2368" s="13">
        <f t="shared" si="308"/>
        <v>0</v>
      </c>
      <c r="F2368" s="13"/>
      <c r="G2368" s="13"/>
      <c r="H2368" s="88"/>
      <c r="I2368" s="88"/>
      <c r="J2368" s="9"/>
      <c r="K2368" s="8"/>
      <c r="L2368" s="19"/>
      <c r="M2368" s="8"/>
      <c r="N2368" s="19"/>
      <c r="O2368" s="19"/>
      <c r="P2368" s="19"/>
      <c r="Q2368" s="8"/>
      <c r="R2368" s="8"/>
      <c r="S2368" s="88"/>
      <c r="T2368" s="8"/>
      <c r="U2368" s="8"/>
      <c r="V2368" s="11"/>
      <c r="W2368" s="19"/>
      <c r="X2368" s="8"/>
      <c r="Y2368" s="90"/>
      <c r="Z2368" s="88"/>
      <c r="AA2368" s="88"/>
      <c r="AB2368" s="88"/>
      <c r="AC2368" s="88"/>
      <c r="AD2368" s="10"/>
      <c r="AE2368" s="8"/>
      <c r="AF2368" s="12"/>
      <c r="AG2368" s="8"/>
      <c r="AH2368" s="88"/>
    </row>
    <row r="2369" spans="1:34" x14ac:dyDescent="0.25">
      <c r="A2369" s="62">
        <f>COUNTA(H2369:K2369,L2369:AH2369,J2370)-4</f>
        <v>0</v>
      </c>
      <c r="B2369" s="13"/>
      <c r="C2369" s="13"/>
      <c r="D2369" s="13"/>
      <c r="E2369" s="13">
        <f t="shared" si="308"/>
        <v>0</v>
      </c>
      <c r="F2369" s="13"/>
      <c r="G2369" s="13"/>
      <c r="H2369" s="88"/>
      <c r="I2369" s="88"/>
      <c r="J2369" s="7" t="s">
        <v>79</v>
      </c>
      <c r="K2369" s="8"/>
      <c r="L2369" s="19"/>
      <c r="M2369" s="8"/>
      <c r="N2369" s="19"/>
      <c r="O2369" s="19"/>
      <c r="P2369" s="19"/>
      <c r="Q2369" s="8"/>
      <c r="R2369" s="8"/>
      <c r="S2369" s="88"/>
      <c r="T2369" s="17" t="s">
        <v>80</v>
      </c>
      <c r="U2369" s="17" t="s">
        <v>80</v>
      </c>
      <c r="V2369" s="18" t="s">
        <v>80</v>
      </c>
      <c r="W2369" s="19"/>
      <c r="X2369" s="8"/>
      <c r="Y2369" s="90"/>
      <c r="Z2369" s="88"/>
      <c r="AA2369" s="88"/>
      <c r="AB2369" s="88"/>
      <c r="AC2369" s="88"/>
      <c r="AD2369" s="10"/>
      <c r="AE2369" s="8"/>
      <c r="AF2369" s="12"/>
      <c r="AG2369" s="8"/>
      <c r="AH2369" s="88"/>
    </row>
    <row r="2370" spans="1:34" x14ac:dyDescent="0.25">
      <c r="A2370" s="62">
        <f>COUNTA(H2370:K2370,L2370:AH2370)</f>
        <v>0</v>
      </c>
      <c r="B2370" s="13"/>
      <c r="C2370" s="13"/>
      <c r="D2370" s="13" t="str">
        <f>IF(J2370&gt;0,"совместительство","-")</f>
        <v>-</v>
      </c>
      <c r="E2370" s="13">
        <f t="shared" si="308"/>
        <v>0</v>
      </c>
      <c r="F2370" s="13"/>
      <c r="G2370" s="13"/>
      <c r="H2370" s="88"/>
      <c r="I2370" s="88"/>
      <c r="J2370" s="9"/>
      <c r="K2370" s="8"/>
      <c r="L2370" s="19"/>
      <c r="M2370" s="8"/>
      <c r="N2370" s="19"/>
      <c r="O2370" s="19"/>
      <c r="P2370" s="19"/>
      <c r="Q2370" s="8"/>
      <c r="R2370" s="8"/>
      <c r="S2370" s="88"/>
      <c r="T2370" s="8"/>
      <c r="U2370" s="8"/>
      <c r="V2370" s="11"/>
      <c r="W2370" s="19"/>
      <c r="X2370" s="8"/>
      <c r="Y2370" s="90"/>
      <c r="Z2370" s="88"/>
      <c r="AA2370" s="88"/>
      <c r="AB2370" s="88"/>
      <c r="AC2370" s="88"/>
      <c r="AD2370" s="10"/>
      <c r="AE2370" s="8"/>
      <c r="AF2370" s="12"/>
      <c r="AG2370" s="8"/>
      <c r="AH2370" s="88"/>
    </row>
    <row r="2371" spans="1:34" x14ac:dyDescent="0.25">
      <c r="A2371" s="62">
        <f>COUNTA(H2371:K2371,L2371:AH2371)</f>
        <v>0</v>
      </c>
      <c r="B2371" s="13"/>
      <c r="C2371" s="13"/>
      <c r="D2371" s="13"/>
      <c r="E2371" s="13">
        <f t="shared" si="308"/>
        <v>0</v>
      </c>
      <c r="F2371" s="13"/>
      <c r="G2371" s="13"/>
      <c r="H2371" s="88"/>
      <c r="I2371" s="88"/>
      <c r="J2371" s="9"/>
      <c r="K2371" s="8"/>
      <c r="L2371" s="19"/>
      <c r="M2371" s="8"/>
      <c r="N2371" s="19"/>
      <c r="O2371" s="19"/>
      <c r="P2371" s="19"/>
      <c r="Q2371" s="8"/>
      <c r="R2371" s="8"/>
      <c r="S2371" s="88"/>
      <c r="T2371" s="8"/>
      <c r="U2371" s="8"/>
      <c r="V2371" s="11"/>
      <c r="W2371" s="19"/>
      <c r="X2371" s="8"/>
      <c r="Y2371" s="90"/>
      <c r="Z2371" s="88"/>
      <c r="AA2371" s="88"/>
      <c r="AB2371" s="88"/>
      <c r="AC2371" s="88"/>
      <c r="AD2371" s="10"/>
      <c r="AE2371" s="8"/>
      <c r="AF2371" s="12"/>
      <c r="AG2371" s="8"/>
      <c r="AH2371" s="88"/>
    </row>
    <row r="2372" spans="1:34" x14ac:dyDescent="0.25">
      <c r="A2372" s="62">
        <f>COUNTA(H2372:K2372,L2372:AH2372)</f>
        <v>0</v>
      </c>
      <c r="B2372" s="13"/>
      <c r="C2372" s="13"/>
      <c r="D2372" s="13"/>
      <c r="E2372" s="13">
        <f t="shared" si="308"/>
        <v>0</v>
      </c>
      <c r="F2372" s="13"/>
      <c r="G2372" s="13"/>
      <c r="H2372" s="88"/>
      <c r="I2372" s="88"/>
      <c r="J2372" s="9"/>
      <c r="K2372" s="8"/>
      <c r="L2372" s="19"/>
      <c r="M2372" s="8"/>
      <c r="N2372" s="19"/>
      <c r="O2372" s="19"/>
      <c r="P2372" s="19"/>
      <c r="Q2372" s="8"/>
      <c r="R2372" s="8"/>
      <c r="S2372" s="88"/>
      <c r="T2372" s="8"/>
      <c r="U2372" s="8"/>
      <c r="V2372" s="11"/>
      <c r="W2372" s="19"/>
      <c r="X2372" s="8"/>
      <c r="Y2372" s="90"/>
      <c r="Z2372" s="88"/>
      <c r="AA2372" s="88"/>
      <c r="AB2372" s="88"/>
      <c r="AC2372" s="88"/>
      <c r="AD2372" s="10"/>
      <c r="AE2372" s="8"/>
      <c r="AF2372" s="12"/>
      <c r="AG2372" s="8"/>
      <c r="AH2372" s="88"/>
    </row>
    <row r="2373" spans="1:34" x14ac:dyDescent="0.25">
      <c r="A2373" s="62">
        <f>COUNTA(H2373:K2373,L2373:AH2373)</f>
        <v>0</v>
      </c>
      <c r="B2373" s="13"/>
      <c r="C2373" s="13"/>
      <c r="D2373" s="13"/>
      <c r="E2373" s="13">
        <f t="shared" si="308"/>
        <v>0</v>
      </c>
      <c r="F2373" s="13"/>
      <c r="G2373" s="13"/>
      <c r="H2373" s="88"/>
      <c r="I2373" s="88"/>
      <c r="J2373" s="9"/>
      <c r="K2373" s="8"/>
      <c r="L2373" s="19"/>
      <c r="M2373" s="8"/>
      <c r="N2373" s="19"/>
      <c r="O2373" s="19"/>
      <c r="P2373" s="19"/>
      <c r="Q2373" s="8"/>
      <c r="R2373" s="8"/>
      <c r="S2373" s="88"/>
      <c r="T2373" s="8"/>
      <c r="U2373" s="8"/>
      <c r="V2373" s="11"/>
      <c r="W2373" s="19"/>
      <c r="X2373" s="8"/>
      <c r="Y2373" s="90"/>
      <c r="Z2373" s="88"/>
      <c r="AA2373" s="88"/>
      <c r="AB2373" s="88"/>
      <c r="AC2373" s="88"/>
      <c r="AD2373" s="10"/>
      <c r="AE2373" s="8"/>
      <c r="AF2373" s="12"/>
      <c r="AG2373" s="8"/>
      <c r="AH2373" s="88"/>
    </row>
    <row r="2374" spans="1:34" x14ac:dyDescent="0.25">
      <c r="A2374" s="62">
        <f>COUNTA(H2374:K2374,L2374:AH2374)</f>
        <v>0</v>
      </c>
      <c r="B2374" s="13"/>
      <c r="C2374" s="13"/>
      <c r="D2374" s="13"/>
      <c r="E2374" s="13">
        <f t="shared" si="308"/>
        <v>0</v>
      </c>
      <c r="F2374" s="13"/>
      <c r="G2374" s="13"/>
      <c r="H2374" s="88"/>
      <c r="I2374" s="88"/>
      <c r="J2374" s="9"/>
      <c r="K2374" s="8"/>
      <c r="L2374" s="19"/>
      <c r="M2374" s="8"/>
      <c r="N2374" s="19"/>
      <c r="O2374" s="19"/>
      <c r="P2374" s="19"/>
      <c r="Q2374" s="8"/>
      <c r="R2374" s="8"/>
      <c r="S2374" s="88"/>
      <c r="T2374" s="8"/>
      <c r="U2374" s="8"/>
      <c r="V2374" s="11"/>
      <c r="W2374" s="19"/>
      <c r="X2374" s="8"/>
      <c r="Y2374" s="90"/>
      <c r="Z2374" s="88"/>
      <c r="AA2374" s="88"/>
      <c r="AB2374" s="88"/>
      <c r="AC2374" s="88"/>
      <c r="AD2374" s="10"/>
      <c r="AE2374" s="8"/>
      <c r="AF2374" s="12"/>
      <c r="AG2374" s="8"/>
      <c r="AH2374" s="88"/>
    </row>
    <row r="2375" spans="1:34" x14ac:dyDescent="0.25">
      <c r="A2375" s="62">
        <f>COUNTA(H2375:K2375,L2375:AH2375)</f>
        <v>0</v>
      </c>
      <c r="B2375" s="13"/>
      <c r="C2375" s="13"/>
      <c r="D2375" s="13"/>
      <c r="E2375" s="13">
        <f t="shared" si="308"/>
        <v>0</v>
      </c>
      <c r="F2375" s="13"/>
      <c r="G2375" s="13"/>
      <c r="H2375" s="88"/>
      <c r="I2375" s="88"/>
      <c r="J2375" s="9"/>
      <c r="K2375" s="8"/>
      <c r="L2375" s="19"/>
      <c r="M2375" s="8"/>
      <c r="N2375" s="19"/>
      <c r="O2375" s="19"/>
      <c r="P2375" s="19"/>
      <c r="Q2375" s="8"/>
      <c r="R2375" s="8"/>
      <c r="S2375" s="88"/>
      <c r="T2375" s="8"/>
      <c r="U2375" s="8"/>
      <c r="V2375" s="11"/>
      <c r="W2375" s="19"/>
      <c r="X2375" s="8"/>
      <c r="Y2375" s="90"/>
      <c r="Z2375" s="88"/>
      <c r="AA2375" s="88"/>
      <c r="AB2375" s="88"/>
      <c r="AC2375" s="88"/>
      <c r="AD2375" s="10"/>
      <c r="AE2375" s="8"/>
      <c r="AF2375" s="12"/>
      <c r="AG2375" s="8"/>
      <c r="AH2375" s="88"/>
    </row>
    <row r="2376" spans="1:34" s="26" customFormat="1" ht="11.25" customHeight="1" x14ac:dyDescent="0.25">
      <c r="A2376" s="21">
        <v>0</v>
      </c>
      <c r="B2376" s="22"/>
      <c r="C2376" s="22"/>
      <c r="D2376" s="21"/>
      <c r="E2376" s="23">
        <f>MAX(E2360:E2375)</f>
        <v>0</v>
      </c>
      <c r="F2376" s="21" t="str">
        <f>RIGHT(R2376,4)</f>
        <v xml:space="preserve"> - 0</v>
      </c>
      <c r="G2376" s="21" t="str">
        <f>RIGHT(X2376,4)</f>
        <v xml:space="preserve"> - 0</v>
      </c>
      <c r="H2376" s="88"/>
      <c r="I2376" s="88"/>
      <c r="J2376" s="23" t="s">
        <v>85</v>
      </c>
      <c r="K2376" s="23" t="str">
        <f>IF(E2376=4,"ВО",IF(E2376=3,"СПО",IF(E2376=2,"ВО (с)",IF(E2376=1,"СПО (с)","-"))))</f>
        <v>-</v>
      </c>
      <c r="L2376" s="23">
        <f>COUNTA(L2360:L2375)</f>
        <v>0</v>
      </c>
      <c r="M2376" s="23" t="s">
        <v>80</v>
      </c>
      <c r="N2376" s="23" t="s">
        <v>80</v>
      </c>
      <c r="O2376" s="23">
        <f>COUNTA(O2360:O2375)</f>
        <v>0</v>
      </c>
      <c r="P2376" s="23" t="s">
        <v>80</v>
      </c>
      <c r="Q2376" s="23">
        <f>SUM(Q2360:Q2375)</f>
        <v>0</v>
      </c>
      <c r="R2376" s="23" t="str">
        <f>CONCATENATE("П.Г.П. - ",MAX(R2360:R2375))</f>
        <v>П.Г.П. - 0</v>
      </c>
      <c r="S2376" s="23">
        <f>COUNTA(S2360)</f>
        <v>0</v>
      </c>
      <c r="T2376" s="23">
        <f>T2361</f>
        <v>0</v>
      </c>
      <c r="U2376" s="23" t="s">
        <v>80</v>
      </c>
      <c r="V2376" s="23" t="s">
        <v>80</v>
      </c>
      <c r="W2376" s="23">
        <f>COUNTA(W2360:W2375)</f>
        <v>0</v>
      </c>
      <c r="X2376" s="23" t="str">
        <f>CONCATENATE("П.Г.П. - ",MAX(X2360:X2375))</f>
        <v>П.Г.П. - 0</v>
      </c>
      <c r="Y2376" s="24">
        <f>Y2360</f>
        <v>0</v>
      </c>
      <c r="Z2376" s="23" t="str">
        <f>IF(Z2360="","-",Z2360)</f>
        <v>-</v>
      </c>
      <c r="AA2376" s="23" t="str">
        <f t="shared" ref="AA2376:AC2376" si="309">IF(AA2360="","-",AA2360)</f>
        <v>-</v>
      </c>
      <c r="AB2376" s="23" t="str">
        <f t="shared" si="309"/>
        <v>-</v>
      </c>
      <c r="AC2376" s="23" t="str">
        <f t="shared" si="309"/>
        <v>-</v>
      </c>
      <c r="AD2376" s="23" t="s">
        <v>80</v>
      </c>
      <c r="AE2376" s="23">
        <f>SUM(AE2360:AE2375)</f>
        <v>0</v>
      </c>
      <c r="AF2376" s="25">
        <f>SUM(AF2360:AF2375)</f>
        <v>0</v>
      </c>
      <c r="AG2376" s="23" t="s">
        <v>80</v>
      </c>
      <c r="AH2376" s="23" t="s">
        <v>80</v>
      </c>
    </row>
    <row r="2377" spans="1:34" x14ac:dyDescent="0.25">
      <c r="A2377" s="62">
        <f>COUNTA(H2377:K2377,L2377:AH2377)-7</f>
        <v>-1</v>
      </c>
      <c r="B2377" s="13"/>
      <c r="C2377" s="13"/>
      <c r="D2377" s="13"/>
      <c r="E2377" s="13">
        <f t="shared" ref="E2377:E2392" si="310">IF(K2377="ВО",4,IF(K2377="СПО",3,IF(K2377="ВО (студент)",2,IF(K2377="СПО (студент)",1,0))))</f>
        <v>0</v>
      </c>
      <c r="F2377" s="13"/>
      <c r="G2377" s="13"/>
      <c r="H2377" s="88">
        <v>160</v>
      </c>
      <c r="I2377" s="88"/>
      <c r="J2377" s="7" t="s">
        <v>77</v>
      </c>
      <c r="K2377" s="8"/>
      <c r="L2377" s="19"/>
      <c r="M2377" s="8"/>
      <c r="N2377" s="19"/>
      <c r="O2377" s="19"/>
      <c r="P2377" s="19"/>
      <c r="Q2377" s="8"/>
      <c r="R2377" s="8"/>
      <c r="S2377" s="88"/>
      <c r="T2377" s="17" t="s">
        <v>80</v>
      </c>
      <c r="U2377" s="17" t="s">
        <v>80</v>
      </c>
      <c r="V2377" s="18" t="s">
        <v>80</v>
      </c>
      <c r="W2377" s="19"/>
      <c r="X2377" s="8"/>
      <c r="Y2377" s="90"/>
      <c r="Z2377" s="88"/>
      <c r="AA2377" s="88"/>
      <c r="AB2377" s="88" t="str">
        <f>IF(Y2377&lt;1,"-",ROUND(YEARFRAC(Y2377,#REF!,1),2))</f>
        <v>-</v>
      </c>
      <c r="AC2377" s="88"/>
      <c r="AD2377" s="10"/>
      <c r="AE2377" s="8"/>
      <c r="AF2377" s="12"/>
      <c r="AG2377" s="8"/>
      <c r="AH2377" s="88"/>
    </row>
    <row r="2378" spans="1:34" x14ac:dyDescent="0.25">
      <c r="A2378" s="62">
        <f>COUNTA(H2378:K2378,L2378:AH2378)</f>
        <v>0</v>
      </c>
      <c r="B2378" s="13"/>
      <c r="C2378" s="13"/>
      <c r="D2378" s="13"/>
      <c r="E2378" s="13">
        <f t="shared" si="310"/>
        <v>0</v>
      </c>
      <c r="F2378" s="13"/>
      <c r="G2378" s="13"/>
      <c r="H2378" s="88"/>
      <c r="I2378" s="88"/>
      <c r="J2378" s="9"/>
      <c r="K2378" s="8"/>
      <c r="L2378" s="19"/>
      <c r="M2378" s="8"/>
      <c r="N2378" s="19"/>
      <c r="O2378" s="19"/>
      <c r="P2378" s="19"/>
      <c r="Q2378" s="8"/>
      <c r="R2378" s="8"/>
      <c r="S2378" s="88"/>
      <c r="T2378" s="8"/>
      <c r="U2378" s="8"/>
      <c r="V2378" s="11"/>
      <c r="W2378" s="19"/>
      <c r="X2378" s="8"/>
      <c r="Y2378" s="90"/>
      <c r="Z2378" s="88"/>
      <c r="AA2378" s="88"/>
      <c r="AB2378" s="88"/>
      <c r="AC2378" s="88"/>
      <c r="AD2378" s="10"/>
      <c r="AE2378" s="8"/>
      <c r="AF2378" s="12"/>
      <c r="AG2378" s="8"/>
      <c r="AH2378" s="88"/>
    </row>
    <row r="2379" spans="1:34" x14ac:dyDescent="0.25">
      <c r="A2379" s="62">
        <f>COUNTA(H2379:K2379,L2379:AH2379,J2380)-4</f>
        <v>0</v>
      </c>
      <c r="B2379" s="13"/>
      <c r="C2379" s="13"/>
      <c r="D2379" s="13"/>
      <c r="E2379" s="13">
        <f t="shared" si="310"/>
        <v>0</v>
      </c>
      <c r="F2379" s="13"/>
      <c r="G2379" s="13"/>
      <c r="H2379" s="88"/>
      <c r="I2379" s="88"/>
      <c r="J2379" s="7" t="s">
        <v>78</v>
      </c>
      <c r="K2379" s="8"/>
      <c r="L2379" s="19"/>
      <c r="M2379" s="8"/>
      <c r="N2379" s="19"/>
      <c r="O2379" s="19"/>
      <c r="P2379" s="19"/>
      <c r="Q2379" s="8"/>
      <c r="R2379" s="8"/>
      <c r="S2379" s="88"/>
      <c r="T2379" s="17" t="s">
        <v>80</v>
      </c>
      <c r="U2379" s="17" t="s">
        <v>80</v>
      </c>
      <c r="V2379" s="18" t="s">
        <v>80</v>
      </c>
      <c r="W2379" s="19"/>
      <c r="X2379" s="8"/>
      <c r="Y2379" s="90"/>
      <c r="Z2379" s="88"/>
      <c r="AA2379" s="88"/>
      <c r="AB2379" s="88"/>
      <c r="AC2379" s="88"/>
      <c r="AD2379" s="10"/>
      <c r="AE2379" s="8"/>
      <c r="AF2379" s="12"/>
      <c r="AG2379" s="8"/>
      <c r="AH2379" s="88"/>
    </row>
    <row r="2380" spans="1:34" x14ac:dyDescent="0.25">
      <c r="A2380" s="62">
        <f>COUNTA(H2380:K2380,L2380:AH2380)</f>
        <v>0</v>
      </c>
      <c r="B2380" s="13"/>
      <c r="C2380" s="13"/>
      <c r="D2380" s="13" t="str">
        <f>IF(J2380&gt;0,"совмещение","-")</f>
        <v>-</v>
      </c>
      <c r="E2380" s="13">
        <f t="shared" si="310"/>
        <v>0</v>
      </c>
      <c r="F2380" s="13"/>
      <c r="G2380" s="13"/>
      <c r="H2380" s="88"/>
      <c r="I2380" s="88"/>
      <c r="J2380" s="9"/>
      <c r="K2380" s="8"/>
      <c r="L2380" s="19"/>
      <c r="M2380" s="8"/>
      <c r="N2380" s="19"/>
      <c r="O2380" s="19"/>
      <c r="P2380" s="19"/>
      <c r="Q2380" s="8"/>
      <c r="R2380" s="8"/>
      <c r="S2380" s="88"/>
      <c r="T2380" s="8"/>
      <c r="U2380" s="8"/>
      <c r="V2380" s="11"/>
      <c r="W2380" s="19"/>
      <c r="X2380" s="8"/>
      <c r="Y2380" s="90"/>
      <c r="Z2380" s="88"/>
      <c r="AA2380" s="88"/>
      <c r="AB2380" s="88"/>
      <c r="AC2380" s="88"/>
      <c r="AD2380" s="10"/>
      <c r="AE2380" s="8"/>
      <c r="AF2380" s="12"/>
      <c r="AG2380" s="8"/>
      <c r="AH2380" s="88"/>
    </row>
    <row r="2381" spans="1:34" x14ac:dyDescent="0.25">
      <c r="A2381" s="62">
        <f>COUNTA(H2381:K2381,L2381:AH2381)</f>
        <v>0</v>
      </c>
      <c r="B2381" s="13"/>
      <c r="C2381" s="13"/>
      <c r="D2381" s="13"/>
      <c r="E2381" s="13">
        <f t="shared" si="310"/>
        <v>0</v>
      </c>
      <c r="F2381" s="13"/>
      <c r="G2381" s="13"/>
      <c r="H2381" s="88"/>
      <c r="I2381" s="88"/>
      <c r="J2381" s="9"/>
      <c r="K2381" s="8"/>
      <c r="L2381" s="19"/>
      <c r="M2381" s="8"/>
      <c r="N2381" s="19"/>
      <c r="O2381" s="19"/>
      <c r="P2381" s="19"/>
      <c r="Q2381" s="8"/>
      <c r="R2381" s="8"/>
      <c r="S2381" s="88"/>
      <c r="T2381" s="8"/>
      <c r="U2381" s="8"/>
      <c r="V2381" s="11"/>
      <c r="W2381" s="19"/>
      <c r="X2381" s="8"/>
      <c r="Y2381" s="90"/>
      <c r="Z2381" s="88"/>
      <c r="AA2381" s="88"/>
      <c r="AB2381" s="88"/>
      <c r="AC2381" s="88"/>
      <c r="AD2381" s="10"/>
      <c r="AE2381" s="8"/>
      <c r="AF2381" s="12"/>
      <c r="AG2381" s="8"/>
      <c r="AH2381" s="88"/>
    </row>
    <row r="2382" spans="1:34" x14ac:dyDescent="0.25">
      <c r="A2382" s="62">
        <f>COUNTA(H2382:K2382,L2382:AH2382)</f>
        <v>0</v>
      </c>
      <c r="B2382" s="13"/>
      <c r="C2382" s="13"/>
      <c r="D2382" s="13"/>
      <c r="E2382" s="13">
        <f t="shared" si="310"/>
        <v>0</v>
      </c>
      <c r="F2382" s="13"/>
      <c r="G2382" s="13"/>
      <c r="H2382" s="88"/>
      <c r="I2382" s="88"/>
      <c r="J2382" s="9"/>
      <c r="K2382" s="8"/>
      <c r="L2382" s="19"/>
      <c r="M2382" s="8"/>
      <c r="N2382" s="19"/>
      <c r="O2382" s="19"/>
      <c r="P2382" s="19"/>
      <c r="Q2382" s="8"/>
      <c r="R2382" s="8"/>
      <c r="S2382" s="88"/>
      <c r="T2382" s="8"/>
      <c r="U2382" s="8"/>
      <c r="V2382" s="11"/>
      <c r="W2382" s="19"/>
      <c r="X2382" s="8"/>
      <c r="Y2382" s="90"/>
      <c r="Z2382" s="88"/>
      <c r="AA2382" s="88"/>
      <c r="AB2382" s="88"/>
      <c r="AC2382" s="88"/>
      <c r="AD2382" s="10"/>
      <c r="AE2382" s="8"/>
      <c r="AF2382" s="12"/>
      <c r="AG2382" s="8"/>
      <c r="AH2382" s="88"/>
    </row>
    <row r="2383" spans="1:34" x14ac:dyDescent="0.25">
      <c r="A2383" s="62">
        <f>COUNTA(H2383:K2383,L2383:AH2383)</f>
        <v>0</v>
      </c>
      <c r="B2383" s="13"/>
      <c r="C2383" s="13"/>
      <c r="D2383" s="13"/>
      <c r="E2383" s="13">
        <f t="shared" si="310"/>
        <v>0</v>
      </c>
      <c r="F2383" s="13"/>
      <c r="G2383" s="13"/>
      <c r="H2383" s="88"/>
      <c r="I2383" s="88"/>
      <c r="J2383" s="9"/>
      <c r="K2383" s="8"/>
      <c r="L2383" s="19"/>
      <c r="M2383" s="8"/>
      <c r="N2383" s="19"/>
      <c r="O2383" s="19"/>
      <c r="P2383" s="19"/>
      <c r="Q2383" s="8"/>
      <c r="R2383" s="8"/>
      <c r="S2383" s="88"/>
      <c r="T2383" s="8"/>
      <c r="U2383" s="8"/>
      <c r="V2383" s="11"/>
      <c r="W2383" s="19"/>
      <c r="X2383" s="8"/>
      <c r="Y2383" s="90"/>
      <c r="Z2383" s="88"/>
      <c r="AA2383" s="88"/>
      <c r="AB2383" s="88"/>
      <c r="AC2383" s="88"/>
      <c r="AD2383" s="10"/>
      <c r="AE2383" s="8"/>
      <c r="AF2383" s="12"/>
      <c r="AG2383" s="8"/>
      <c r="AH2383" s="88"/>
    </row>
    <row r="2384" spans="1:34" x14ac:dyDescent="0.25">
      <c r="A2384" s="62">
        <f>COUNTA(H2384:K2384,L2384:AH2384)</f>
        <v>0</v>
      </c>
      <c r="B2384" s="13"/>
      <c r="C2384" s="13"/>
      <c r="D2384" s="13"/>
      <c r="E2384" s="13">
        <f t="shared" si="310"/>
        <v>0</v>
      </c>
      <c r="F2384" s="13"/>
      <c r="G2384" s="13"/>
      <c r="H2384" s="88"/>
      <c r="I2384" s="88"/>
      <c r="J2384" s="9"/>
      <c r="K2384" s="8"/>
      <c r="L2384" s="19"/>
      <c r="M2384" s="8"/>
      <c r="N2384" s="19"/>
      <c r="O2384" s="19"/>
      <c r="P2384" s="19"/>
      <c r="Q2384" s="8"/>
      <c r="R2384" s="8"/>
      <c r="S2384" s="88"/>
      <c r="T2384" s="8"/>
      <c r="U2384" s="8"/>
      <c r="V2384" s="11"/>
      <c r="W2384" s="19"/>
      <c r="X2384" s="8"/>
      <c r="Y2384" s="90"/>
      <c r="Z2384" s="88"/>
      <c r="AA2384" s="88"/>
      <c r="AB2384" s="88"/>
      <c r="AC2384" s="88"/>
      <c r="AD2384" s="10"/>
      <c r="AE2384" s="8"/>
      <c r="AF2384" s="12"/>
      <c r="AG2384" s="8"/>
      <c r="AH2384" s="88"/>
    </row>
    <row r="2385" spans="1:34" x14ac:dyDescent="0.25">
      <c r="A2385" s="62">
        <f>COUNTA(H2385:K2385,L2385:AH2385)</f>
        <v>0</v>
      </c>
      <c r="B2385" s="13"/>
      <c r="C2385" s="13"/>
      <c r="D2385" s="13"/>
      <c r="E2385" s="13">
        <f t="shared" si="310"/>
        <v>0</v>
      </c>
      <c r="F2385" s="13"/>
      <c r="G2385" s="13"/>
      <c r="H2385" s="88"/>
      <c r="I2385" s="88"/>
      <c r="J2385" s="9"/>
      <c r="K2385" s="8"/>
      <c r="L2385" s="19"/>
      <c r="M2385" s="8"/>
      <c r="N2385" s="19"/>
      <c r="O2385" s="19"/>
      <c r="P2385" s="19"/>
      <c r="Q2385" s="8"/>
      <c r="R2385" s="8"/>
      <c r="S2385" s="88"/>
      <c r="T2385" s="8"/>
      <c r="U2385" s="8"/>
      <c r="V2385" s="11"/>
      <c r="W2385" s="19"/>
      <c r="X2385" s="8"/>
      <c r="Y2385" s="90"/>
      <c r="Z2385" s="88"/>
      <c r="AA2385" s="88"/>
      <c r="AB2385" s="88"/>
      <c r="AC2385" s="88"/>
      <c r="AD2385" s="10"/>
      <c r="AE2385" s="8"/>
      <c r="AF2385" s="12"/>
      <c r="AG2385" s="8"/>
      <c r="AH2385" s="88"/>
    </row>
    <row r="2386" spans="1:34" x14ac:dyDescent="0.25">
      <c r="A2386" s="62">
        <f>COUNTA(H2386:K2386,L2386:AH2386,J2387)-4</f>
        <v>0</v>
      </c>
      <c r="B2386" s="13"/>
      <c r="C2386" s="13"/>
      <c r="D2386" s="13"/>
      <c r="E2386" s="13">
        <f t="shared" si="310"/>
        <v>0</v>
      </c>
      <c r="F2386" s="13"/>
      <c r="G2386" s="13"/>
      <c r="H2386" s="88"/>
      <c r="I2386" s="88"/>
      <c r="J2386" s="7" t="s">
        <v>79</v>
      </c>
      <c r="K2386" s="8"/>
      <c r="L2386" s="19"/>
      <c r="M2386" s="8"/>
      <c r="N2386" s="19"/>
      <c r="O2386" s="19"/>
      <c r="P2386" s="19"/>
      <c r="Q2386" s="8"/>
      <c r="R2386" s="8"/>
      <c r="S2386" s="88"/>
      <c r="T2386" s="17" t="s">
        <v>80</v>
      </c>
      <c r="U2386" s="17" t="s">
        <v>80</v>
      </c>
      <c r="V2386" s="18" t="s">
        <v>80</v>
      </c>
      <c r="W2386" s="19"/>
      <c r="X2386" s="8"/>
      <c r="Y2386" s="90"/>
      <c r="Z2386" s="88"/>
      <c r="AA2386" s="88"/>
      <c r="AB2386" s="88"/>
      <c r="AC2386" s="88"/>
      <c r="AD2386" s="10"/>
      <c r="AE2386" s="8"/>
      <c r="AF2386" s="12"/>
      <c r="AG2386" s="8"/>
      <c r="AH2386" s="88"/>
    </row>
    <row r="2387" spans="1:34" x14ac:dyDescent="0.25">
      <c r="A2387" s="62">
        <f>COUNTA(H2387:K2387,L2387:AH2387)</f>
        <v>0</v>
      </c>
      <c r="B2387" s="13"/>
      <c r="C2387" s="13"/>
      <c r="D2387" s="13" t="str">
        <f>IF(J2387&gt;0,"совместительство","-")</f>
        <v>-</v>
      </c>
      <c r="E2387" s="13">
        <f t="shared" si="310"/>
        <v>0</v>
      </c>
      <c r="F2387" s="13"/>
      <c r="G2387" s="13"/>
      <c r="H2387" s="88"/>
      <c r="I2387" s="88"/>
      <c r="J2387" s="9"/>
      <c r="K2387" s="8"/>
      <c r="L2387" s="19"/>
      <c r="M2387" s="8"/>
      <c r="N2387" s="19"/>
      <c r="O2387" s="19"/>
      <c r="P2387" s="19"/>
      <c r="Q2387" s="8"/>
      <c r="R2387" s="8"/>
      <c r="S2387" s="88"/>
      <c r="T2387" s="8"/>
      <c r="U2387" s="8"/>
      <c r="V2387" s="11"/>
      <c r="W2387" s="19"/>
      <c r="X2387" s="8"/>
      <c r="Y2387" s="90"/>
      <c r="Z2387" s="88"/>
      <c r="AA2387" s="88"/>
      <c r="AB2387" s="88"/>
      <c r="AC2387" s="88"/>
      <c r="AD2387" s="10"/>
      <c r="AE2387" s="8"/>
      <c r="AF2387" s="12"/>
      <c r="AG2387" s="8"/>
      <c r="AH2387" s="88"/>
    </row>
    <row r="2388" spans="1:34" x14ac:dyDescent="0.25">
      <c r="A2388" s="62">
        <f>COUNTA(H2388:K2388,L2388:AH2388)</f>
        <v>0</v>
      </c>
      <c r="B2388" s="13"/>
      <c r="C2388" s="13"/>
      <c r="D2388" s="13"/>
      <c r="E2388" s="13">
        <f t="shared" si="310"/>
        <v>0</v>
      </c>
      <c r="F2388" s="13"/>
      <c r="G2388" s="13"/>
      <c r="H2388" s="88"/>
      <c r="I2388" s="88"/>
      <c r="J2388" s="9"/>
      <c r="K2388" s="8"/>
      <c r="L2388" s="19"/>
      <c r="M2388" s="8"/>
      <c r="N2388" s="19"/>
      <c r="O2388" s="19"/>
      <c r="P2388" s="19"/>
      <c r="Q2388" s="8"/>
      <c r="R2388" s="8"/>
      <c r="S2388" s="88"/>
      <c r="T2388" s="8"/>
      <c r="U2388" s="8"/>
      <c r="V2388" s="11"/>
      <c r="W2388" s="19"/>
      <c r="X2388" s="8"/>
      <c r="Y2388" s="90"/>
      <c r="Z2388" s="88"/>
      <c r="AA2388" s="88"/>
      <c r="AB2388" s="88"/>
      <c r="AC2388" s="88"/>
      <c r="AD2388" s="10"/>
      <c r="AE2388" s="8"/>
      <c r="AF2388" s="12"/>
      <c r="AG2388" s="8"/>
      <c r="AH2388" s="88"/>
    </row>
    <row r="2389" spans="1:34" x14ac:dyDescent="0.25">
      <c r="A2389" s="62">
        <f>COUNTA(H2389:K2389,L2389:AH2389)</f>
        <v>0</v>
      </c>
      <c r="B2389" s="13"/>
      <c r="C2389" s="13"/>
      <c r="D2389" s="13"/>
      <c r="E2389" s="13">
        <f t="shared" si="310"/>
        <v>0</v>
      </c>
      <c r="F2389" s="13"/>
      <c r="G2389" s="13"/>
      <c r="H2389" s="88"/>
      <c r="I2389" s="88"/>
      <c r="J2389" s="9"/>
      <c r="K2389" s="8"/>
      <c r="L2389" s="19"/>
      <c r="M2389" s="8"/>
      <c r="N2389" s="19"/>
      <c r="O2389" s="19"/>
      <c r="P2389" s="19"/>
      <c r="Q2389" s="8"/>
      <c r="R2389" s="8"/>
      <c r="S2389" s="88"/>
      <c r="T2389" s="8"/>
      <c r="U2389" s="8"/>
      <c r="V2389" s="11"/>
      <c r="W2389" s="19"/>
      <c r="X2389" s="8"/>
      <c r="Y2389" s="90"/>
      <c r="Z2389" s="88"/>
      <c r="AA2389" s="88"/>
      <c r="AB2389" s="88"/>
      <c r="AC2389" s="88"/>
      <c r="AD2389" s="10"/>
      <c r="AE2389" s="8"/>
      <c r="AF2389" s="12"/>
      <c r="AG2389" s="8"/>
      <c r="AH2389" s="88"/>
    </row>
    <row r="2390" spans="1:34" x14ac:dyDescent="0.25">
      <c r="A2390" s="62">
        <f>COUNTA(H2390:K2390,L2390:AH2390)</f>
        <v>0</v>
      </c>
      <c r="B2390" s="13"/>
      <c r="C2390" s="13"/>
      <c r="D2390" s="13"/>
      <c r="E2390" s="13">
        <f t="shared" si="310"/>
        <v>0</v>
      </c>
      <c r="F2390" s="13"/>
      <c r="G2390" s="13"/>
      <c r="H2390" s="88"/>
      <c r="I2390" s="88"/>
      <c r="J2390" s="9"/>
      <c r="K2390" s="8"/>
      <c r="L2390" s="19"/>
      <c r="M2390" s="8"/>
      <c r="N2390" s="19"/>
      <c r="O2390" s="19"/>
      <c r="P2390" s="19"/>
      <c r="Q2390" s="8"/>
      <c r="R2390" s="8"/>
      <c r="S2390" s="88"/>
      <c r="T2390" s="8"/>
      <c r="U2390" s="8"/>
      <c r="V2390" s="11"/>
      <c r="W2390" s="19"/>
      <c r="X2390" s="8"/>
      <c r="Y2390" s="90"/>
      <c r="Z2390" s="88"/>
      <c r="AA2390" s="88"/>
      <c r="AB2390" s="88"/>
      <c r="AC2390" s="88"/>
      <c r="AD2390" s="10"/>
      <c r="AE2390" s="8"/>
      <c r="AF2390" s="12"/>
      <c r="AG2390" s="8"/>
      <c r="AH2390" s="88"/>
    </row>
    <row r="2391" spans="1:34" x14ac:dyDescent="0.25">
      <c r="A2391" s="62">
        <f>COUNTA(H2391:K2391,L2391:AH2391)</f>
        <v>0</v>
      </c>
      <c r="B2391" s="13"/>
      <c r="C2391" s="13"/>
      <c r="D2391" s="13"/>
      <c r="E2391" s="13">
        <f t="shared" si="310"/>
        <v>0</v>
      </c>
      <c r="F2391" s="13"/>
      <c r="G2391" s="13"/>
      <c r="H2391" s="88"/>
      <c r="I2391" s="88"/>
      <c r="J2391" s="9"/>
      <c r="K2391" s="8"/>
      <c r="L2391" s="19"/>
      <c r="M2391" s="8"/>
      <c r="N2391" s="19"/>
      <c r="O2391" s="19"/>
      <c r="P2391" s="19"/>
      <c r="Q2391" s="8"/>
      <c r="R2391" s="8"/>
      <c r="S2391" s="88"/>
      <c r="T2391" s="8"/>
      <c r="U2391" s="8"/>
      <c r="V2391" s="11"/>
      <c r="W2391" s="19"/>
      <c r="X2391" s="8"/>
      <c r="Y2391" s="90"/>
      <c r="Z2391" s="88"/>
      <c r="AA2391" s="88"/>
      <c r="AB2391" s="88"/>
      <c r="AC2391" s="88"/>
      <c r="AD2391" s="10"/>
      <c r="AE2391" s="8"/>
      <c r="AF2391" s="12"/>
      <c r="AG2391" s="8"/>
      <c r="AH2391" s="88"/>
    </row>
    <row r="2392" spans="1:34" x14ac:dyDescent="0.25">
      <c r="A2392" s="62">
        <f>COUNTA(H2392:K2392,L2392:AH2392)</f>
        <v>0</v>
      </c>
      <c r="B2392" s="13"/>
      <c r="C2392" s="13"/>
      <c r="D2392" s="13"/>
      <c r="E2392" s="13">
        <f t="shared" si="310"/>
        <v>0</v>
      </c>
      <c r="F2392" s="13"/>
      <c r="G2392" s="13"/>
      <c r="H2392" s="88"/>
      <c r="I2392" s="88"/>
      <c r="J2392" s="9"/>
      <c r="K2392" s="8"/>
      <c r="L2392" s="19"/>
      <c r="M2392" s="8"/>
      <c r="N2392" s="19"/>
      <c r="O2392" s="19"/>
      <c r="P2392" s="19"/>
      <c r="Q2392" s="8"/>
      <c r="R2392" s="8"/>
      <c r="S2392" s="88"/>
      <c r="T2392" s="8"/>
      <c r="U2392" s="8"/>
      <c r="V2392" s="11"/>
      <c r="W2392" s="19"/>
      <c r="X2392" s="8"/>
      <c r="Y2392" s="90"/>
      <c r="Z2392" s="88"/>
      <c r="AA2392" s="88"/>
      <c r="AB2392" s="88"/>
      <c r="AC2392" s="88"/>
      <c r="AD2392" s="10"/>
      <c r="AE2392" s="8"/>
      <c r="AF2392" s="12"/>
      <c r="AG2392" s="8"/>
      <c r="AH2392" s="88"/>
    </row>
    <row r="2393" spans="1:34" s="26" customFormat="1" ht="11.25" customHeight="1" x14ac:dyDescent="0.25">
      <c r="A2393" s="21">
        <v>0</v>
      </c>
      <c r="B2393" s="22"/>
      <c r="C2393" s="22"/>
      <c r="D2393" s="21"/>
      <c r="E2393" s="23">
        <f>MAX(E2377:E2392)</f>
        <v>0</v>
      </c>
      <c r="F2393" s="21" t="str">
        <f>RIGHT(R2393,4)</f>
        <v xml:space="preserve"> - 0</v>
      </c>
      <c r="G2393" s="21" t="str">
        <f>RIGHT(X2393,4)</f>
        <v xml:space="preserve"> - 0</v>
      </c>
      <c r="H2393" s="88"/>
      <c r="I2393" s="88"/>
      <c r="J2393" s="23" t="s">
        <v>85</v>
      </c>
      <c r="K2393" s="23" t="str">
        <f>IF(E2393=4,"ВО",IF(E2393=3,"СПО",IF(E2393=2,"ВО (с)",IF(E2393=1,"СПО (с)","-"))))</f>
        <v>-</v>
      </c>
      <c r="L2393" s="23">
        <f>COUNTA(L2377:L2392)</f>
        <v>0</v>
      </c>
      <c r="M2393" s="23" t="s">
        <v>80</v>
      </c>
      <c r="N2393" s="23" t="s">
        <v>80</v>
      </c>
      <c r="O2393" s="23">
        <f>COUNTA(O2377:O2392)</f>
        <v>0</v>
      </c>
      <c r="P2393" s="23" t="s">
        <v>80</v>
      </c>
      <c r="Q2393" s="23">
        <f>SUM(Q2377:Q2392)</f>
        <v>0</v>
      </c>
      <c r="R2393" s="23" t="str">
        <f>CONCATENATE("П.Г.П. - ",MAX(R2377:R2392))</f>
        <v>П.Г.П. - 0</v>
      </c>
      <c r="S2393" s="23">
        <f>COUNTA(S2377)</f>
        <v>0</v>
      </c>
      <c r="T2393" s="23">
        <f>T2378</f>
        <v>0</v>
      </c>
      <c r="U2393" s="23" t="s">
        <v>80</v>
      </c>
      <c r="V2393" s="23" t="s">
        <v>80</v>
      </c>
      <c r="W2393" s="23">
        <f>COUNTA(W2377:W2392)</f>
        <v>0</v>
      </c>
      <c r="X2393" s="23" t="str">
        <f>CONCATENATE("П.Г.П. - ",MAX(X2377:X2392))</f>
        <v>П.Г.П. - 0</v>
      </c>
      <c r="Y2393" s="24">
        <f>Y2377</f>
        <v>0</v>
      </c>
      <c r="Z2393" s="23" t="str">
        <f>IF(Z2377="","-",Z2377)</f>
        <v>-</v>
      </c>
      <c r="AA2393" s="23" t="str">
        <f t="shared" ref="AA2393:AC2393" si="311">IF(AA2377="","-",AA2377)</f>
        <v>-</v>
      </c>
      <c r="AB2393" s="23" t="str">
        <f t="shared" si="311"/>
        <v>-</v>
      </c>
      <c r="AC2393" s="23" t="str">
        <f t="shared" si="311"/>
        <v>-</v>
      </c>
      <c r="AD2393" s="23" t="s">
        <v>80</v>
      </c>
      <c r="AE2393" s="23">
        <f>SUM(AE2377:AE2392)</f>
        <v>0</v>
      </c>
      <c r="AF2393" s="25">
        <f>SUM(AF2377:AF2392)</f>
        <v>0</v>
      </c>
      <c r="AG2393" s="23" t="s">
        <v>80</v>
      </c>
      <c r="AH2393" s="23" t="s">
        <v>80</v>
      </c>
    </row>
    <row r="2394" spans="1:34" x14ac:dyDescent="0.25">
      <c r="A2394" s="62">
        <f>COUNTA(H2394:K2394,L2394:AH2394)-7</f>
        <v>-1</v>
      </c>
      <c r="B2394" s="13"/>
      <c r="C2394" s="13"/>
      <c r="D2394" s="13"/>
      <c r="E2394" s="13">
        <f t="shared" ref="E2394:E2409" si="312">IF(K2394="ВО",4,IF(K2394="СПО",3,IF(K2394="ВО (студент)",2,IF(K2394="СПО (студент)",1,0))))</f>
        <v>0</v>
      </c>
      <c r="F2394" s="13"/>
      <c r="G2394" s="13"/>
      <c r="H2394" s="88">
        <v>161</v>
      </c>
      <c r="I2394" s="88"/>
      <c r="J2394" s="7" t="s">
        <v>77</v>
      </c>
      <c r="K2394" s="8"/>
      <c r="L2394" s="19"/>
      <c r="M2394" s="8"/>
      <c r="N2394" s="19"/>
      <c r="O2394" s="19"/>
      <c r="P2394" s="19"/>
      <c r="Q2394" s="8"/>
      <c r="R2394" s="8"/>
      <c r="S2394" s="88"/>
      <c r="T2394" s="17" t="s">
        <v>80</v>
      </c>
      <c r="U2394" s="17" t="s">
        <v>80</v>
      </c>
      <c r="V2394" s="18" t="s">
        <v>80</v>
      </c>
      <c r="W2394" s="19"/>
      <c r="X2394" s="8"/>
      <c r="Y2394" s="90"/>
      <c r="Z2394" s="88"/>
      <c r="AA2394" s="88"/>
      <c r="AB2394" s="88" t="str">
        <f>IF(Y2394&lt;1,"-",ROUND(YEARFRAC(Y2394,#REF!,1),2))</f>
        <v>-</v>
      </c>
      <c r="AC2394" s="88"/>
      <c r="AD2394" s="10"/>
      <c r="AE2394" s="8"/>
      <c r="AF2394" s="12"/>
      <c r="AG2394" s="8"/>
      <c r="AH2394" s="88"/>
    </row>
    <row r="2395" spans="1:34" x14ac:dyDescent="0.25">
      <c r="A2395" s="62">
        <f>COUNTA(H2395:K2395,L2395:AH2395)</f>
        <v>0</v>
      </c>
      <c r="B2395" s="13"/>
      <c r="C2395" s="13"/>
      <c r="D2395" s="13"/>
      <c r="E2395" s="13">
        <f t="shared" si="312"/>
        <v>0</v>
      </c>
      <c r="F2395" s="13"/>
      <c r="G2395" s="13"/>
      <c r="H2395" s="88"/>
      <c r="I2395" s="88"/>
      <c r="J2395" s="9"/>
      <c r="K2395" s="8"/>
      <c r="L2395" s="19"/>
      <c r="M2395" s="8"/>
      <c r="N2395" s="19"/>
      <c r="O2395" s="19"/>
      <c r="P2395" s="19"/>
      <c r="Q2395" s="8"/>
      <c r="R2395" s="8"/>
      <c r="S2395" s="88"/>
      <c r="T2395" s="8"/>
      <c r="U2395" s="8"/>
      <c r="V2395" s="11"/>
      <c r="W2395" s="19"/>
      <c r="X2395" s="8"/>
      <c r="Y2395" s="90"/>
      <c r="Z2395" s="88"/>
      <c r="AA2395" s="88"/>
      <c r="AB2395" s="88"/>
      <c r="AC2395" s="88"/>
      <c r="AD2395" s="10"/>
      <c r="AE2395" s="8"/>
      <c r="AF2395" s="12"/>
      <c r="AG2395" s="8"/>
      <c r="AH2395" s="88"/>
    </row>
    <row r="2396" spans="1:34" x14ac:dyDescent="0.25">
      <c r="A2396" s="62">
        <f>COUNTA(H2396:K2396,L2396:AH2396,J2397)-4</f>
        <v>0</v>
      </c>
      <c r="B2396" s="13"/>
      <c r="C2396" s="13"/>
      <c r="D2396" s="13"/>
      <c r="E2396" s="13">
        <f t="shared" si="312"/>
        <v>0</v>
      </c>
      <c r="F2396" s="13"/>
      <c r="G2396" s="13"/>
      <c r="H2396" s="88"/>
      <c r="I2396" s="88"/>
      <c r="J2396" s="7" t="s">
        <v>78</v>
      </c>
      <c r="K2396" s="8"/>
      <c r="L2396" s="19"/>
      <c r="M2396" s="8"/>
      <c r="N2396" s="19"/>
      <c r="O2396" s="19"/>
      <c r="P2396" s="19"/>
      <c r="Q2396" s="8"/>
      <c r="R2396" s="8"/>
      <c r="S2396" s="88"/>
      <c r="T2396" s="17" t="s">
        <v>80</v>
      </c>
      <c r="U2396" s="17" t="s">
        <v>80</v>
      </c>
      <c r="V2396" s="18" t="s">
        <v>80</v>
      </c>
      <c r="W2396" s="19"/>
      <c r="X2396" s="8"/>
      <c r="Y2396" s="90"/>
      <c r="Z2396" s="88"/>
      <c r="AA2396" s="88"/>
      <c r="AB2396" s="88"/>
      <c r="AC2396" s="88"/>
      <c r="AD2396" s="10"/>
      <c r="AE2396" s="8"/>
      <c r="AF2396" s="12"/>
      <c r="AG2396" s="8"/>
      <c r="AH2396" s="88"/>
    </row>
    <row r="2397" spans="1:34" x14ac:dyDescent="0.25">
      <c r="A2397" s="62">
        <f>COUNTA(H2397:K2397,L2397:AH2397)</f>
        <v>0</v>
      </c>
      <c r="B2397" s="13"/>
      <c r="C2397" s="13"/>
      <c r="D2397" s="13" t="str">
        <f>IF(J2397&gt;0,"совмещение","-")</f>
        <v>-</v>
      </c>
      <c r="E2397" s="13">
        <f t="shared" si="312"/>
        <v>0</v>
      </c>
      <c r="F2397" s="13"/>
      <c r="G2397" s="13"/>
      <c r="H2397" s="88"/>
      <c r="I2397" s="88"/>
      <c r="J2397" s="9"/>
      <c r="K2397" s="8"/>
      <c r="L2397" s="19"/>
      <c r="M2397" s="8"/>
      <c r="N2397" s="19"/>
      <c r="O2397" s="19"/>
      <c r="P2397" s="19"/>
      <c r="Q2397" s="8"/>
      <c r="R2397" s="8"/>
      <c r="S2397" s="88"/>
      <c r="T2397" s="8"/>
      <c r="U2397" s="8"/>
      <c r="V2397" s="11"/>
      <c r="W2397" s="19"/>
      <c r="X2397" s="8"/>
      <c r="Y2397" s="90"/>
      <c r="Z2397" s="88"/>
      <c r="AA2397" s="88"/>
      <c r="AB2397" s="88"/>
      <c r="AC2397" s="88"/>
      <c r="AD2397" s="10"/>
      <c r="AE2397" s="8"/>
      <c r="AF2397" s="12"/>
      <c r="AG2397" s="8"/>
      <c r="AH2397" s="88"/>
    </row>
    <row r="2398" spans="1:34" x14ac:dyDescent="0.25">
      <c r="A2398" s="62">
        <f>COUNTA(H2398:K2398,L2398:AH2398)</f>
        <v>0</v>
      </c>
      <c r="B2398" s="13"/>
      <c r="C2398" s="13"/>
      <c r="D2398" s="13"/>
      <c r="E2398" s="13">
        <f t="shared" si="312"/>
        <v>0</v>
      </c>
      <c r="F2398" s="13"/>
      <c r="G2398" s="13"/>
      <c r="H2398" s="88"/>
      <c r="I2398" s="88"/>
      <c r="J2398" s="9"/>
      <c r="K2398" s="8"/>
      <c r="L2398" s="19"/>
      <c r="M2398" s="8"/>
      <c r="N2398" s="19"/>
      <c r="O2398" s="19"/>
      <c r="P2398" s="19"/>
      <c r="Q2398" s="8"/>
      <c r="R2398" s="8"/>
      <c r="S2398" s="88"/>
      <c r="T2398" s="8"/>
      <c r="U2398" s="8"/>
      <c r="V2398" s="11"/>
      <c r="W2398" s="19"/>
      <c r="X2398" s="8"/>
      <c r="Y2398" s="90"/>
      <c r="Z2398" s="88"/>
      <c r="AA2398" s="88"/>
      <c r="AB2398" s="88"/>
      <c r="AC2398" s="88"/>
      <c r="AD2398" s="10"/>
      <c r="AE2398" s="8"/>
      <c r="AF2398" s="12"/>
      <c r="AG2398" s="8"/>
      <c r="AH2398" s="88"/>
    </row>
    <row r="2399" spans="1:34" x14ac:dyDescent="0.25">
      <c r="A2399" s="62">
        <f>COUNTA(H2399:K2399,L2399:AH2399)</f>
        <v>0</v>
      </c>
      <c r="B2399" s="13"/>
      <c r="C2399" s="13"/>
      <c r="D2399" s="13"/>
      <c r="E2399" s="13">
        <f t="shared" si="312"/>
        <v>0</v>
      </c>
      <c r="F2399" s="13"/>
      <c r="G2399" s="13"/>
      <c r="H2399" s="88"/>
      <c r="I2399" s="88"/>
      <c r="J2399" s="9"/>
      <c r="K2399" s="8"/>
      <c r="L2399" s="19"/>
      <c r="M2399" s="8"/>
      <c r="N2399" s="19"/>
      <c r="O2399" s="19"/>
      <c r="P2399" s="19"/>
      <c r="Q2399" s="8"/>
      <c r="R2399" s="8"/>
      <c r="S2399" s="88"/>
      <c r="T2399" s="8"/>
      <c r="U2399" s="8"/>
      <c r="V2399" s="11"/>
      <c r="W2399" s="19"/>
      <c r="X2399" s="8"/>
      <c r="Y2399" s="90"/>
      <c r="Z2399" s="88"/>
      <c r="AA2399" s="88"/>
      <c r="AB2399" s="88"/>
      <c r="AC2399" s="88"/>
      <c r="AD2399" s="10"/>
      <c r="AE2399" s="8"/>
      <c r="AF2399" s="12"/>
      <c r="AG2399" s="8"/>
      <c r="AH2399" s="88"/>
    </row>
    <row r="2400" spans="1:34" x14ac:dyDescent="0.25">
      <c r="A2400" s="62">
        <f>COUNTA(H2400:K2400,L2400:AH2400)</f>
        <v>0</v>
      </c>
      <c r="B2400" s="13"/>
      <c r="C2400" s="13"/>
      <c r="D2400" s="13"/>
      <c r="E2400" s="13">
        <f t="shared" si="312"/>
        <v>0</v>
      </c>
      <c r="F2400" s="13"/>
      <c r="G2400" s="13"/>
      <c r="H2400" s="88"/>
      <c r="I2400" s="88"/>
      <c r="J2400" s="9"/>
      <c r="K2400" s="8"/>
      <c r="L2400" s="19"/>
      <c r="M2400" s="8"/>
      <c r="N2400" s="19"/>
      <c r="O2400" s="19"/>
      <c r="P2400" s="19"/>
      <c r="Q2400" s="8"/>
      <c r="R2400" s="8"/>
      <c r="S2400" s="88"/>
      <c r="T2400" s="8"/>
      <c r="U2400" s="8"/>
      <c r="V2400" s="11"/>
      <c r="W2400" s="19"/>
      <c r="X2400" s="8"/>
      <c r="Y2400" s="90"/>
      <c r="Z2400" s="88"/>
      <c r="AA2400" s="88"/>
      <c r="AB2400" s="88"/>
      <c r="AC2400" s="88"/>
      <c r="AD2400" s="10"/>
      <c r="AE2400" s="8"/>
      <c r="AF2400" s="12"/>
      <c r="AG2400" s="8"/>
      <c r="AH2400" s="88"/>
    </row>
    <row r="2401" spans="1:34" x14ac:dyDescent="0.25">
      <c r="A2401" s="62">
        <f>COUNTA(H2401:K2401,L2401:AH2401)</f>
        <v>0</v>
      </c>
      <c r="B2401" s="13"/>
      <c r="C2401" s="13"/>
      <c r="D2401" s="13"/>
      <c r="E2401" s="13">
        <f t="shared" si="312"/>
        <v>0</v>
      </c>
      <c r="F2401" s="13"/>
      <c r="G2401" s="13"/>
      <c r="H2401" s="88"/>
      <c r="I2401" s="88"/>
      <c r="J2401" s="9"/>
      <c r="K2401" s="8"/>
      <c r="L2401" s="19"/>
      <c r="M2401" s="8"/>
      <c r="N2401" s="19"/>
      <c r="O2401" s="19"/>
      <c r="P2401" s="19"/>
      <c r="Q2401" s="8"/>
      <c r="R2401" s="8"/>
      <c r="S2401" s="88"/>
      <c r="T2401" s="8"/>
      <c r="U2401" s="8"/>
      <c r="V2401" s="11"/>
      <c r="W2401" s="19"/>
      <c r="X2401" s="8"/>
      <c r="Y2401" s="90"/>
      <c r="Z2401" s="88"/>
      <c r="AA2401" s="88"/>
      <c r="AB2401" s="88"/>
      <c r="AC2401" s="88"/>
      <c r="AD2401" s="10"/>
      <c r="AE2401" s="8"/>
      <c r="AF2401" s="12"/>
      <c r="AG2401" s="8"/>
      <c r="AH2401" s="88"/>
    </row>
    <row r="2402" spans="1:34" x14ac:dyDescent="0.25">
      <c r="A2402" s="62">
        <f>COUNTA(H2402:K2402,L2402:AH2402)</f>
        <v>0</v>
      </c>
      <c r="B2402" s="13"/>
      <c r="C2402" s="13"/>
      <c r="D2402" s="13"/>
      <c r="E2402" s="13">
        <f t="shared" si="312"/>
        <v>0</v>
      </c>
      <c r="F2402" s="13"/>
      <c r="G2402" s="13"/>
      <c r="H2402" s="88"/>
      <c r="I2402" s="88"/>
      <c r="J2402" s="9"/>
      <c r="K2402" s="8"/>
      <c r="L2402" s="19"/>
      <c r="M2402" s="8"/>
      <c r="N2402" s="19"/>
      <c r="O2402" s="19"/>
      <c r="P2402" s="19"/>
      <c r="Q2402" s="8"/>
      <c r="R2402" s="8"/>
      <c r="S2402" s="88"/>
      <c r="T2402" s="8"/>
      <c r="U2402" s="8"/>
      <c r="V2402" s="11"/>
      <c r="W2402" s="19"/>
      <c r="X2402" s="8"/>
      <c r="Y2402" s="90"/>
      <c r="Z2402" s="88"/>
      <c r="AA2402" s="88"/>
      <c r="AB2402" s="88"/>
      <c r="AC2402" s="88"/>
      <c r="AD2402" s="10"/>
      <c r="AE2402" s="8"/>
      <c r="AF2402" s="12"/>
      <c r="AG2402" s="8"/>
      <c r="AH2402" s="88"/>
    </row>
    <row r="2403" spans="1:34" x14ac:dyDescent="0.25">
      <c r="A2403" s="62">
        <f>COUNTA(H2403:K2403,L2403:AH2403,J2404)-4</f>
        <v>0</v>
      </c>
      <c r="B2403" s="13"/>
      <c r="C2403" s="13"/>
      <c r="D2403" s="13"/>
      <c r="E2403" s="13">
        <f t="shared" si="312"/>
        <v>0</v>
      </c>
      <c r="F2403" s="13"/>
      <c r="G2403" s="13"/>
      <c r="H2403" s="88"/>
      <c r="I2403" s="88"/>
      <c r="J2403" s="7" t="s">
        <v>79</v>
      </c>
      <c r="K2403" s="8"/>
      <c r="L2403" s="19"/>
      <c r="M2403" s="8"/>
      <c r="N2403" s="19"/>
      <c r="O2403" s="19"/>
      <c r="P2403" s="19"/>
      <c r="Q2403" s="8"/>
      <c r="R2403" s="8"/>
      <c r="S2403" s="88"/>
      <c r="T2403" s="17" t="s">
        <v>80</v>
      </c>
      <c r="U2403" s="17" t="s">
        <v>80</v>
      </c>
      <c r="V2403" s="18" t="s">
        <v>80</v>
      </c>
      <c r="W2403" s="19"/>
      <c r="X2403" s="8"/>
      <c r="Y2403" s="90"/>
      <c r="Z2403" s="88"/>
      <c r="AA2403" s="88"/>
      <c r="AB2403" s="88"/>
      <c r="AC2403" s="88"/>
      <c r="AD2403" s="10"/>
      <c r="AE2403" s="8"/>
      <c r="AF2403" s="12"/>
      <c r="AG2403" s="8"/>
      <c r="AH2403" s="88"/>
    </row>
    <row r="2404" spans="1:34" x14ac:dyDescent="0.25">
      <c r="A2404" s="62">
        <f>COUNTA(H2404:K2404,L2404:AH2404)</f>
        <v>0</v>
      </c>
      <c r="B2404" s="13"/>
      <c r="C2404" s="13"/>
      <c r="D2404" s="13" t="str">
        <f>IF(J2404&gt;0,"совместительство","-")</f>
        <v>-</v>
      </c>
      <c r="E2404" s="13">
        <f t="shared" si="312"/>
        <v>0</v>
      </c>
      <c r="F2404" s="13"/>
      <c r="G2404" s="13"/>
      <c r="H2404" s="88"/>
      <c r="I2404" s="88"/>
      <c r="J2404" s="9"/>
      <c r="K2404" s="8"/>
      <c r="L2404" s="19"/>
      <c r="M2404" s="8"/>
      <c r="N2404" s="19"/>
      <c r="O2404" s="19"/>
      <c r="P2404" s="19"/>
      <c r="Q2404" s="8"/>
      <c r="R2404" s="8"/>
      <c r="S2404" s="88"/>
      <c r="T2404" s="8"/>
      <c r="U2404" s="8"/>
      <c r="V2404" s="11"/>
      <c r="W2404" s="19"/>
      <c r="X2404" s="8"/>
      <c r="Y2404" s="90"/>
      <c r="Z2404" s="88"/>
      <c r="AA2404" s="88"/>
      <c r="AB2404" s="88"/>
      <c r="AC2404" s="88"/>
      <c r="AD2404" s="10"/>
      <c r="AE2404" s="8"/>
      <c r="AF2404" s="12"/>
      <c r="AG2404" s="8"/>
      <c r="AH2404" s="88"/>
    </row>
    <row r="2405" spans="1:34" x14ac:dyDescent="0.25">
      <c r="A2405" s="62">
        <f>COUNTA(H2405:K2405,L2405:AH2405)</f>
        <v>0</v>
      </c>
      <c r="B2405" s="13"/>
      <c r="C2405" s="13"/>
      <c r="D2405" s="13"/>
      <c r="E2405" s="13">
        <f t="shared" si="312"/>
        <v>0</v>
      </c>
      <c r="F2405" s="13"/>
      <c r="G2405" s="13"/>
      <c r="H2405" s="88"/>
      <c r="I2405" s="88"/>
      <c r="J2405" s="9"/>
      <c r="K2405" s="8"/>
      <c r="L2405" s="19"/>
      <c r="M2405" s="8"/>
      <c r="N2405" s="19"/>
      <c r="O2405" s="19"/>
      <c r="P2405" s="19"/>
      <c r="Q2405" s="8"/>
      <c r="R2405" s="8"/>
      <c r="S2405" s="88"/>
      <c r="T2405" s="8"/>
      <c r="U2405" s="8"/>
      <c r="V2405" s="11"/>
      <c r="W2405" s="19"/>
      <c r="X2405" s="8"/>
      <c r="Y2405" s="90"/>
      <c r="Z2405" s="88"/>
      <c r="AA2405" s="88"/>
      <c r="AB2405" s="88"/>
      <c r="AC2405" s="88"/>
      <c r="AD2405" s="10"/>
      <c r="AE2405" s="8"/>
      <c r="AF2405" s="12"/>
      <c r="AG2405" s="8"/>
      <c r="AH2405" s="88"/>
    </row>
    <row r="2406" spans="1:34" x14ac:dyDescent="0.25">
      <c r="A2406" s="62">
        <f>COUNTA(H2406:K2406,L2406:AH2406)</f>
        <v>0</v>
      </c>
      <c r="B2406" s="13"/>
      <c r="C2406" s="13"/>
      <c r="D2406" s="13"/>
      <c r="E2406" s="13">
        <f t="shared" si="312"/>
        <v>0</v>
      </c>
      <c r="F2406" s="13"/>
      <c r="G2406" s="13"/>
      <c r="H2406" s="88"/>
      <c r="I2406" s="88"/>
      <c r="J2406" s="9"/>
      <c r="K2406" s="8"/>
      <c r="L2406" s="19"/>
      <c r="M2406" s="8"/>
      <c r="N2406" s="19"/>
      <c r="O2406" s="19"/>
      <c r="P2406" s="19"/>
      <c r="Q2406" s="8"/>
      <c r="R2406" s="8"/>
      <c r="S2406" s="88"/>
      <c r="T2406" s="8"/>
      <c r="U2406" s="8"/>
      <c r="V2406" s="11"/>
      <c r="W2406" s="19"/>
      <c r="X2406" s="8"/>
      <c r="Y2406" s="90"/>
      <c r="Z2406" s="88"/>
      <c r="AA2406" s="88"/>
      <c r="AB2406" s="88"/>
      <c r="AC2406" s="88"/>
      <c r="AD2406" s="10"/>
      <c r="AE2406" s="8"/>
      <c r="AF2406" s="12"/>
      <c r="AG2406" s="8"/>
      <c r="AH2406" s="88"/>
    </row>
    <row r="2407" spans="1:34" x14ac:dyDescent="0.25">
      <c r="A2407" s="62">
        <f>COUNTA(H2407:K2407,L2407:AH2407)</f>
        <v>0</v>
      </c>
      <c r="B2407" s="13"/>
      <c r="C2407" s="13"/>
      <c r="D2407" s="13"/>
      <c r="E2407" s="13">
        <f t="shared" si="312"/>
        <v>0</v>
      </c>
      <c r="F2407" s="13"/>
      <c r="G2407" s="13"/>
      <c r="H2407" s="88"/>
      <c r="I2407" s="88"/>
      <c r="J2407" s="9"/>
      <c r="K2407" s="8"/>
      <c r="L2407" s="19"/>
      <c r="M2407" s="8"/>
      <c r="N2407" s="19"/>
      <c r="O2407" s="19"/>
      <c r="P2407" s="19"/>
      <c r="Q2407" s="8"/>
      <c r="R2407" s="8"/>
      <c r="S2407" s="88"/>
      <c r="T2407" s="8"/>
      <c r="U2407" s="8"/>
      <c r="V2407" s="11"/>
      <c r="W2407" s="19"/>
      <c r="X2407" s="8"/>
      <c r="Y2407" s="90"/>
      <c r="Z2407" s="88"/>
      <c r="AA2407" s="88"/>
      <c r="AB2407" s="88"/>
      <c r="AC2407" s="88"/>
      <c r="AD2407" s="10"/>
      <c r="AE2407" s="8"/>
      <c r="AF2407" s="12"/>
      <c r="AG2407" s="8"/>
      <c r="AH2407" s="88"/>
    </row>
    <row r="2408" spans="1:34" x14ac:dyDescent="0.25">
      <c r="A2408" s="62">
        <f>COUNTA(H2408:K2408,L2408:AH2408)</f>
        <v>0</v>
      </c>
      <c r="B2408" s="13"/>
      <c r="C2408" s="13"/>
      <c r="D2408" s="13"/>
      <c r="E2408" s="13">
        <f t="shared" si="312"/>
        <v>0</v>
      </c>
      <c r="F2408" s="13"/>
      <c r="G2408" s="13"/>
      <c r="H2408" s="88"/>
      <c r="I2408" s="88"/>
      <c r="J2408" s="9"/>
      <c r="K2408" s="8"/>
      <c r="L2408" s="19"/>
      <c r="M2408" s="8"/>
      <c r="N2408" s="19"/>
      <c r="O2408" s="19"/>
      <c r="P2408" s="19"/>
      <c r="Q2408" s="8"/>
      <c r="R2408" s="8"/>
      <c r="S2408" s="88"/>
      <c r="T2408" s="8"/>
      <c r="U2408" s="8"/>
      <c r="V2408" s="11"/>
      <c r="W2408" s="19"/>
      <c r="X2408" s="8"/>
      <c r="Y2408" s="90"/>
      <c r="Z2408" s="88"/>
      <c r="AA2408" s="88"/>
      <c r="AB2408" s="88"/>
      <c r="AC2408" s="88"/>
      <c r="AD2408" s="10"/>
      <c r="AE2408" s="8"/>
      <c r="AF2408" s="12"/>
      <c r="AG2408" s="8"/>
      <c r="AH2408" s="88"/>
    </row>
    <row r="2409" spans="1:34" x14ac:dyDescent="0.25">
      <c r="A2409" s="62">
        <f>COUNTA(H2409:K2409,L2409:AH2409)</f>
        <v>0</v>
      </c>
      <c r="B2409" s="13"/>
      <c r="C2409" s="13"/>
      <c r="D2409" s="13"/>
      <c r="E2409" s="13">
        <f t="shared" si="312"/>
        <v>0</v>
      </c>
      <c r="F2409" s="13"/>
      <c r="G2409" s="13"/>
      <c r="H2409" s="88"/>
      <c r="I2409" s="88"/>
      <c r="J2409" s="9"/>
      <c r="K2409" s="8"/>
      <c r="L2409" s="19"/>
      <c r="M2409" s="8"/>
      <c r="N2409" s="19"/>
      <c r="O2409" s="19"/>
      <c r="P2409" s="19"/>
      <c r="Q2409" s="8"/>
      <c r="R2409" s="8"/>
      <c r="S2409" s="88"/>
      <c r="T2409" s="8"/>
      <c r="U2409" s="8"/>
      <c r="V2409" s="11"/>
      <c r="W2409" s="19"/>
      <c r="X2409" s="8"/>
      <c r="Y2409" s="90"/>
      <c r="Z2409" s="88"/>
      <c r="AA2409" s="88"/>
      <c r="AB2409" s="88"/>
      <c r="AC2409" s="88"/>
      <c r="AD2409" s="10"/>
      <c r="AE2409" s="8"/>
      <c r="AF2409" s="12"/>
      <c r="AG2409" s="8"/>
      <c r="AH2409" s="88"/>
    </row>
    <row r="2410" spans="1:34" s="26" customFormat="1" ht="11.25" customHeight="1" x14ac:dyDescent="0.25">
      <c r="A2410" s="21">
        <v>0</v>
      </c>
      <c r="B2410" s="22"/>
      <c r="C2410" s="22"/>
      <c r="D2410" s="21"/>
      <c r="E2410" s="23">
        <f>MAX(E2394:E2409)</f>
        <v>0</v>
      </c>
      <c r="F2410" s="21" t="str">
        <f>RIGHT(R2410,4)</f>
        <v xml:space="preserve"> - 0</v>
      </c>
      <c r="G2410" s="21" t="str">
        <f>RIGHT(X2410,4)</f>
        <v xml:space="preserve"> - 0</v>
      </c>
      <c r="H2410" s="88"/>
      <c r="I2410" s="88"/>
      <c r="J2410" s="23" t="s">
        <v>85</v>
      </c>
      <c r="K2410" s="23" t="str">
        <f>IF(E2410=4,"ВО",IF(E2410=3,"СПО",IF(E2410=2,"ВО (с)",IF(E2410=1,"СПО (с)","-"))))</f>
        <v>-</v>
      </c>
      <c r="L2410" s="23">
        <f>COUNTA(L2394:L2409)</f>
        <v>0</v>
      </c>
      <c r="M2410" s="23" t="s">
        <v>80</v>
      </c>
      <c r="N2410" s="23" t="s">
        <v>80</v>
      </c>
      <c r="O2410" s="23">
        <f>COUNTA(O2394:O2409)</f>
        <v>0</v>
      </c>
      <c r="P2410" s="23" t="s">
        <v>80</v>
      </c>
      <c r="Q2410" s="23">
        <f>SUM(Q2394:Q2409)</f>
        <v>0</v>
      </c>
      <c r="R2410" s="23" t="str">
        <f>CONCATENATE("П.Г.П. - ",MAX(R2394:R2409))</f>
        <v>П.Г.П. - 0</v>
      </c>
      <c r="S2410" s="23">
        <f>COUNTA(S2394)</f>
        <v>0</v>
      </c>
      <c r="T2410" s="23">
        <f>T2395</f>
        <v>0</v>
      </c>
      <c r="U2410" s="23" t="s">
        <v>80</v>
      </c>
      <c r="V2410" s="23" t="s">
        <v>80</v>
      </c>
      <c r="W2410" s="23">
        <f>COUNTA(W2394:W2409)</f>
        <v>0</v>
      </c>
      <c r="X2410" s="23" t="str">
        <f>CONCATENATE("П.Г.П. - ",MAX(X2394:X2409))</f>
        <v>П.Г.П. - 0</v>
      </c>
      <c r="Y2410" s="24">
        <f>Y2394</f>
        <v>0</v>
      </c>
      <c r="Z2410" s="23" t="str">
        <f>IF(Z2394="","-",Z2394)</f>
        <v>-</v>
      </c>
      <c r="AA2410" s="23" t="str">
        <f t="shared" ref="AA2410:AC2410" si="313">IF(AA2394="","-",AA2394)</f>
        <v>-</v>
      </c>
      <c r="AB2410" s="23" t="str">
        <f t="shared" si="313"/>
        <v>-</v>
      </c>
      <c r="AC2410" s="23" t="str">
        <f t="shared" si="313"/>
        <v>-</v>
      </c>
      <c r="AD2410" s="23" t="s">
        <v>80</v>
      </c>
      <c r="AE2410" s="23">
        <f>SUM(AE2394:AE2409)</f>
        <v>0</v>
      </c>
      <c r="AF2410" s="25">
        <f>SUM(AF2394:AF2409)</f>
        <v>0</v>
      </c>
      <c r="AG2410" s="23" t="s">
        <v>80</v>
      </c>
      <c r="AH2410" s="23" t="s">
        <v>80</v>
      </c>
    </row>
    <row r="2411" spans="1:34" x14ac:dyDescent="0.25">
      <c r="A2411" s="62">
        <f>COUNTA(H2411:K2411,L2411:AH2411)-7</f>
        <v>-1</v>
      </c>
      <c r="B2411" s="13"/>
      <c r="C2411" s="13"/>
      <c r="D2411" s="13"/>
      <c r="E2411" s="13">
        <f t="shared" ref="E2411:E2426" si="314">IF(K2411="ВО",4,IF(K2411="СПО",3,IF(K2411="ВО (студент)",2,IF(K2411="СПО (студент)",1,0))))</f>
        <v>0</v>
      </c>
      <c r="F2411" s="13"/>
      <c r="G2411" s="13"/>
      <c r="H2411" s="88">
        <v>162</v>
      </c>
      <c r="I2411" s="88"/>
      <c r="J2411" s="7" t="s">
        <v>77</v>
      </c>
      <c r="K2411" s="8"/>
      <c r="L2411" s="19"/>
      <c r="M2411" s="8"/>
      <c r="N2411" s="19"/>
      <c r="O2411" s="19"/>
      <c r="P2411" s="19"/>
      <c r="Q2411" s="8"/>
      <c r="R2411" s="8"/>
      <c r="S2411" s="88"/>
      <c r="T2411" s="17" t="s">
        <v>80</v>
      </c>
      <c r="U2411" s="17" t="s">
        <v>80</v>
      </c>
      <c r="V2411" s="18" t="s">
        <v>80</v>
      </c>
      <c r="W2411" s="19"/>
      <c r="X2411" s="8"/>
      <c r="Y2411" s="90"/>
      <c r="Z2411" s="88"/>
      <c r="AA2411" s="88"/>
      <c r="AB2411" s="88" t="str">
        <f>IF(Y2411&lt;1,"-",ROUND(YEARFRAC(Y2411,#REF!,1),2))</f>
        <v>-</v>
      </c>
      <c r="AC2411" s="88"/>
      <c r="AD2411" s="10"/>
      <c r="AE2411" s="8"/>
      <c r="AF2411" s="12"/>
      <c r="AG2411" s="8"/>
      <c r="AH2411" s="88"/>
    </row>
    <row r="2412" spans="1:34" x14ac:dyDescent="0.25">
      <c r="A2412" s="62">
        <f>COUNTA(H2412:K2412,L2412:AH2412)</f>
        <v>0</v>
      </c>
      <c r="B2412" s="13"/>
      <c r="C2412" s="13"/>
      <c r="D2412" s="13"/>
      <c r="E2412" s="13">
        <f t="shared" si="314"/>
        <v>0</v>
      </c>
      <c r="F2412" s="13"/>
      <c r="G2412" s="13"/>
      <c r="H2412" s="88"/>
      <c r="I2412" s="88"/>
      <c r="J2412" s="9"/>
      <c r="K2412" s="8"/>
      <c r="L2412" s="19"/>
      <c r="M2412" s="8"/>
      <c r="N2412" s="19"/>
      <c r="O2412" s="19"/>
      <c r="P2412" s="19"/>
      <c r="Q2412" s="8"/>
      <c r="R2412" s="8"/>
      <c r="S2412" s="88"/>
      <c r="T2412" s="8"/>
      <c r="U2412" s="8"/>
      <c r="V2412" s="11"/>
      <c r="W2412" s="19"/>
      <c r="X2412" s="8"/>
      <c r="Y2412" s="90"/>
      <c r="Z2412" s="88"/>
      <c r="AA2412" s="88"/>
      <c r="AB2412" s="88"/>
      <c r="AC2412" s="88"/>
      <c r="AD2412" s="10"/>
      <c r="AE2412" s="8"/>
      <c r="AF2412" s="12"/>
      <c r="AG2412" s="8"/>
      <c r="AH2412" s="88"/>
    </row>
    <row r="2413" spans="1:34" x14ac:dyDescent="0.25">
      <c r="A2413" s="62">
        <f>COUNTA(H2413:K2413,L2413:AH2413,J2414)-4</f>
        <v>0</v>
      </c>
      <c r="B2413" s="13"/>
      <c r="C2413" s="13"/>
      <c r="D2413" s="13"/>
      <c r="E2413" s="13">
        <f t="shared" si="314"/>
        <v>0</v>
      </c>
      <c r="F2413" s="13"/>
      <c r="G2413" s="13"/>
      <c r="H2413" s="88"/>
      <c r="I2413" s="88"/>
      <c r="J2413" s="7" t="s">
        <v>78</v>
      </c>
      <c r="K2413" s="8"/>
      <c r="L2413" s="19"/>
      <c r="M2413" s="8"/>
      <c r="N2413" s="19"/>
      <c r="O2413" s="19"/>
      <c r="P2413" s="19"/>
      <c r="Q2413" s="8"/>
      <c r="R2413" s="8"/>
      <c r="S2413" s="88"/>
      <c r="T2413" s="17" t="s">
        <v>80</v>
      </c>
      <c r="U2413" s="17" t="s">
        <v>80</v>
      </c>
      <c r="V2413" s="18" t="s">
        <v>80</v>
      </c>
      <c r="W2413" s="19"/>
      <c r="X2413" s="8"/>
      <c r="Y2413" s="90"/>
      <c r="Z2413" s="88"/>
      <c r="AA2413" s="88"/>
      <c r="AB2413" s="88"/>
      <c r="AC2413" s="88"/>
      <c r="AD2413" s="10"/>
      <c r="AE2413" s="8"/>
      <c r="AF2413" s="12"/>
      <c r="AG2413" s="8"/>
      <c r="AH2413" s="88"/>
    </row>
    <row r="2414" spans="1:34" x14ac:dyDescent="0.25">
      <c r="A2414" s="62">
        <f>COUNTA(H2414:K2414,L2414:AH2414)</f>
        <v>0</v>
      </c>
      <c r="B2414" s="13"/>
      <c r="C2414" s="13"/>
      <c r="D2414" s="13" t="str">
        <f>IF(J2414&gt;0,"совмещение","-")</f>
        <v>-</v>
      </c>
      <c r="E2414" s="13">
        <f t="shared" si="314"/>
        <v>0</v>
      </c>
      <c r="F2414" s="13"/>
      <c r="G2414" s="13"/>
      <c r="H2414" s="88"/>
      <c r="I2414" s="88"/>
      <c r="J2414" s="9"/>
      <c r="K2414" s="8"/>
      <c r="L2414" s="19"/>
      <c r="M2414" s="8"/>
      <c r="N2414" s="19"/>
      <c r="O2414" s="19"/>
      <c r="P2414" s="19"/>
      <c r="Q2414" s="8"/>
      <c r="R2414" s="8"/>
      <c r="S2414" s="88"/>
      <c r="T2414" s="8"/>
      <c r="U2414" s="8"/>
      <c r="V2414" s="11"/>
      <c r="W2414" s="19"/>
      <c r="X2414" s="8"/>
      <c r="Y2414" s="90"/>
      <c r="Z2414" s="88"/>
      <c r="AA2414" s="88"/>
      <c r="AB2414" s="88"/>
      <c r="AC2414" s="88"/>
      <c r="AD2414" s="10"/>
      <c r="AE2414" s="8"/>
      <c r="AF2414" s="12"/>
      <c r="AG2414" s="8"/>
      <c r="AH2414" s="88"/>
    </row>
    <row r="2415" spans="1:34" x14ac:dyDescent="0.25">
      <c r="A2415" s="62">
        <f>COUNTA(H2415:K2415,L2415:AH2415)</f>
        <v>0</v>
      </c>
      <c r="B2415" s="13"/>
      <c r="C2415" s="13"/>
      <c r="D2415" s="13"/>
      <c r="E2415" s="13">
        <f t="shared" si="314"/>
        <v>0</v>
      </c>
      <c r="F2415" s="13"/>
      <c r="G2415" s="13"/>
      <c r="H2415" s="88"/>
      <c r="I2415" s="88"/>
      <c r="J2415" s="9"/>
      <c r="K2415" s="8"/>
      <c r="L2415" s="19"/>
      <c r="M2415" s="8"/>
      <c r="N2415" s="19"/>
      <c r="O2415" s="19"/>
      <c r="P2415" s="19"/>
      <c r="Q2415" s="8"/>
      <c r="R2415" s="8"/>
      <c r="S2415" s="88"/>
      <c r="T2415" s="8"/>
      <c r="U2415" s="8"/>
      <c r="V2415" s="11"/>
      <c r="W2415" s="19"/>
      <c r="X2415" s="8"/>
      <c r="Y2415" s="90"/>
      <c r="Z2415" s="88"/>
      <c r="AA2415" s="88"/>
      <c r="AB2415" s="88"/>
      <c r="AC2415" s="88"/>
      <c r="AD2415" s="10"/>
      <c r="AE2415" s="8"/>
      <c r="AF2415" s="12"/>
      <c r="AG2415" s="8"/>
      <c r="AH2415" s="88"/>
    </row>
    <row r="2416" spans="1:34" x14ac:dyDescent="0.25">
      <c r="A2416" s="62">
        <f>COUNTA(H2416:K2416,L2416:AH2416)</f>
        <v>0</v>
      </c>
      <c r="B2416" s="13"/>
      <c r="C2416" s="13"/>
      <c r="D2416" s="13"/>
      <c r="E2416" s="13">
        <f t="shared" si="314"/>
        <v>0</v>
      </c>
      <c r="F2416" s="13"/>
      <c r="G2416" s="13"/>
      <c r="H2416" s="88"/>
      <c r="I2416" s="88"/>
      <c r="J2416" s="9"/>
      <c r="K2416" s="8"/>
      <c r="L2416" s="19"/>
      <c r="M2416" s="8"/>
      <c r="N2416" s="19"/>
      <c r="O2416" s="19"/>
      <c r="P2416" s="19"/>
      <c r="Q2416" s="8"/>
      <c r="R2416" s="8"/>
      <c r="S2416" s="88"/>
      <c r="T2416" s="8"/>
      <c r="U2416" s="8"/>
      <c r="V2416" s="11"/>
      <c r="W2416" s="19"/>
      <c r="X2416" s="8"/>
      <c r="Y2416" s="90"/>
      <c r="Z2416" s="88"/>
      <c r="AA2416" s="88"/>
      <c r="AB2416" s="88"/>
      <c r="AC2416" s="88"/>
      <c r="AD2416" s="10"/>
      <c r="AE2416" s="8"/>
      <c r="AF2416" s="12"/>
      <c r="AG2416" s="8"/>
      <c r="AH2416" s="88"/>
    </row>
    <row r="2417" spans="1:34" x14ac:dyDescent="0.25">
      <c r="A2417" s="62">
        <f>COUNTA(H2417:K2417,L2417:AH2417)</f>
        <v>0</v>
      </c>
      <c r="B2417" s="13"/>
      <c r="C2417" s="13"/>
      <c r="D2417" s="13"/>
      <c r="E2417" s="13">
        <f t="shared" si="314"/>
        <v>0</v>
      </c>
      <c r="F2417" s="13"/>
      <c r="G2417" s="13"/>
      <c r="H2417" s="88"/>
      <c r="I2417" s="88"/>
      <c r="J2417" s="9"/>
      <c r="K2417" s="8"/>
      <c r="L2417" s="19"/>
      <c r="M2417" s="8"/>
      <c r="N2417" s="19"/>
      <c r="O2417" s="19"/>
      <c r="P2417" s="19"/>
      <c r="Q2417" s="8"/>
      <c r="R2417" s="8"/>
      <c r="S2417" s="88"/>
      <c r="T2417" s="8"/>
      <c r="U2417" s="8"/>
      <c r="V2417" s="11"/>
      <c r="W2417" s="19"/>
      <c r="X2417" s="8"/>
      <c r="Y2417" s="90"/>
      <c r="Z2417" s="88"/>
      <c r="AA2417" s="88"/>
      <c r="AB2417" s="88"/>
      <c r="AC2417" s="88"/>
      <c r="AD2417" s="10"/>
      <c r="AE2417" s="8"/>
      <c r="AF2417" s="12"/>
      <c r="AG2417" s="8"/>
      <c r="AH2417" s="88"/>
    </row>
    <row r="2418" spans="1:34" x14ac:dyDescent="0.25">
      <c r="A2418" s="62">
        <f>COUNTA(H2418:K2418,L2418:AH2418)</f>
        <v>0</v>
      </c>
      <c r="B2418" s="13"/>
      <c r="C2418" s="13"/>
      <c r="D2418" s="13"/>
      <c r="E2418" s="13">
        <f t="shared" si="314"/>
        <v>0</v>
      </c>
      <c r="F2418" s="13"/>
      <c r="G2418" s="13"/>
      <c r="H2418" s="88"/>
      <c r="I2418" s="88"/>
      <c r="J2418" s="9"/>
      <c r="K2418" s="8"/>
      <c r="L2418" s="19"/>
      <c r="M2418" s="8"/>
      <c r="N2418" s="19"/>
      <c r="O2418" s="19"/>
      <c r="P2418" s="19"/>
      <c r="Q2418" s="8"/>
      <c r="R2418" s="8"/>
      <c r="S2418" s="88"/>
      <c r="T2418" s="8"/>
      <c r="U2418" s="8"/>
      <c r="V2418" s="11"/>
      <c r="W2418" s="19"/>
      <c r="X2418" s="8"/>
      <c r="Y2418" s="90"/>
      <c r="Z2418" s="88"/>
      <c r="AA2418" s="88"/>
      <c r="AB2418" s="88"/>
      <c r="AC2418" s="88"/>
      <c r="AD2418" s="10"/>
      <c r="AE2418" s="8"/>
      <c r="AF2418" s="12"/>
      <c r="AG2418" s="8"/>
      <c r="AH2418" s="88"/>
    </row>
    <row r="2419" spans="1:34" x14ac:dyDescent="0.25">
      <c r="A2419" s="62">
        <f>COUNTA(H2419:K2419,L2419:AH2419)</f>
        <v>0</v>
      </c>
      <c r="B2419" s="13"/>
      <c r="C2419" s="13"/>
      <c r="D2419" s="13"/>
      <c r="E2419" s="13">
        <f t="shared" si="314"/>
        <v>0</v>
      </c>
      <c r="F2419" s="13"/>
      <c r="G2419" s="13"/>
      <c r="H2419" s="88"/>
      <c r="I2419" s="88"/>
      <c r="J2419" s="9"/>
      <c r="K2419" s="8"/>
      <c r="L2419" s="19"/>
      <c r="M2419" s="8"/>
      <c r="N2419" s="19"/>
      <c r="O2419" s="19"/>
      <c r="P2419" s="19"/>
      <c r="Q2419" s="8"/>
      <c r="R2419" s="8"/>
      <c r="S2419" s="88"/>
      <c r="T2419" s="8"/>
      <c r="U2419" s="8"/>
      <c r="V2419" s="11"/>
      <c r="W2419" s="19"/>
      <c r="X2419" s="8"/>
      <c r="Y2419" s="90"/>
      <c r="Z2419" s="88"/>
      <c r="AA2419" s="88"/>
      <c r="AB2419" s="88"/>
      <c r="AC2419" s="88"/>
      <c r="AD2419" s="10"/>
      <c r="AE2419" s="8"/>
      <c r="AF2419" s="12"/>
      <c r="AG2419" s="8"/>
      <c r="AH2419" s="88"/>
    </row>
    <row r="2420" spans="1:34" x14ac:dyDescent="0.25">
      <c r="A2420" s="62">
        <f>COUNTA(H2420:K2420,L2420:AH2420,J2421)-4</f>
        <v>0</v>
      </c>
      <c r="B2420" s="13"/>
      <c r="C2420" s="13"/>
      <c r="D2420" s="13"/>
      <c r="E2420" s="13">
        <f t="shared" si="314"/>
        <v>0</v>
      </c>
      <c r="F2420" s="13"/>
      <c r="G2420" s="13"/>
      <c r="H2420" s="88"/>
      <c r="I2420" s="88"/>
      <c r="J2420" s="7" t="s">
        <v>79</v>
      </c>
      <c r="K2420" s="8"/>
      <c r="L2420" s="19"/>
      <c r="M2420" s="8"/>
      <c r="N2420" s="19"/>
      <c r="O2420" s="19"/>
      <c r="P2420" s="19"/>
      <c r="Q2420" s="8"/>
      <c r="R2420" s="8"/>
      <c r="S2420" s="88"/>
      <c r="T2420" s="17" t="s">
        <v>80</v>
      </c>
      <c r="U2420" s="17" t="s">
        <v>80</v>
      </c>
      <c r="V2420" s="18" t="s">
        <v>80</v>
      </c>
      <c r="W2420" s="19"/>
      <c r="X2420" s="8"/>
      <c r="Y2420" s="90"/>
      <c r="Z2420" s="88"/>
      <c r="AA2420" s="88"/>
      <c r="AB2420" s="88"/>
      <c r="AC2420" s="88"/>
      <c r="AD2420" s="10"/>
      <c r="AE2420" s="8"/>
      <c r="AF2420" s="12"/>
      <c r="AG2420" s="8"/>
      <c r="AH2420" s="88"/>
    </row>
    <row r="2421" spans="1:34" x14ac:dyDescent="0.25">
      <c r="A2421" s="62">
        <f>COUNTA(H2421:K2421,L2421:AH2421)</f>
        <v>0</v>
      </c>
      <c r="B2421" s="13"/>
      <c r="C2421" s="13"/>
      <c r="D2421" s="13" t="str">
        <f>IF(J2421&gt;0,"совместительство","-")</f>
        <v>-</v>
      </c>
      <c r="E2421" s="13">
        <f t="shared" si="314"/>
        <v>0</v>
      </c>
      <c r="F2421" s="13"/>
      <c r="G2421" s="13"/>
      <c r="H2421" s="88"/>
      <c r="I2421" s="88"/>
      <c r="J2421" s="9"/>
      <c r="K2421" s="8"/>
      <c r="L2421" s="19"/>
      <c r="M2421" s="8"/>
      <c r="N2421" s="19"/>
      <c r="O2421" s="19"/>
      <c r="P2421" s="19"/>
      <c r="Q2421" s="8"/>
      <c r="R2421" s="8"/>
      <c r="S2421" s="88"/>
      <c r="T2421" s="8"/>
      <c r="U2421" s="8"/>
      <c r="V2421" s="11"/>
      <c r="W2421" s="19"/>
      <c r="X2421" s="8"/>
      <c r="Y2421" s="90"/>
      <c r="Z2421" s="88"/>
      <c r="AA2421" s="88"/>
      <c r="AB2421" s="88"/>
      <c r="AC2421" s="88"/>
      <c r="AD2421" s="10"/>
      <c r="AE2421" s="8"/>
      <c r="AF2421" s="12"/>
      <c r="AG2421" s="8"/>
      <c r="AH2421" s="88"/>
    </row>
    <row r="2422" spans="1:34" x14ac:dyDescent="0.25">
      <c r="A2422" s="62">
        <f>COUNTA(H2422:K2422,L2422:AH2422)</f>
        <v>0</v>
      </c>
      <c r="B2422" s="13"/>
      <c r="C2422" s="13"/>
      <c r="D2422" s="13"/>
      <c r="E2422" s="13">
        <f t="shared" si="314"/>
        <v>0</v>
      </c>
      <c r="F2422" s="13"/>
      <c r="G2422" s="13"/>
      <c r="H2422" s="88"/>
      <c r="I2422" s="88"/>
      <c r="J2422" s="9"/>
      <c r="K2422" s="8"/>
      <c r="L2422" s="19"/>
      <c r="M2422" s="8"/>
      <c r="N2422" s="19"/>
      <c r="O2422" s="19"/>
      <c r="P2422" s="19"/>
      <c r="Q2422" s="8"/>
      <c r="R2422" s="8"/>
      <c r="S2422" s="88"/>
      <c r="T2422" s="8"/>
      <c r="U2422" s="8"/>
      <c r="V2422" s="11"/>
      <c r="W2422" s="19"/>
      <c r="X2422" s="8"/>
      <c r="Y2422" s="90"/>
      <c r="Z2422" s="88"/>
      <c r="AA2422" s="88"/>
      <c r="AB2422" s="88"/>
      <c r="AC2422" s="88"/>
      <c r="AD2422" s="10"/>
      <c r="AE2422" s="8"/>
      <c r="AF2422" s="12"/>
      <c r="AG2422" s="8"/>
      <c r="AH2422" s="88"/>
    </row>
    <row r="2423" spans="1:34" x14ac:dyDescent="0.25">
      <c r="A2423" s="62">
        <f>COUNTA(H2423:K2423,L2423:AH2423)</f>
        <v>0</v>
      </c>
      <c r="B2423" s="13"/>
      <c r="C2423" s="13"/>
      <c r="D2423" s="13"/>
      <c r="E2423" s="13">
        <f t="shared" si="314"/>
        <v>0</v>
      </c>
      <c r="F2423" s="13"/>
      <c r="G2423" s="13"/>
      <c r="H2423" s="88"/>
      <c r="I2423" s="88"/>
      <c r="J2423" s="9"/>
      <c r="K2423" s="8"/>
      <c r="L2423" s="19"/>
      <c r="M2423" s="8"/>
      <c r="N2423" s="19"/>
      <c r="O2423" s="19"/>
      <c r="P2423" s="19"/>
      <c r="Q2423" s="8"/>
      <c r="R2423" s="8"/>
      <c r="S2423" s="88"/>
      <c r="T2423" s="8"/>
      <c r="U2423" s="8"/>
      <c r="V2423" s="11"/>
      <c r="W2423" s="19"/>
      <c r="X2423" s="8"/>
      <c r="Y2423" s="90"/>
      <c r="Z2423" s="88"/>
      <c r="AA2423" s="88"/>
      <c r="AB2423" s="88"/>
      <c r="AC2423" s="88"/>
      <c r="AD2423" s="10"/>
      <c r="AE2423" s="8"/>
      <c r="AF2423" s="12"/>
      <c r="AG2423" s="8"/>
      <c r="AH2423" s="88"/>
    </row>
    <row r="2424" spans="1:34" x14ac:dyDescent="0.25">
      <c r="A2424" s="62">
        <f>COUNTA(H2424:K2424,L2424:AH2424)</f>
        <v>0</v>
      </c>
      <c r="B2424" s="13"/>
      <c r="C2424" s="13"/>
      <c r="D2424" s="13"/>
      <c r="E2424" s="13">
        <f t="shared" si="314"/>
        <v>0</v>
      </c>
      <c r="F2424" s="13"/>
      <c r="G2424" s="13"/>
      <c r="H2424" s="88"/>
      <c r="I2424" s="88"/>
      <c r="J2424" s="9"/>
      <c r="K2424" s="8"/>
      <c r="L2424" s="19"/>
      <c r="M2424" s="8"/>
      <c r="N2424" s="19"/>
      <c r="O2424" s="19"/>
      <c r="P2424" s="19"/>
      <c r="Q2424" s="8"/>
      <c r="R2424" s="8"/>
      <c r="S2424" s="88"/>
      <c r="T2424" s="8"/>
      <c r="U2424" s="8"/>
      <c r="V2424" s="11"/>
      <c r="W2424" s="19"/>
      <c r="X2424" s="8"/>
      <c r="Y2424" s="90"/>
      <c r="Z2424" s="88"/>
      <c r="AA2424" s="88"/>
      <c r="AB2424" s="88"/>
      <c r="AC2424" s="88"/>
      <c r="AD2424" s="10"/>
      <c r="AE2424" s="8"/>
      <c r="AF2424" s="12"/>
      <c r="AG2424" s="8"/>
      <c r="AH2424" s="88"/>
    </row>
    <row r="2425" spans="1:34" x14ac:dyDescent="0.25">
      <c r="A2425" s="62">
        <f>COUNTA(H2425:K2425,L2425:AH2425)</f>
        <v>0</v>
      </c>
      <c r="B2425" s="13"/>
      <c r="C2425" s="13"/>
      <c r="D2425" s="13"/>
      <c r="E2425" s="13">
        <f t="shared" si="314"/>
        <v>0</v>
      </c>
      <c r="F2425" s="13"/>
      <c r="G2425" s="13"/>
      <c r="H2425" s="88"/>
      <c r="I2425" s="88"/>
      <c r="J2425" s="9"/>
      <c r="K2425" s="8"/>
      <c r="L2425" s="19"/>
      <c r="M2425" s="8"/>
      <c r="N2425" s="19"/>
      <c r="O2425" s="19"/>
      <c r="P2425" s="19"/>
      <c r="Q2425" s="8"/>
      <c r="R2425" s="8"/>
      <c r="S2425" s="88"/>
      <c r="T2425" s="8"/>
      <c r="U2425" s="8"/>
      <c r="V2425" s="11"/>
      <c r="W2425" s="19"/>
      <c r="X2425" s="8"/>
      <c r="Y2425" s="90"/>
      <c r="Z2425" s="88"/>
      <c r="AA2425" s="88"/>
      <c r="AB2425" s="88"/>
      <c r="AC2425" s="88"/>
      <c r="AD2425" s="10"/>
      <c r="AE2425" s="8"/>
      <c r="AF2425" s="12"/>
      <c r="AG2425" s="8"/>
      <c r="AH2425" s="88"/>
    </row>
    <row r="2426" spans="1:34" x14ac:dyDescent="0.25">
      <c r="A2426" s="62">
        <f>COUNTA(H2426:K2426,L2426:AH2426)</f>
        <v>0</v>
      </c>
      <c r="B2426" s="13"/>
      <c r="C2426" s="13"/>
      <c r="D2426" s="13"/>
      <c r="E2426" s="13">
        <f t="shared" si="314"/>
        <v>0</v>
      </c>
      <c r="F2426" s="13"/>
      <c r="G2426" s="13"/>
      <c r="H2426" s="88"/>
      <c r="I2426" s="88"/>
      <c r="J2426" s="9"/>
      <c r="K2426" s="8"/>
      <c r="L2426" s="19"/>
      <c r="M2426" s="8"/>
      <c r="N2426" s="19"/>
      <c r="O2426" s="19"/>
      <c r="P2426" s="19"/>
      <c r="Q2426" s="8"/>
      <c r="R2426" s="8"/>
      <c r="S2426" s="88"/>
      <c r="T2426" s="8"/>
      <c r="U2426" s="8"/>
      <c r="V2426" s="11"/>
      <c r="W2426" s="19"/>
      <c r="X2426" s="8"/>
      <c r="Y2426" s="90"/>
      <c r="Z2426" s="88"/>
      <c r="AA2426" s="88"/>
      <c r="AB2426" s="88"/>
      <c r="AC2426" s="88"/>
      <c r="AD2426" s="10"/>
      <c r="AE2426" s="8"/>
      <c r="AF2426" s="12"/>
      <c r="AG2426" s="8"/>
      <c r="AH2426" s="88"/>
    </row>
    <row r="2427" spans="1:34" s="26" customFormat="1" ht="11.25" customHeight="1" x14ac:dyDescent="0.25">
      <c r="A2427" s="21">
        <v>0</v>
      </c>
      <c r="B2427" s="22"/>
      <c r="C2427" s="22"/>
      <c r="D2427" s="21"/>
      <c r="E2427" s="23">
        <f>MAX(E2411:E2426)</f>
        <v>0</v>
      </c>
      <c r="F2427" s="21" t="str">
        <f>RIGHT(R2427,4)</f>
        <v xml:space="preserve"> - 0</v>
      </c>
      <c r="G2427" s="21" t="str">
        <f>RIGHT(X2427,4)</f>
        <v xml:space="preserve"> - 0</v>
      </c>
      <c r="H2427" s="88"/>
      <c r="I2427" s="88"/>
      <c r="J2427" s="23" t="s">
        <v>85</v>
      </c>
      <c r="K2427" s="23" t="str">
        <f>IF(E2427=4,"ВО",IF(E2427=3,"СПО",IF(E2427=2,"ВО (с)",IF(E2427=1,"СПО (с)","-"))))</f>
        <v>-</v>
      </c>
      <c r="L2427" s="23">
        <f>COUNTA(L2411:L2426)</f>
        <v>0</v>
      </c>
      <c r="M2427" s="23" t="s">
        <v>80</v>
      </c>
      <c r="N2427" s="23" t="s">
        <v>80</v>
      </c>
      <c r="O2427" s="23">
        <f>COUNTA(O2411:O2426)</f>
        <v>0</v>
      </c>
      <c r="P2427" s="23" t="s">
        <v>80</v>
      </c>
      <c r="Q2427" s="23">
        <f>SUM(Q2411:Q2426)</f>
        <v>0</v>
      </c>
      <c r="R2427" s="23" t="str">
        <f>CONCATENATE("П.Г.П. - ",MAX(R2411:R2426))</f>
        <v>П.Г.П. - 0</v>
      </c>
      <c r="S2427" s="23">
        <f>COUNTA(S2411)</f>
        <v>0</v>
      </c>
      <c r="T2427" s="23">
        <f>T2412</f>
        <v>0</v>
      </c>
      <c r="U2427" s="23" t="s">
        <v>80</v>
      </c>
      <c r="V2427" s="23" t="s">
        <v>80</v>
      </c>
      <c r="W2427" s="23">
        <f>COUNTA(W2411:W2426)</f>
        <v>0</v>
      </c>
      <c r="X2427" s="23" t="str">
        <f>CONCATENATE("П.Г.П. - ",MAX(X2411:X2426))</f>
        <v>П.Г.П. - 0</v>
      </c>
      <c r="Y2427" s="24">
        <f>Y2411</f>
        <v>0</v>
      </c>
      <c r="Z2427" s="23" t="str">
        <f>IF(Z2411="","-",Z2411)</f>
        <v>-</v>
      </c>
      <c r="AA2427" s="23" t="str">
        <f t="shared" ref="AA2427:AC2427" si="315">IF(AA2411="","-",AA2411)</f>
        <v>-</v>
      </c>
      <c r="AB2427" s="23" t="str">
        <f t="shared" si="315"/>
        <v>-</v>
      </c>
      <c r="AC2427" s="23" t="str">
        <f t="shared" si="315"/>
        <v>-</v>
      </c>
      <c r="AD2427" s="23" t="s">
        <v>80</v>
      </c>
      <c r="AE2427" s="23">
        <f>SUM(AE2411:AE2426)</f>
        <v>0</v>
      </c>
      <c r="AF2427" s="25">
        <f>SUM(AF2411:AF2426)</f>
        <v>0</v>
      </c>
      <c r="AG2427" s="23" t="s">
        <v>80</v>
      </c>
      <c r="AH2427" s="23" t="s">
        <v>80</v>
      </c>
    </row>
    <row r="2428" spans="1:34" x14ac:dyDescent="0.25">
      <c r="A2428" s="62">
        <f>COUNTA(H2428:K2428,L2428:AH2428)-7</f>
        <v>-1</v>
      </c>
      <c r="B2428" s="13"/>
      <c r="C2428" s="13"/>
      <c r="D2428" s="13"/>
      <c r="E2428" s="13">
        <f t="shared" ref="E2428:E2443" si="316">IF(K2428="ВО",4,IF(K2428="СПО",3,IF(K2428="ВО (студент)",2,IF(K2428="СПО (студент)",1,0))))</f>
        <v>0</v>
      </c>
      <c r="F2428" s="13"/>
      <c r="G2428" s="13"/>
      <c r="H2428" s="88">
        <v>163</v>
      </c>
      <c r="I2428" s="88"/>
      <c r="J2428" s="7" t="s">
        <v>77</v>
      </c>
      <c r="K2428" s="8"/>
      <c r="L2428" s="19"/>
      <c r="M2428" s="8"/>
      <c r="N2428" s="19"/>
      <c r="O2428" s="19"/>
      <c r="P2428" s="19"/>
      <c r="Q2428" s="8"/>
      <c r="R2428" s="8"/>
      <c r="S2428" s="88"/>
      <c r="T2428" s="17" t="s">
        <v>80</v>
      </c>
      <c r="U2428" s="17" t="s">
        <v>80</v>
      </c>
      <c r="V2428" s="18" t="s">
        <v>80</v>
      </c>
      <c r="W2428" s="19"/>
      <c r="X2428" s="8"/>
      <c r="Y2428" s="90"/>
      <c r="Z2428" s="88"/>
      <c r="AA2428" s="88"/>
      <c r="AB2428" s="88" t="str">
        <f>IF(Y2428&lt;1,"-",ROUND(YEARFRAC(Y2428,#REF!,1),2))</f>
        <v>-</v>
      </c>
      <c r="AC2428" s="88"/>
      <c r="AD2428" s="10"/>
      <c r="AE2428" s="8"/>
      <c r="AF2428" s="12"/>
      <c r="AG2428" s="8"/>
      <c r="AH2428" s="88"/>
    </row>
    <row r="2429" spans="1:34" x14ac:dyDescent="0.25">
      <c r="A2429" s="62">
        <f>COUNTA(H2429:K2429,L2429:AH2429)</f>
        <v>0</v>
      </c>
      <c r="B2429" s="13"/>
      <c r="C2429" s="13"/>
      <c r="D2429" s="13"/>
      <c r="E2429" s="13">
        <f t="shared" si="316"/>
        <v>0</v>
      </c>
      <c r="F2429" s="13"/>
      <c r="G2429" s="13"/>
      <c r="H2429" s="88"/>
      <c r="I2429" s="88"/>
      <c r="J2429" s="9"/>
      <c r="K2429" s="8"/>
      <c r="L2429" s="19"/>
      <c r="M2429" s="8"/>
      <c r="N2429" s="19"/>
      <c r="O2429" s="19"/>
      <c r="P2429" s="19"/>
      <c r="Q2429" s="8"/>
      <c r="R2429" s="8"/>
      <c r="S2429" s="88"/>
      <c r="T2429" s="8"/>
      <c r="U2429" s="8"/>
      <c r="V2429" s="11"/>
      <c r="W2429" s="19"/>
      <c r="X2429" s="8"/>
      <c r="Y2429" s="90"/>
      <c r="Z2429" s="88"/>
      <c r="AA2429" s="88"/>
      <c r="AB2429" s="88"/>
      <c r="AC2429" s="88"/>
      <c r="AD2429" s="10"/>
      <c r="AE2429" s="8"/>
      <c r="AF2429" s="12"/>
      <c r="AG2429" s="8"/>
      <c r="AH2429" s="88"/>
    </row>
    <row r="2430" spans="1:34" x14ac:dyDescent="0.25">
      <c r="A2430" s="62">
        <f>COUNTA(H2430:K2430,L2430:AH2430,J2431)-4</f>
        <v>0</v>
      </c>
      <c r="B2430" s="13"/>
      <c r="C2430" s="13"/>
      <c r="D2430" s="13"/>
      <c r="E2430" s="13">
        <f t="shared" si="316"/>
        <v>0</v>
      </c>
      <c r="F2430" s="13"/>
      <c r="G2430" s="13"/>
      <c r="H2430" s="88"/>
      <c r="I2430" s="88"/>
      <c r="J2430" s="7" t="s">
        <v>78</v>
      </c>
      <c r="K2430" s="8"/>
      <c r="L2430" s="19"/>
      <c r="M2430" s="8"/>
      <c r="N2430" s="19"/>
      <c r="O2430" s="19"/>
      <c r="P2430" s="19"/>
      <c r="Q2430" s="8"/>
      <c r="R2430" s="8"/>
      <c r="S2430" s="88"/>
      <c r="T2430" s="17" t="s">
        <v>80</v>
      </c>
      <c r="U2430" s="17" t="s">
        <v>80</v>
      </c>
      <c r="V2430" s="18" t="s">
        <v>80</v>
      </c>
      <c r="W2430" s="19"/>
      <c r="X2430" s="8"/>
      <c r="Y2430" s="90"/>
      <c r="Z2430" s="88"/>
      <c r="AA2430" s="88"/>
      <c r="AB2430" s="88"/>
      <c r="AC2430" s="88"/>
      <c r="AD2430" s="10"/>
      <c r="AE2430" s="8"/>
      <c r="AF2430" s="12"/>
      <c r="AG2430" s="8"/>
      <c r="AH2430" s="88"/>
    </row>
    <row r="2431" spans="1:34" x14ac:dyDescent="0.25">
      <c r="A2431" s="62">
        <f>COUNTA(H2431:K2431,L2431:AH2431)</f>
        <v>0</v>
      </c>
      <c r="B2431" s="13"/>
      <c r="C2431" s="13"/>
      <c r="D2431" s="13" t="str">
        <f>IF(J2431&gt;0,"совмещение","-")</f>
        <v>-</v>
      </c>
      <c r="E2431" s="13">
        <f t="shared" si="316"/>
        <v>0</v>
      </c>
      <c r="F2431" s="13"/>
      <c r="G2431" s="13"/>
      <c r="H2431" s="88"/>
      <c r="I2431" s="88"/>
      <c r="J2431" s="9"/>
      <c r="K2431" s="8"/>
      <c r="L2431" s="19"/>
      <c r="M2431" s="8"/>
      <c r="N2431" s="19"/>
      <c r="O2431" s="19"/>
      <c r="P2431" s="19"/>
      <c r="Q2431" s="8"/>
      <c r="R2431" s="8"/>
      <c r="S2431" s="88"/>
      <c r="T2431" s="8"/>
      <c r="U2431" s="8"/>
      <c r="V2431" s="11"/>
      <c r="W2431" s="19"/>
      <c r="X2431" s="8"/>
      <c r="Y2431" s="90"/>
      <c r="Z2431" s="88"/>
      <c r="AA2431" s="88"/>
      <c r="AB2431" s="88"/>
      <c r="AC2431" s="88"/>
      <c r="AD2431" s="10"/>
      <c r="AE2431" s="8"/>
      <c r="AF2431" s="12"/>
      <c r="AG2431" s="8"/>
      <c r="AH2431" s="88"/>
    </row>
    <row r="2432" spans="1:34" x14ac:dyDescent="0.25">
      <c r="A2432" s="62">
        <f>COUNTA(H2432:K2432,L2432:AH2432)</f>
        <v>0</v>
      </c>
      <c r="B2432" s="13"/>
      <c r="C2432" s="13"/>
      <c r="D2432" s="13"/>
      <c r="E2432" s="13">
        <f t="shared" si="316"/>
        <v>0</v>
      </c>
      <c r="F2432" s="13"/>
      <c r="G2432" s="13"/>
      <c r="H2432" s="88"/>
      <c r="I2432" s="88"/>
      <c r="J2432" s="9"/>
      <c r="K2432" s="8"/>
      <c r="L2432" s="19"/>
      <c r="M2432" s="8"/>
      <c r="N2432" s="19"/>
      <c r="O2432" s="19"/>
      <c r="P2432" s="19"/>
      <c r="Q2432" s="8"/>
      <c r="R2432" s="8"/>
      <c r="S2432" s="88"/>
      <c r="T2432" s="8"/>
      <c r="U2432" s="8"/>
      <c r="V2432" s="11"/>
      <c r="W2432" s="19"/>
      <c r="X2432" s="8"/>
      <c r="Y2432" s="90"/>
      <c r="Z2432" s="88"/>
      <c r="AA2432" s="88"/>
      <c r="AB2432" s="88"/>
      <c r="AC2432" s="88"/>
      <c r="AD2432" s="10"/>
      <c r="AE2432" s="8"/>
      <c r="AF2432" s="12"/>
      <c r="AG2432" s="8"/>
      <c r="AH2432" s="88"/>
    </row>
    <row r="2433" spans="1:34" x14ac:dyDescent="0.25">
      <c r="A2433" s="62">
        <f>COUNTA(H2433:K2433,L2433:AH2433)</f>
        <v>0</v>
      </c>
      <c r="B2433" s="13"/>
      <c r="C2433" s="13"/>
      <c r="D2433" s="13"/>
      <c r="E2433" s="13">
        <f t="shared" si="316"/>
        <v>0</v>
      </c>
      <c r="F2433" s="13"/>
      <c r="G2433" s="13"/>
      <c r="H2433" s="88"/>
      <c r="I2433" s="88"/>
      <c r="J2433" s="9"/>
      <c r="K2433" s="8"/>
      <c r="L2433" s="19"/>
      <c r="M2433" s="8"/>
      <c r="N2433" s="19"/>
      <c r="O2433" s="19"/>
      <c r="P2433" s="19"/>
      <c r="Q2433" s="8"/>
      <c r="R2433" s="8"/>
      <c r="S2433" s="88"/>
      <c r="T2433" s="8"/>
      <c r="U2433" s="8"/>
      <c r="V2433" s="11"/>
      <c r="W2433" s="19"/>
      <c r="X2433" s="8"/>
      <c r="Y2433" s="90"/>
      <c r="Z2433" s="88"/>
      <c r="AA2433" s="88"/>
      <c r="AB2433" s="88"/>
      <c r="AC2433" s="88"/>
      <c r="AD2433" s="10"/>
      <c r="AE2433" s="8"/>
      <c r="AF2433" s="12"/>
      <c r="AG2433" s="8"/>
      <c r="AH2433" s="88"/>
    </row>
    <row r="2434" spans="1:34" x14ac:dyDescent="0.25">
      <c r="A2434" s="62">
        <f>COUNTA(H2434:K2434,L2434:AH2434)</f>
        <v>0</v>
      </c>
      <c r="B2434" s="13"/>
      <c r="C2434" s="13"/>
      <c r="D2434" s="13"/>
      <c r="E2434" s="13">
        <f t="shared" si="316"/>
        <v>0</v>
      </c>
      <c r="F2434" s="13"/>
      <c r="G2434" s="13"/>
      <c r="H2434" s="88"/>
      <c r="I2434" s="88"/>
      <c r="J2434" s="9"/>
      <c r="K2434" s="8"/>
      <c r="L2434" s="19"/>
      <c r="M2434" s="8"/>
      <c r="N2434" s="19"/>
      <c r="O2434" s="19"/>
      <c r="P2434" s="19"/>
      <c r="Q2434" s="8"/>
      <c r="R2434" s="8"/>
      <c r="S2434" s="88"/>
      <c r="T2434" s="8"/>
      <c r="U2434" s="8"/>
      <c r="V2434" s="11"/>
      <c r="W2434" s="19"/>
      <c r="X2434" s="8"/>
      <c r="Y2434" s="90"/>
      <c r="Z2434" s="88"/>
      <c r="AA2434" s="88"/>
      <c r="AB2434" s="88"/>
      <c r="AC2434" s="88"/>
      <c r="AD2434" s="10"/>
      <c r="AE2434" s="8"/>
      <c r="AF2434" s="12"/>
      <c r="AG2434" s="8"/>
      <c r="AH2434" s="88"/>
    </row>
    <row r="2435" spans="1:34" x14ac:dyDescent="0.25">
      <c r="A2435" s="62">
        <f>COUNTA(H2435:K2435,L2435:AH2435)</f>
        <v>0</v>
      </c>
      <c r="B2435" s="13"/>
      <c r="C2435" s="13"/>
      <c r="D2435" s="13"/>
      <c r="E2435" s="13">
        <f t="shared" si="316"/>
        <v>0</v>
      </c>
      <c r="F2435" s="13"/>
      <c r="G2435" s="13"/>
      <c r="H2435" s="88"/>
      <c r="I2435" s="88"/>
      <c r="J2435" s="9"/>
      <c r="K2435" s="8"/>
      <c r="L2435" s="19"/>
      <c r="M2435" s="8"/>
      <c r="N2435" s="19"/>
      <c r="O2435" s="19"/>
      <c r="P2435" s="19"/>
      <c r="Q2435" s="8"/>
      <c r="R2435" s="8"/>
      <c r="S2435" s="88"/>
      <c r="T2435" s="8"/>
      <c r="U2435" s="8"/>
      <c r="V2435" s="11"/>
      <c r="W2435" s="19"/>
      <c r="X2435" s="8"/>
      <c r="Y2435" s="90"/>
      <c r="Z2435" s="88"/>
      <c r="AA2435" s="88"/>
      <c r="AB2435" s="88"/>
      <c r="AC2435" s="88"/>
      <c r="AD2435" s="10"/>
      <c r="AE2435" s="8"/>
      <c r="AF2435" s="12"/>
      <c r="AG2435" s="8"/>
      <c r="AH2435" s="88"/>
    </row>
    <row r="2436" spans="1:34" x14ac:dyDescent="0.25">
      <c r="A2436" s="62">
        <f>COUNTA(H2436:K2436,L2436:AH2436)</f>
        <v>0</v>
      </c>
      <c r="B2436" s="13"/>
      <c r="C2436" s="13"/>
      <c r="D2436" s="13"/>
      <c r="E2436" s="13">
        <f t="shared" si="316"/>
        <v>0</v>
      </c>
      <c r="F2436" s="13"/>
      <c r="G2436" s="13"/>
      <c r="H2436" s="88"/>
      <c r="I2436" s="88"/>
      <c r="J2436" s="9"/>
      <c r="K2436" s="8"/>
      <c r="L2436" s="19"/>
      <c r="M2436" s="8"/>
      <c r="N2436" s="19"/>
      <c r="O2436" s="19"/>
      <c r="P2436" s="19"/>
      <c r="Q2436" s="8"/>
      <c r="R2436" s="8"/>
      <c r="S2436" s="88"/>
      <c r="T2436" s="8"/>
      <c r="U2436" s="8"/>
      <c r="V2436" s="11"/>
      <c r="W2436" s="19"/>
      <c r="X2436" s="8"/>
      <c r="Y2436" s="90"/>
      <c r="Z2436" s="88"/>
      <c r="AA2436" s="88"/>
      <c r="AB2436" s="88"/>
      <c r="AC2436" s="88"/>
      <c r="AD2436" s="10"/>
      <c r="AE2436" s="8"/>
      <c r="AF2436" s="12"/>
      <c r="AG2436" s="8"/>
      <c r="AH2436" s="88"/>
    </row>
    <row r="2437" spans="1:34" x14ac:dyDescent="0.25">
      <c r="A2437" s="62">
        <f>COUNTA(H2437:K2437,L2437:AH2437,J2438)-4</f>
        <v>0</v>
      </c>
      <c r="B2437" s="13"/>
      <c r="C2437" s="13"/>
      <c r="D2437" s="13"/>
      <c r="E2437" s="13">
        <f t="shared" si="316"/>
        <v>0</v>
      </c>
      <c r="F2437" s="13"/>
      <c r="G2437" s="13"/>
      <c r="H2437" s="88"/>
      <c r="I2437" s="88"/>
      <c r="J2437" s="7" t="s">
        <v>79</v>
      </c>
      <c r="K2437" s="8"/>
      <c r="L2437" s="19"/>
      <c r="M2437" s="8"/>
      <c r="N2437" s="19"/>
      <c r="O2437" s="19"/>
      <c r="P2437" s="19"/>
      <c r="Q2437" s="8"/>
      <c r="R2437" s="8"/>
      <c r="S2437" s="88"/>
      <c r="T2437" s="17" t="s">
        <v>80</v>
      </c>
      <c r="U2437" s="17" t="s">
        <v>80</v>
      </c>
      <c r="V2437" s="18" t="s">
        <v>80</v>
      </c>
      <c r="W2437" s="19"/>
      <c r="X2437" s="8"/>
      <c r="Y2437" s="90"/>
      <c r="Z2437" s="88"/>
      <c r="AA2437" s="88"/>
      <c r="AB2437" s="88"/>
      <c r="AC2437" s="88"/>
      <c r="AD2437" s="10"/>
      <c r="AE2437" s="8"/>
      <c r="AF2437" s="12"/>
      <c r="AG2437" s="8"/>
      <c r="AH2437" s="88"/>
    </row>
    <row r="2438" spans="1:34" x14ac:dyDescent="0.25">
      <c r="A2438" s="62">
        <f>COUNTA(H2438:K2438,L2438:AH2438)</f>
        <v>0</v>
      </c>
      <c r="B2438" s="13"/>
      <c r="C2438" s="13"/>
      <c r="D2438" s="13" t="str">
        <f>IF(J2438&gt;0,"совместительство","-")</f>
        <v>-</v>
      </c>
      <c r="E2438" s="13">
        <f t="shared" si="316"/>
        <v>0</v>
      </c>
      <c r="F2438" s="13"/>
      <c r="G2438" s="13"/>
      <c r="H2438" s="88"/>
      <c r="I2438" s="88"/>
      <c r="J2438" s="9"/>
      <c r="K2438" s="8"/>
      <c r="L2438" s="19"/>
      <c r="M2438" s="8"/>
      <c r="N2438" s="19"/>
      <c r="O2438" s="19"/>
      <c r="P2438" s="19"/>
      <c r="Q2438" s="8"/>
      <c r="R2438" s="8"/>
      <c r="S2438" s="88"/>
      <c r="T2438" s="8"/>
      <c r="U2438" s="8"/>
      <c r="V2438" s="11"/>
      <c r="W2438" s="19"/>
      <c r="X2438" s="8"/>
      <c r="Y2438" s="90"/>
      <c r="Z2438" s="88"/>
      <c r="AA2438" s="88"/>
      <c r="AB2438" s="88"/>
      <c r="AC2438" s="88"/>
      <c r="AD2438" s="10"/>
      <c r="AE2438" s="8"/>
      <c r="AF2438" s="12"/>
      <c r="AG2438" s="8"/>
      <c r="AH2438" s="88"/>
    </row>
    <row r="2439" spans="1:34" x14ac:dyDescent="0.25">
      <c r="A2439" s="62">
        <f>COUNTA(H2439:K2439,L2439:AH2439)</f>
        <v>0</v>
      </c>
      <c r="B2439" s="13"/>
      <c r="C2439" s="13"/>
      <c r="D2439" s="13"/>
      <c r="E2439" s="13">
        <f t="shared" si="316"/>
        <v>0</v>
      </c>
      <c r="F2439" s="13"/>
      <c r="G2439" s="13"/>
      <c r="H2439" s="88"/>
      <c r="I2439" s="88"/>
      <c r="J2439" s="9"/>
      <c r="K2439" s="8"/>
      <c r="L2439" s="19"/>
      <c r="M2439" s="8"/>
      <c r="N2439" s="19"/>
      <c r="O2439" s="19"/>
      <c r="P2439" s="19"/>
      <c r="Q2439" s="8"/>
      <c r="R2439" s="8"/>
      <c r="S2439" s="88"/>
      <c r="T2439" s="8"/>
      <c r="U2439" s="8"/>
      <c r="V2439" s="11"/>
      <c r="W2439" s="19"/>
      <c r="X2439" s="8"/>
      <c r="Y2439" s="90"/>
      <c r="Z2439" s="88"/>
      <c r="AA2439" s="88"/>
      <c r="AB2439" s="88"/>
      <c r="AC2439" s="88"/>
      <c r="AD2439" s="10"/>
      <c r="AE2439" s="8"/>
      <c r="AF2439" s="12"/>
      <c r="AG2439" s="8"/>
      <c r="AH2439" s="88"/>
    </row>
    <row r="2440" spans="1:34" x14ac:dyDescent="0.25">
      <c r="A2440" s="62">
        <f>COUNTA(H2440:K2440,L2440:AH2440)</f>
        <v>0</v>
      </c>
      <c r="B2440" s="13"/>
      <c r="C2440" s="13"/>
      <c r="D2440" s="13"/>
      <c r="E2440" s="13">
        <f t="shared" si="316"/>
        <v>0</v>
      </c>
      <c r="F2440" s="13"/>
      <c r="G2440" s="13"/>
      <c r="H2440" s="88"/>
      <c r="I2440" s="88"/>
      <c r="J2440" s="9"/>
      <c r="K2440" s="8"/>
      <c r="L2440" s="19"/>
      <c r="M2440" s="8"/>
      <c r="N2440" s="19"/>
      <c r="O2440" s="19"/>
      <c r="P2440" s="19"/>
      <c r="Q2440" s="8"/>
      <c r="R2440" s="8"/>
      <c r="S2440" s="88"/>
      <c r="T2440" s="8"/>
      <c r="U2440" s="8"/>
      <c r="V2440" s="11"/>
      <c r="W2440" s="19"/>
      <c r="X2440" s="8"/>
      <c r="Y2440" s="90"/>
      <c r="Z2440" s="88"/>
      <c r="AA2440" s="88"/>
      <c r="AB2440" s="88"/>
      <c r="AC2440" s="88"/>
      <c r="AD2440" s="10"/>
      <c r="AE2440" s="8"/>
      <c r="AF2440" s="12"/>
      <c r="AG2440" s="8"/>
      <c r="AH2440" s="88"/>
    </row>
    <row r="2441" spans="1:34" x14ac:dyDescent="0.25">
      <c r="A2441" s="62">
        <f>COUNTA(H2441:K2441,L2441:AH2441)</f>
        <v>0</v>
      </c>
      <c r="B2441" s="13"/>
      <c r="C2441" s="13"/>
      <c r="D2441" s="13"/>
      <c r="E2441" s="13">
        <f t="shared" si="316"/>
        <v>0</v>
      </c>
      <c r="F2441" s="13"/>
      <c r="G2441" s="13"/>
      <c r="H2441" s="88"/>
      <c r="I2441" s="88"/>
      <c r="J2441" s="9"/>
      <c r="K2441" s="8"/>
      <c r="L2441" s="19"/>
      <c r="M2441" s="8"/>
      <c r="N2441" s="19"/>
      <c r="O2441" s="19"/>
      <c r="P2441" s="19"/>
      <c r="Q2441" s="8"/>
      <c r="R2441" s="8"/>
      <c r="S2441" s="88"/>
      <c r="T2441" s="8"/>
      <c r="U2441" s="8"/>
      <c r="V2441" s="11"/>
      <c r="W2441" s="19"/>
      <c r="X2441" s="8"/>
      <c r="Y2441" s="90"/>
      <c r="Z2441" s="88"/>
      <c r="AA2441" s="88"/>
      <c r="AB2441" s="88"/>
      <c r="AC2441" s="88"/>
      <c r="AD2441" s="10"/>
      <c r="AE2441" s="8"/>
      <c r="AF2441" s="12"/>
      <c r="AG2441" s="8"/>
      <c r="AH2441" s="88"/>
    </row>
    <row r="2442" spans="1:34" x14ac:dyDescent="0.25">
      <c r="A2442" s="62">
        <f>COUNTA(H2442:K2442,L2442:AH2442)</f>
        <v>0</v>
      </c>
      <c r="B2442" s="13"/>
      <c r="C2442" s="13"/>
      <c r="D2442" s="13"/>
      <c r="E2442" s="13">
        <f t="shared" si="316"/>
        <v>0</v>
      </c>
      <c r="F2442" s="13"/>
      <c r="G2442" s="13"/>
      <c r="H2442" s="88"/>
      <c r="I2442" s="88"/>
      <c r="J2442" s="9"/>
      <c r="K2442" s="8"/>
      <c r="L2442" s="19"/>
      <c r="M2442" s="8"/>
      <c r="N2442" s="19"/>
      <c r="O2442" s="19"/>
      <c r="P2442" s="19"/>
      <c r="Q2442" s="8"/>
      <c r="R2442" s="8"/>
      <c r="S2442" s="88"/>
      <c r="T2442" s="8"/>
      <c r="U2442" s="8"/>
      <c r="V2442" s="11"/>
      <c r="W2442" s="19"/>
      <c r="X2442" s="8"/>
      <c r="Y2442" s="90"/>
      <c r="Z2442" s="88"/>
      <c r="AA2442" s="88"/>
      <c r="AB2442" s="88"/>
      <c r="AC2442" s="88"/>
      <c r="AD2442" s="10"/>
      <c r="AE2442" s="8"/>
      <c r="AF2442" s="12"/>
      <c r="AG2442" s="8"/>
      <c r="AH2442" s="88"/>
    </row>
    <row r="2443" spans="1:34" x14ac:dyDescent="0.25">
      <c r="A2443" s="62">
        <f>COUNTA(H2443:K2443,L2443:AH2443)</f>
        <v>0</v>
      </c>
      <c r="B2443" s="13"/>
      <c r="C2443" s="13"/>
      <c r="D2443" s="13"/>
      <c r="E2443" s="13">
        <f t="shared" si="316"/>
        <v>0</v>
      </c>
      <c r="F2443" s="13"/>
      <c r="G2443" s="13"/>
      <c r="H2443" s="88"/>
      <c r="I2443" s="88"/>
      <c r="J2443" s="9"/>
      <c r="K2443" s="8"/>
      <c r="L2443" s="19"/>
      <c r="M2443" s="8"/>
      <c r="N2443" s="19"/>
      <c r="O2443" s="19"/>
      <c r="P2443" s="19"/>
      <c r="Q2443" s="8"/>
      <c r="R2443" s="8"/>
      <c r="S2443" s="88"/>
      <c r="T2443" s="8"/>
      <c r="U2443" s="8"/>
      <c r="V2443" s="11"/>
      <c r="W2443" s="19"/>
      <c r="X2443" s="8"/>
      <c r="Y2443" s="90"/>
      <c r="Z2443" s="88"/>
      <c r="AA2443" s="88"/>
      <c r="AB2443" s="88"/>
      <c r="AC2443" s="88"/>
      <c r="AD2443" s="10"/>
      <c r="AE2443" s="8"/>
      <c r="AF2443" s="12"/>
      <c r="AG2443" s="8"/>
      <c r="AH2443" s="88"/>
    </row>
    <row r="2444" spans="1:34" s="26" customFormat="1" ht="11.25" customHeight="1" x14ac:dyDescent="0.25">
      <c r="A2444" s="21">
        <v>0</v>
      </c>
      <c r="B2444" s="22"/>
      <c r="C2444" s="22"/>
      <c r="D2444" s="21"/>
      <c r="E2444" s="23">
        <f>MAX(E2428:E2443)</f>
        <v>0</v>
      </c>
      <c r="F2444" s="21" t="str">
        <f>RIGHT(R2444,4)</f>
        <v xml:space="preserve"> - 0</v>
      </c>
      <c r="G2444" s="21" t="str">
        <f>RIGHT(X2444,4)</f>
        <v xml:space="preserve"> - 0</v>
      </c>
      <c r="H2444" s="88"/>
      <c r="I2444" s="88"/>
      <c r="J2444" s="23" t="s">
        <v>85</v>
      </c>
      <c r="K2444" s="23" t="str">
        <f>IF(E2444=4,"ВО",IF(E2444=3,"СПО",IF(E2444=2,"ВО (с)",IF(E2444=1,"СПО (с)","-"))))</f>
        <v>-</v>
      </c>
      <c r="L2444" s="23">
        <f>COUNTA(L2428:L2443)</f>
        <v>0</v>
      </c>
      <c r="M2444" s="23" t="s">
        <v>80</v>
      </c>
      <c r="N2444" s="23" t="s">
        <v>80</v>
      </c>
      <c r="O2444" s="23">
        <f>COUNTA(O2428:O2443)</f>
        <v>0</v>
      </c>
      <c r="P2444" s="23" t="s">
        <v>80</v>
      </c>
      <c r="Q2444" s="23">
        <f>SUM(Q2428:Q2443)</f>
        <v>0</v>
      </c>
      <c r="R2444" s="23" t="str">
        <f>CONCATENATE("П.Г.П. - ",MAX(R2428:R2443))</f>
        <v>П.Г.П. - 0</v>
      </c>
      <c r="S2444" s="23">
        <f>COUNTA(S2428)</f>
        <v>0</v>
      </c>
      <c r="T2444" s="23">
        <f>T2429</f>
        <v>0</v>
      </c>
      <c r="U2444" s="23" t="s">
        <v>80</v>
      </c>
      <c r="V2444" s="23" t="s">
        <v>80</v>
      </c>
      <c r="W2444" s="23">
        <f>COUNTA(W2428:W2443)</f>
        <v>0</v>
      </c>
      <c r="X2444" s="23" t="str">
        <f>CONCATENATE("П.Г.П. - ",MAX(X2428:X2443))</f>
        <v>П.Г.П. - 0</v>
      </c>
      <c r="Y2444" s="24">
        <f>Y2428</f>
        <v>0</v>
      </c>
      <c r="Z2444" s="23" t="str">
        <f>IF(Z2428="","-",Z2428)</f>
        <v>-</v>
      </c>
      <c r="AA2444" s="23" t="str">
        <f t="shared" ref="AA2444:AC2444" si="317">IF(AA2428="","-",AA2428)</f>
        <v>-</v>
      </c>
      <c r="AB2444" s="23" t="str">
        <f t="shared" si="317"/>
        <v>-</v>
      </c>
      <c r="AC2444" s="23" t="str">
        <f t="shared" si="317"/>
        <v>-</v>
      </c>
      <c r="AD2444" s="23" t="s">
        <v>80</v>
      </c>
      <c r="AE2444" s="23">
        <f>SUM(AE2428:AE2443)</f>
        <v>0</v>
      </c>
      <c r="AF2444" s="25">
        <f>SUM(AF2428:AF2443)</f>
        <v>0</v>
      </c>
      <c r="AG2444" s="23" t="s">
        <v>80</v>
      </c>
      <c r="AH2444" s="23" t="s">
        <v>80</v>
      </c>
    </row>
    <row r="2445" spans="1:34" x14ac:dyDescent="0.25">
      <c r="A2445" s="62">
        <f>COUNTA(H2445:K2445,L2445:AH2445)-7</f>
        <v>-1</v>
      </c>
      <c r="B2445" s="13"/>
      <c r="C2445" s="13"/>
      <c r="D2445" s="13"/>
      <c r="E2445" s="13">
        <f t="shared" ref="E2445:E2460" si="318">IF(K2445="ВО",4,IF(K2445="СПО",3,IF(K2445="ВО (студент)",2,IF(K2445="СПО (студент)",1,0))))</f>
        <v>0</v>
      </c>
      <c r="F2445" s="13"/>
      <c r="G2445" s="13"/>
      <c r="H2445" s="88">
        <v>164</v>
      </c>
      <c r="I2445" s="88"/>
      <c r="J2445" s="7" t="s">
        <v>77</v>
      </c>
      <c r="K2445" s="8"/>
      <c r="L2445" s="19"/>
      <c r="M2445" s="8"/>
      <c r="N2445" s="19"/>
      <c r="O2445" s="19"/>
      <c r="P2445" s="19"/>
      <c r="Q2445" s="8"/>
      <c r="R2445" s="8"/>
      <c r="S2445" s="88"/>
      <c r="T2445" s="17" t="s">
        <v>80</v>
      </c>
      <c r="U2445" s="17" t="s">
        <v>80</v>
      </c>
      <c r="V2445" s="18" t="s">
        <v>80</v>
      </c>
      <c r="W2445" s="19"/>
      <c r="X2445" s="8"/>
      <c r="Y2445" s="90"/>
      <c r="Z2445" s="88"/>
      <c r="AA2445" s="88"/>
      <c r="AB2445" s="88" t="str">
        <f>IF(Y2445&lt;1,"-",ROUND(YEARFRAC(Y2445,#REF!,1),2))</f>
        <v>-</v>
      </c>
      <c r="AC2445" s="88"/>
      <c r="AD2445" s="10"/>
      <c r="AE2445" s="8"/>
      <c r="AF2445" s="12"/>
      <c r="AG2445" s="8"/>
      <c r="AH2445" s="88"/>
    </row>
    <row r="2446" spans="1:34" x14ac:dyDescent="0.25">
      <c r="A2446" s="62">
        <f>COUNTA(H2446:K2446,L2446:AH2446)</f>
        <v>0</v>
      </c>
      <c r="B2446" s="13"/>
      <c r="C2446" s="13"/>
      <c r="D2446" s="13"/>
      <c r="E2446" s="13">
        <f t="shared" si="318"/>
        <v>0</v>
      </c>
      <c r="F2446" s="13"/>
      <c r="G2446" s="13"/>
      <c r="H2446" s="88"/>
      <c r="I2446" s="88"/>
      <c r="J2446" s="9"/>
      <c r="K2446" s="8"/>
      <c r="L2446" s="19"/>
      <c r="M2446" s="8"/>
      <c r="N2446" s="19"/>
      <c r="O2446" s="19"/>
      <c r="P2446" s="19"/>
      <c r="Q2446" s="8"/>
      <c r="R2446" s="8"/>
      <c r="S2446" s="88"/>
      <c r="T2446" s="8"/>
      <c r="U2446" s="8"/>
      <c r="V2446" s="11"/>
      <c r="W2446" s="19"/>
      <c r="X2446" s="8"/>
      <c r="Y2446" s="90"/>
      <c r="Z2446" s="88"/>
      <c r="AA2446" s="88"/>
      <c r="AB2446" s="88"/>
      <c r="AC2446" s="88"/>
      <c r="AD2446" s="10"/>
      <c r="AE2446" s="8"/>
      <c r="AF2446" s="12"/>
      <c r="AG2446" s="8"/>
      <c r="AH2446" s="88"/>
    </row>
    <row r="2447" spans="1:34" x14ac:dyDescent="0.25">
      <c r="A2447" s="62">
        <f>COUNTA(H2447:K2447,L2447:AH2447,J2448)-4</f>
        <v>0</v>
      </c>
      <c r="B2447" s="13"/>
      <c r="C2447" s="13"/>
      <c r="D2447" s="13"/>
      <c r="E2447" s="13">
        <f t="shared" si="318"/>
        <v>0</v>
      </c>
      <c r="F2447" s="13"/>
      <c r="G2447" s="13"/>
      <c r="H2447" s="88"/>
      <c r="I2447" s="88"/>
      <c r="J2447" s="7" t="s">
        <v>78</v>
      </c>
      <c r="K2447" s="8"/>
      <c r="L2447" s="19"/>
      <c r="M2447" s="8"/>
      <c r="N2447" s="19"/>
      <c r="O2447" s="19"/>
      <c r="P2447" s="19"/>
      <c r="Q2447" s="8"/>
      <c r="R2447" s="8"/>
      <c r="S2447" s="88"/>
      <c r="T2447" s="17" t="s">
        <v>80</v>
      </c>
      <c r="U2447" s="17" t="s">
        <v>80</v>
      </c>
      <c r="V2447" s="18" t="s">
        <v>80</v>
      </c>
      <c r="W2447" s="19"/>
      <c r="X2447" s="8"/>
      <c r="Y2447" s="90"/>
      <c r="Z2447" s="88"/>
      <c r="AA2447" s="88"/>
      <c r="AB2447" s="88"/>
      <c r="AC2447" s="88"/>
      <c r="AD2447" s="10"/>
      <c r="AE2447" s="8"/>
      <c r="AF2447" s="12"/>
      <c r="AG2447" s="8"/>
      <c r="AH2447" s="88"/>
    </row>
    <row r="2448" spans="1:34" x14ac:dyDescent="0.25">
      <c r="A2448" s="62">
        <f>COUNTA(H2448:K2448,L2448:AH2448)</f>
        <v>0</v>
      </c>
      <c r="B2448" s="13"/>
      <c r="C2448" s="13"/>
      <c r="D2448" s="13" t="str">
        <f>IF(J2448&gt;0,"совмещение","-")</f>
        <v>-</v>
      </c>
      <c r="E2448" s="13">
        <f t="shared" si="318"/>
        <v>0</v>
      </c>
      <c r="F2448" s="13"/>
      <c r="G2448" s="13"/>
      <c r="H2448" s="88"/>
      <c r="I2448" s="88"/>
      <c r="J2448" s="9"/>
      <c r="K2448" s="8"/>
      <c r="L2448" s="19"/>
      <c r="M2448" s="8"/>
      <c r="N2448" s="19"/>
      <c r="O2448" s="19"/>
      <c r="P2448" s="19"/>
      <c r="Q2448" s="8"/>
      <c r="R2448" s="8"/>
      <c r="S2448" s="88"/>
      <c r="T2448" s="8"/>
      <c r="U2448" s="8"/>
      <c r="V2448" s="11"/>
      <c r="W2448" s="19"/>
      <c r="X2448" s="8"/>
      <c r="Y2448" s="90"/>
      <c r="Z2448" s="88"/>
      <c r="AA2448" s="88"/>
      <c r="AB2448" s="88"/>
      <c r="AC2448" s="88"/>
      <c r="AD2448" s="10"/>
      <c r="AE2448" s="8"/>
      <c r="AF2448" s="12"/>
      <c r="AG2448" s="8"/>
      <c r="AH2448" s="88"/>
    </row>
    <row r="2449" spans="1:34" x14ac:dyDescent="0.25">
      <c r="A2449" s="62">
        <f>COUNTA(H2449:K2449,L2449:AH2449)</f>
        <v>0</v>
      </c>
      <c r="B2449" s="13"/>
      <c r="C2449" s="13"/>
      <c r="D2449" s="13"/>
      <c r="E2449" s="13">
        <f t="shared" si="318"/>
        <v>0</v>
      </c>
      <c r="F2449" s="13"/>
      <c r="G2449" s="13"/>
      <c r="H2449" s="88"/>
      <c r="I2449" s="88"/>
      <c r="J2449" s="9"/>
      <c r="K2449" s="8"/>
      <c r="L2449" s="19"/>
      <c r="M2449" s="8"/>
      <c r="N2449" s="19"/>
      <c r="O2449" s="19"/>
      <c r="P2449" s="19"/>
      <c r="Q2449" s="8"/>
      <c r="R2449" s="8"/>
      <c r="S2449" s="88"/>
      <c r="T2449" s="8"/>
      <c r="U2449" s="8"/>
      <c r="V2449" s="11"/>
      <c r="W2449" s="19"/>
      <c r="X2449" s="8"/>
      <c r="Y2449" s="90"/>
      <c r="Z2449" s="88"/>
      <c r="AA2449" s="88"/>
      <c r="AB2449" s="88"/>
      <c r="AC2449" s="88"/>
      <c r="AD2449" s="10"/>
      <c r="AE2449" s="8"/>
      <c r="AF2449" s="12"/>
      <c r="AG2449" s="8"/>
      <c r="AH2449" s="88"/>
    </row>
    <row r="2450" spans="1:34" x14ac:dyDescent="0.25">
      <c r="A2450" s="62">
        <f>COUNTA(H2450:K2450,L2450:AH2450)</f>
        <v>0</v>
      </c>
      <c r="B2450" s="13"/>
      <c r="C2450" s="13"/>
      <c r="D2450" s="13"/>
      <c r="E2450" s="13">
        <f t="shared" si="318"/>
        <v>0</v>
      </c>
      <c r="F2450" s="13"/>
      <c r="G2450" s="13"/>
      <c r="H2450" s="88"/>
      <c r="I2450" s="88"/>
      <c r="J2450" s="9"/>
      <c r="K2450" s="8"/>
      <c r="L2450" s="19"/>
      <c r="M2450" s="8"/>
      <c r="N2450" s="19"/>
      <c r="O2450" s="19"/>
      <c r="P2450" s="19"/>
      <c r="Q2450" s="8"/>
      <c r="R2450" s="8"/>
      <c r="S2450" s="88"/>
      <c r="T2450" s="8"/>
      <c r="U2450" s="8"/>
      <c r="V2450" s="11"/>
      <c r="W2450" s="19"/>
      <c r="X2450" s="8"/>
      <c r="Y2450" s="90"/>
      <c r="Z2450" s="88"/>
      <c r="AA2450" s="88"/>
      <c r="AB2450" s="88"/>
      <c r="AC2450" s="88"/>
      <c r="AD2450" s="10"/>
      <c r="AE2450" s="8"/>
      <c r="AF2450" s="12"/>
      <c r="AG2450" s="8"/>
      <c r="AH2450" s="88"/>
    </row>
    <row r="2451" spans="1:34" x14ac:dyDescent="0.25">
      <c r="A2451" s="62">
        <f>COUNTA(H2451:K2451,L2451:AH2451)</f>
        <v>0</v>
      </c>
      <c r="B2451" s="13"/>
      <c r="C2451" s="13"/>
      <c r="D2451" s="13"/>
      <c r="E2451" s="13">
        <f t="shared" si="318"/>
        <v>0</v>
      </c>
      <c r="F2451" s="13"/>
      <c r="G2451" s="13"/>
      <c r="H2451" s="88"/>
      <c r="I2451" s="88"/>
      <c r="J2451" s="9"/>
      <c r="K2451" s="8"/>
      <c r="L2451" s="19"/>
      <c r="M2451" s="8"/>
      <c r="N2451" s="19"/>
      <c r="O2451" s="19"/>
      <c r="P2451" s="19"/>
      <c r="Q2451" s="8"/>
      <c r="R2451" s="8"/>
      <c r="S2451" s="88"/>
      <c r="T2451" s="8"/>
      <c r="U2451" s="8"/>
      <c r="V2451" s="11"/>
      <c r="W2451" s="19"/>
      <c r="X2451" s="8"/>
      <c r="Y2451" s="90"/>
      <c r="Z2451" s="88"/>
      <c r="AA2451" s="88"/>
      <c r="AB2451" s="88"/>
      <c r="AC2451" s="88"/>
      <c r="AD2451" s="10"/>
      <c r="AE2451" s="8"/>
      <c r="AF2451" s="12"/>
      <c r="AG2451" s="8"/>
      <c r="AH2451" s="88"/>
    </row>
    <row r="2452" spans="1:34" x14ac:dyDescent="0.25">
      <c r="A2452" s="62">
        <f>COUNTA(H2452:K2452,L2452:AH2452)</f>
        <v>0</v>
      </c>
      <c r="B2452" s="13"/>
      <c r="C2452" s="13"/>
      <c r="D2452" s="13"/>
      <c r="E2452" s="13">
        <f t="shared" si="318"/>
        <v>0</v>
      </c>
      <c r="F2452" s="13"/>
      <c r="G2452" s="13"/>
      <c r="H2452" s="88"/>
      <c r="I2452" s="88"/>
      <c r="J2452" s="9"/>
      <c r="K2452" s="8"/>
      <c r="L2452" s="19"/>
      <c r="M2452" s="8"/>
      <c r="N2452" s="19"/>
      <c r="O2452" s="19"/>
      <c r="P2452" s="19"/>
      <c r="Q2452" s="8"/>
      <c r="R2452" s="8"/>
      <c r="S2452" s="88"/>
      <c r="T2452" s="8"/>
      <c r="U2452" s="8"/>
      <c r="V2452" s="11"/>
      <c r="W2452" s="19"/>
      <c r="X2452" s="8"/>
      <c r="Y2452" s="90"/>
      <c r="Z2452" s="88"/>
      <c r="AA2452" s="88"/>
      <c r="AB2452" s="88"/>
      <c r="AC2452" s="88"/>
      <c r="AD2452" s="10"/>
      <c r="AE2452" s="8"/>
      <c r="AF2452" s="12"/>
      <c r="AG2452" s="8"/>
      <c r="AH2452" s="88"/>
    </row>
    <row r="2453" spans="1:34" x14ac:dyDescent="0.25">
      <c r="A2453" s="62">
        <f>COUNTA(H2453:K2453,L2453:AH2453)</f>
        <v>0</v>
      </c>
      <c r="B2453" s="13"/>
      <c r="C2453" s="13"/>
      <c r="D2453" s="13"/>
      <c r="E2453" s="13">
        <f t="shared" si="318"/>
        <v>0</v>
      </c>
      <c r="F2453" s="13"/>
      <c r="G2453" s="13"/>
      <c r="H2453" s="88"/>
      <c r="I2453" s="88"/>
      <c r="J2453" s="9"/>
      <c r="K2453" s="8"/>
      <c r="L2453" s="19"/>
      <c r="M2453" s="8"/>
      <c r="N2453" s="19"/>
      <c r="O2453" s="19"/>
      <c r="P2453" s="19"/>
      <c r="Q2453" s="8"/>
      <c r="R2453" s="8"/>
      <c r="S2453" s="88"/>
      <c r="T2453" s="8"/>
      <c r="U2453" s="8"/>
      <c r="V2453" s="11"/>
      <c r="W2453" s="19"/>
      <c r="X2453" s="8"/>
      <c r="Y2453" s="90"/>
      <c r="Z2453" s="88"/>
      <c r="AA2453" s="88"/>
      <c r="AB2453" s="88"/>
      <c r="AC2453" s="88"/>
      <c r="AD2453" s="10"/>
      <c r="AE2453" s="8"/>
      <c r="AF2453" s="12"/>
      <c r="AG2453" s="8"/>
      <c r="AH2453" s="88"/>
    </row>
    <row r="2454" spans="1:34" x14ac:dyDescent="0.25">
      <c r="A2454" s="62">
        <f>COUNTA(H2454:K2454,L2454:AH2454,J2455)-4</f>
        <v>0</v>
      </c>
      <c r="B2454" s="13"/>
      <c r="C2454" s="13"/>
      <c r="D2454" s="13"/>
      <c r="E2454" s="13">
        <f t="shared" si="318"/>
        <v>0</v>
      </c>
      <c r="F2454" s="13"/>
      <c r="G2454" s="13"/>
      <c r="H2454" s="88"/>
      <c r="I2454" s="88"/>
      <c r="J2454" s="7" t="s">
        <v>79</v>
      </c>
      <c r="K2454" s="8"/>
      <c r="L2454" s="19"/>
      <c r="M2454" s="8"/>
      <c r="N2454" s="19"/>
      <c r="O2454" s="19"/>
      <c r="P2454" s="19"/>
      <c r="Q2454" s="8"/>
      <c r="R2454" s="8"/>
      <c r="S2454" s="88"/>
      <c r="T2454" s="17" t="s">
        <v>80</v>
      </c>
      <c r="U2454" s="17" t="s">
        <v>80</v>
      </c>
      <c r="V2454" s="18" t="s">
        <v>80</v>
      </c>
      <c r="W2454" s="19"/>
      <c r="X2454" s="8"/>
      <c r="Y2454" s="90"/>
      <c r="Z2454" s="88"/>
      <c r="AA2454" s="88"/>
      <c r="AB2454" s="88"/>
      <c r="AC2454" s="88"/>
      <c r="AD2454" s="10"/>
      <c r="AE2454" s="8"/>
      <c r="AF2454" s="12"/>
      <c r="AG2454" s="8"/>
      <c r="AH2454" s="88"/>
    </row>
    <row r="2455" spans="1:34" x14ac:dyDescent="0.25">
      <c r="A2455" s="62">
        <f>COUNTA(H2455:K2455,L2455:AH2455)</f>
        <v>0</v>
      </c>
      <c r="B2455" s="13"/>
      <c r="C2455" s="13"/>
      <c r="D2455" s="13" t="str">
        <f>IF(J2455&gt;0,"совместительство","-")</f>
        <v>-</v>
      </c>
      <c r="E2455" s="13">
        <f t="shared" si="318"/>
        <v>0</v>
      </c>
      <c r="F2455" s="13"/>
      <c r="G2455" s="13"/>
      <c r="H2455" s="88"/>
      <c r="I2455" s="88"/>
      <c r="J2455" s="9"/>
      <c r="K2455" s="8"/>
      <c r="L2455" s="19"/>
      <c r="M2455" s="8"/>
      <c r="N2455" s="19"/>
      <c r="O2455" s="19"/>
      <c r="P2455" s="19"/>
      <c r="Q2455" s="8"/>
      <c r="R2455" s="8"/>
      <c r="S2455" s="88"/>
      <c r="T2455" s="8"/>
      <c r="U2455" s="8"/>
      <c r="V2455" s="11"/>
      <c r="W2455" s="19"/>
      <c r="X2455" s="8"/>
      <c r="Y2455" s="90"/>
      <c r="Z2455" s="88"/>
      <c r="AA2455" s="88"/>
      <c r="AB2455" s="88"/>
      <c r="AC2455" s="88"/>
      <c r="AD2455" s="10"/>
      <c r="AE2455" s="8"/>
      <c r="AF2455" s="12"/>
      <c r="AG2455" s="8"/>
      <c r="AH2455" s="88"/>
    </row>
    <row r="2456" spans="1:34" x14ac:dyDescent="0.25">
      <c r="A2456" s="62">
        <f>COUNTA(H2456:K2456,L2456:AH2456)</f>
        <v>0</v>
      </c>
      <c r="B2456" s="13"/>
      <c r="C2456" s="13"/>
      <c r="D2456" s="13"/>
      <c r="E2456" s="13">
        <f t="shared" si="318"/>
        <v>0</v>
      </c>
      <c r="F2456" s="13"/>
      <c r="G2456" s="13"/>
      <c r="H2456" s="88"/>
      <c r="I2456" s="88"/>
      <c r="J2456" s="9"/>
      <c r="K2456" s="8"/>
      <c r="L2456" s="19"/>
      <c r="M2456" s="8"/>
      <c r="N2456" s="19"/>
      <c r="O2456" s="19"/>
      <c r="P2456" s="19"/>
      <c r="Q2456" s="8"/>
      <c r="R2456" s="8"/>
      <c r="S2456" s="88"/>
      <c r="T2456" s="8"/>
      <c r="U2456" s="8"/>
      <c r="V2456" s="11"/>
      <c r="W2456" s="19"/>
      <c r="X2456" s="8"/>
      <c r="Y2456" s="90"/>
      <c r="Z2456" s="88"/>
      <c r="AA2456" s="88"/>
      <c r="AB2456" s="88"/>
      <c r="AC2456" s="88"/>
      <c r="AD2456" s="10"/>
      <c r="AE2456" s="8"/>
      <c r="AF2456" s="12"/>
      <c r="AG2456" s="8"/>
      <c r="AH2456" s="88"/>
    </row>
    <row r="2457" spans="1:34" x14ac:dyDescent="0.25">
      <c r="A2457" s="62">
        <f>COUNTA(H2457:K2457,L2457:AH2457)</f>
        <v>0</v>
      </c>
      <c r="B2457" s="13"/>
      <c r="C2457" s="13"/>
      <c r="D2457" s="13"/>
      <c r="E2457" s="13">
        <f t="shared" si="318"/>
        <v>0</v>
      </c>
      <c r="F2457" s="13"/>
      <c r="G2457" s="13"/>
      <c r="H2457" s="88"/>
      <c r="I2457" s="88"/>
      <c r="J2457" s="9"/>
      <c r="K2457" s="8"/>
      <c r="L2457" s="19"/>
      <c r="M2457" s="8"/>
      <c r="N2457" s="19"/>
      <c r="O2457" s="19"/>
      <c r="P2457" s="19"/>
      <c r="Q2457" s="8"/>
      <c r="R2457" s="8"/>
      <c r="S2457" s="88"/>
      <c r="T2457" s="8"/>
      <c r="U2457" s="8"/>
      <c r="V2457" s="11"/>
      <c r="W2457" s="19"/>
      <c r="X2457" s="8"/>
      <c r="Y2457" s="90"/>
      <c r="Z2457" s="88"/>
      <c r="AA2457" s="88"/>
      <c r="AB2457" s="88"/>
      <c r="AC2457" s="88"/>
      <c r="AD2457" s="10"/>
      <c r="AE2457" s="8"/>
      <c r="AF2457" s="12"/>
      <c r="AG2457" s="8"/>
      <c r="AH2457" s="88"/>
    </row>
    <row r="2458" spans="1:34" x14ac:dyDescent="0.25">
      <c r="A2458" s="62">
        <f>COUNTA(H2458:K2458,L2458:AH2458)</f>
        <v>0</v>
      </c>
      <c r="B2458" s="13"/>
      <c r="C2458" s="13"/>
      <c r="D2458" s="13"/>
      <c r="E2458" s="13">
        <f t="shared" si="318"/>
        <v>0</v>
      </c>
      <c r="F2458" s="13"/>
      <c r="G2458" s="13"/>
      <c r="H2458" s="88"/>
      <c r="I2458" s="88"/>
      <c r="J2458" s="9"/>
      <c r="K2458" s="8"/>
      <c r="L2458" s="19"/>
      <c r="M2458" s="8"/>
      <c r="N2458" s="19"/>
      <c r="O2458" s="19"/>
      <c r="P2458" s="19"/>
      <c r="Q2458" s="8"/>
      <c r="R2458" s="8"/>
      <c r="S2458" s="88"/>
      <c r="T2458" s="8"/>
      <c r="U2458" s="8"/>
      <c r="V2458" s="11"/>
      <c r="W2458" s="19"/>
      <c r="X2458" s="8"/>
      <c r="Y2458" s="90"/>
      <c r="Z2458" s="88"/>
      <c r="AA2458" s="88"/>
      <c r="AB2458" s="88"/>
      <c r="AC2458" s="88"/>
      <c r="AD2458" s="10"/>
      <c r="AE2458" s="8"/>
      <c r="AF2458" s="12"/>
      <c r="AG2458" s="8"/>
      <c r="AH2458" s="88"/>
    </row>
    <row r="2459" spans="1:34" x14ac:dyDescent="0.25">
      <c r="A2459" s="62">
        <f>COUNTA(H2459:K2459,L2459:AH2459)</f>
        <v>0</v>
      </c>
      <c r="B2459" s="13"/>
      <c r="C2459" s="13"/>
      <c r="D2459" s="13"/>
      <c r="E2459" s="13">
        <f t="shared" si="318"/>
        <v>0</v>
      </c>
      <c r="F2459" s="13"/>
      <c r="G2459" s="13"/>
      <c r="H2459" s="88"/>
      <c r="I2459" s="88"/>
      <c r="J2459" s="9"/>
      <c r="K2459" s="8"/>
      <c r="L2459" s="19"/>
      <c r="M2459" s="8"/>
      <c r="N2459" s="19"/>
      <c r="O2459" s="19"/>
      <c r="P2459" s="19"/>
      <c r="Q2459" s="8"/>
      <c r="R2459" s="8"/>
      <c r="S2459" s="88"/>
      <c r="T2459" s="8"/>
      <c r="U2459" s="8"/>
      <c r="V2459" s="11"/>
      <c r="W2459" s="19"/>
      <c r="X2459" s="8"/>
      <c r="Y2459" s="90"/>
      <c r="Z2459" s="88"/>
      <c r="AA2459" s="88"/>
      <c r="AB2459" s="88"/>
      <c r="AC2459" s="88"/>
      <c r="AD2459" s="10"/>
      <c r="AE2459" s="8"/>
      <c r="AF2459" s="12"/>
      <c r="AG2459" s="8"/>
      <c r="AH2459" s="88"/>
    </row>
    <row r="2460" spans="1:34" x14ac:dyDescent="0.25">
      <c r="A2460" s="62">
        <f>COUNTA(H2460:K2460,L2460:AH2460)</f>
        <v>0</v>
      </c>
      <c r="B2460" s="13"/>
      <c r="C2460" s="13"/>
      <c r="D2460" s="13"/>
      <c r="E2460" s="13">
        <f t="shared" si="318"/>
        <v>0</v>
      </c>
      <c r="F2460" s="13"/>
      <c r="G2460" s="13"/>
      <c r="H2460" s="88"/>
      <c r="I2460" s="88"/>
      <c r="J2460" s="9"/>
      <c r="K2460" s="8"/>
      <c r="L2460" s="19"/>
      <c r="M2460" s="8"/>
      <c r="N2460" s="19"/>
      <c r="O2460" s="19"/>
      <c r="P2460" s="19"/>
      <c r="Q2460" s="8"/>
      <c r="R2460" s="8"/>
      <c r="S2460" s="88"/>
      <c r="T2460" s="8"/>
      <c r="U2460" s="8"/>
      <c r="V2460" s="11"/>
      <c r="W2460" s="19"/>
      <c r="X2460" s="8"/>
      <c r="Y2460" s="90"/>
      <c r="Z2460" s="88"/>
      <c r="AA2460" s="88"/>
      <c r="AB2460" s="88"/>
      <c r="AC2460" s="88"/>
      <c r="AD2460" s="10"/>
      <c r="AE2460" s="8"/>
      <c r="AF2460" s="12"/>
      <c r="AG2460" s="8"/>
      <c r="AH2460" s="88"/>
    </row>
    <row r="2461" spans="1:34" s="26" customFormat="1" ht="11.25" customHeight="1" x14ac:dyDescent="0.25">
      <c r="A2461" s="21">
        <v>0</v>
      </c>
      <c r="B2461" s="22"/>
      <c r="C2461" s="22"/>
      <c r="D2461" s="21"/>
      <c r="E2461" s="23">
        <f>MAX(E2445:E2460)</f>
        <v>0</v>
      </c>
      <c r="F2461" s="21" t="str">
        <f>RIGHT(R2461,4)</f>
        <v xml:space="preserve"> - 0</v>
      </c>
      <c r="G2461" s="21" t="str">
        <f>RIGHT(X2461,4)</f>
        <v xml:space="preserve"> - 0</v>
      </c>
      <c r="H2461" s="88"/>
      <c r="I2461" s="88"/>
      <c r="J2461" s="23" t="s">
        <v>85</v>
      </c>
      <c r="K2461" s="23" t="str">
        <f>IF(E2461=4,"ВО",IF(E2461=3,"СПО",IF(E2461=2,"ВО (с)",IF(E2461=1,"СПО (с)","-"))))</f>
        <v>-</v>
      </c>
      <c r="L2461" s="23">
        <f>COUNTA(L2445:L2460)</f>
        <v>0</v>
      </c>
      <c r="M2461" s="23" t="s">
        <v>80</v>
      </c>
      <c r="N2461" s="23" t="s">
        <v>80</v>
      </c>
      <c r="O2461" s="23">
        <f>COUNTA(O2445:O2460)</f>
        <v>0</v>
      </c>
      <c r="P2461" s="23" t="s">
        <v>80</v>
      </c>
      <c r="Q2461" s="23">
        <f>SUM(Q2445:Q2460)</f>
        <v>0</v>
      </c>
      <c r="R2461" s="23" t="str">
        <f>CONCATENATE("П.Г.П. - ",MAX(R2445:R2460))</f>
        <v>П.Г.П. - 0</v>
      </c>
      <c r="S2461" s="23">
        <f>COUNTA(S2445)</f>
        <v>0</v>
      </c>
      <c r="T2461" s="23">
        <f>T2446</f>
        <v>0</v>
      </c>
      <c r="U2461" s="23" t="s">
        <v>80</v>
      </c>
      <c r="V2461" s="23" t="s">
        <v>80</v>
      </c>
      <c r="W2461" s="23">
        <f>COUNTA(W2445:W2460)</f>
        <v>0</v>
      </c>
      <c r="X2461" s="23" t="str">
        <f>CONCATENATE("П.Г.П. - ",MAX(X2445:X2460))</f>
        <v>П.Г.П. - 0</v>
      </c>
      <c r="Y2461" s="24">
        <f>Y2445</f>
        <v>0</v>
      </c>
      <c r="Z2461" s="23" t="str">
        <f>IF(Z2445="","-",Z2445)</f>
        <v>-</v>
      </c>
      <c r="AA2461" s="23" t="str">
        <f t="shared" ref="AA2461:AC2461" si="319">IF(AA2445="","-",AA2445)</f>
        <v>-</v>
      </c>
      <c r="AB2461" s="23" t="str">
        <f t="shared" si="319"/>
        <v>-</v>
      </c>
      <c r="AC2461" s="23" t="str">
        <f t="shared" si="319"/>
        <v>-</v>
      </c>
      <c r="AD2461" s="23" t="s">
        <v>80</v>
      </c>
      <c r="AE2461" s="23">
        <f>SUM(AE2445:AE2460)</f>
        <v>0</v>
      </c>
      <c r="AF2461" s="25">
        <f>SUM(AF2445:AF2460)</f>
        <v>0</v>
      </c>
      <c r="AG2461" s="23" t="s">
        <v>80</v>
      </c>
      <c r="AH2461" s="23" t="s">
        <v>80</v>
      </c>
    </row>
    <row r="2462" spans="1:34" x14ac:dyDescent="0.25">
      <c r="A2462" s="62">
        <f>COUNTA(H2462:K2462,L2462:AH2462)-7</f>
        <v>-1</v>
      </c>
      <c r="B2462" s="13"/>
      <c r="C2462" s="13"/>
      <c r="D2462" s="13"/>
      <c r="E2462" s="13">
        <f t="shared" ref="E2462:E2477" si="320">IF(K2462="ВО",4,IF(K2462="СПО",3,IF(K2462="ВО (студент)",2,IF(K2462="СПО (студент)",1,0))))</f>
        <v>0</v>
      </c>
      <c r="F2462" s="13"/>
      <c r="G2462" s="13"/>
      <c r="H2462" s="88">
        <v>165</v>
      </c>
      <c r="I2462" s="88"/>
      <c r="J2462" s="7" t="s">
        <v>77</v>
      </c>
      <c r="K2462" s="8"/>
      <c r="L2462" s="19"/>
      <c r="M2462" s="8"/>
      <c r="N2462" s="19"/>
      <c r="O2462" s="19"/>
      <c r="P2462" s="19"/>
      <c r="Q2462" s="8"/>
      <c r="R2462" s="8"/>
      <c r="S2462" s="88"/>
      <c r="T2462" s="17" t="s">
        <v>80</v>
      </c>
      <c r="U2462" s="17" t="s">
        <v>80</v>
      </c>
      <c r="V2462" s="18" t="s">
        <v>80</v>
      </c>
      <c r="W2462" s="19"/>
      <c r="X2462" s="8"/>
      <c r="Y2462" s="90"/>
      <c r="Z2462" s="88"/>
      <c r="AA2462" s="88"/>
      <c r="AB2462" s="88" t="str">
        <f>IF(Y2462&lt;1,"-",ROUND(YEARFRAC(Y2462,#REF!,1),2))</f>
        <v>-</v>
      </c>
      <c r="AC2462" s="88"/>
      <c r="AD2462" s="10"/>
      <c r="AE2462" s="8"/>
      <c r="AF2462" s="12"/>
      <c r="AG2462" s="8"/>
      <c r="AH2462" s="88"/>
    </row>
    <row r="2463" spans="1:34" x14ac:dyDescent="0.25">
      <c r="A2463" s="62">
        <f>COUNTA(H2463:K2463,L2463:AH2463)</f>
        <v>0</v>
      </c>
      <c r="B2463" s="13"/>
      <c r="C2463" s="13"/>
      <c r="D2463" s="13"/>
      <c r="E2463" s="13">
        <f t="shared" si="320"/>
        <v>0</v>
      </c>
      <c r="F2463" s="13"/>
      <c r="G2463" s="13"/>
      <c r="H2463" s="88"/>
      <c r="I2463" s="88"/>
      <c r="J2463" s="9"/>
      <c r="K2463" s="8"/>
      <c r="L2463" s="19"/>
      <c r="M2463" s="8"/>
      <c r="N2463" s="19"/>
      <c r="O2463" s="19"/>
      <c r="P2463" s="19"/>
      <c r="Q2463" s="8"/>
      <c r="R2463" s="8"/>
      <c r="S2463" s="88"/>
      <c r="T2463" s="8"/>
      <c r="U2463" s="8"/>
      <c r="V2463" s="11"/>
      <c r="W2463" s="19"/>
      <c r="X2463" s="8"/>
      <c r="Y2463" s="90"/>
      <c r="Z2463" s="88"/>
      <c r="AA2463" s="88"/>
      <c r="AB2463" s="88"/>
      <c r="AC2463" s="88"/>
      <c r="AD2463" s="10"/>
      <c r="AE2463" s="8"/>
      <c r="AF2463" s="12"/>
      <c r="AG2463" s="8"/>
      <c r="AH2463" s="88"/>
    </row>
    <row r="2464" spans="1:34" x14ac:dyDescent="0.25">
      <c r="A2464" s="62">
        <f>COUNTA(H2464:K2464,L2464:AH2464,J2465)-4</f>
        <v>0</v>
      </c>
      <c r="B2464" s="13"/>
      <c r="C2464" s="13"/>
      <c r="D2464" s="13"/>
      <c r="E2464" s="13">
        <f t="shared" si="320"/>
        <v>0</v>
      </c>
      <c r="F2464" s="13"/>
      <c r="G2464" s="13"/>
      <c r="H2464" s="88"/>
      <c r="I2464" s="88"/>
      <c r="J2464" s="7" t="s">
        <v>78</v>
      </c>
      <c r="K2464" s="8"/>
      <c r="L2464" s="19"/>
      <c r="M2464" s="8"/>
      <c r="N2464" s="19"/>
      <c r="O2464" s="19"/>
      <c r="P2464" s="19"/>
      <c r="Q2464" s="8"/>
      <c r="R2464" s="8"/>
      <c r="S2464" s="88"/>
      <c r="T2464" s="17" t="s">
        <v>80</v>
      </c>
      <c r="U2464" s="17" t="s">
        <v>80</v>
      </c>
      <c r="V2464" s="18" t="s">
        <v>80</v>
      </c>
      <c r="W2464" s="19"/>
      <c r="X2464" s="8"/>
      <c r="Y2464" s="90"/>
      <c r="Z2464" s="88"/>
      <c r="AA2464" s="88"/>
      <c r="AB2464" s="88"/>
      <c r="AC2464" s="88"/>
      <c r="AD2464" s="10"/>
      <c r="AE2464" s="8"/>
      <c r="AF2464" s="12"/>
      <c r="AG2464" s="8"/>
      <c r="AH2464" s="88"/>
    </row>
    <row r="2465" spans="1:34" x14ac:dyDescent="0.25">
      <c r="A2465" s="62">
        <f>COUNTA(H2465:K2465,L2465:AH2465)</f>
        <v>0</v>
      </c>
      <c r="B2465" s="13"/>
      <c r="C2465" s="13"/>
      <c r="D2465" s="13" t="str">
        <f>IF(J2465&gt;0,"совмещение","-")</f>
        <v>-</v>
      </c>
      <c r="E2465" s="13">
        <f t="shared" si="320"/>
        <v>0</v>
      </c>
      <c r="F2465" s="13"/>
      <c r="G2465" s="13"/>
      <c r="H2465" s="88"/>
      <c r="I2465" s="88"/>
      <c r="J2465" s="9"/>
      <c r="K2465" s="8"/>
      <c r="L2465" s="19"/>
      <c r="M2465" s="8"/>
      <c r="N2465" s="19"/>
      <c r="O2465" s="19"/>
      <c r="P2465" s="19"/>
      <c r="Q2465" s="8"/>
      <c r="R2465" s="8"/>
      <c r="S2465" s="88"/>
      <c r="T2465" s="8"/>
      <c r="U2465" s="8"/>
      <c r="V2465" s="11"/>
      <c r="W2465" s="19"/>
      <c r="X2465" s="8"/>
      <c r="Y2465" s="90"/>
      <c r="Z2465" s="88"/>
      <c r="AA2465" s="88"/>
      <c r="AB2465" s="88"/>
      <c r="AC2465" s="88"/>
      <c r="AD2465" s="10"/>
      <c r="AE2465" s="8"/>
      <c r="AF2465" s="12"/>
      <c r="AG2465" s="8"/>
      <c r="AH2465" s="88"/>
    </row>
    <row r="2466" spans="1:34" x14ac:dyDescent="0.25">
      <c r="A2466" s="62">
        <f>COUNTA(H2466:K2466,L2466:AH2466)</f>
        <v>0</v>
      </c>
      <c r="B2466" s="13"/>
      <c r="C2466" s="13"/>
      <c r="D2466" s="13"/>
      <c r="E2466" s="13">
        <f t="shared" si="320"/>
        <v>0</v>
      </c>
      <c r="F2466" s="13"/>
      <c r="G2466" s="13"/>
      <c r="H2466" s="88"/>
      <c r="I2466" s="88"/>
      <c r="J2466" s="9"/>
      <c r="K2466" s="8"/>
      <c r="L2466" s="19"/>
      <c r="M2466" s="8"/>
      <c r="N2466" s="19"/>
      <c r="O2466" s="19"/>
      <c r="P2466" s="19"/>
      <c r="Q2466" s="8"/>
      <c r="R2466" s="8"/>
      <c r="S2466" s="88"/>
      <c r="T2466" s="8"/>
      <c r="U2466" s="8"/>
      <c r="V2466" s="11"/>
      <c r="W2466" s="19"/>
      <c r="X2466" s="8"/>
      <c r="Y2466" s="90"/>
      <c r="Z2466" s="88"/>
      <c r="AA2466" s="88"/>
      <c r="AB2466" s="88"/>
      <c r="AC2466" s="88"/>
      <c r="AD2466" s="10"/>
      <c r="AE2466" s="8"/>
      <c r="AF2466" s="12"/>
      <c r="AG2466" s="8"/>
      <c r="AH2466" s="88"/>
    </row>
    <row r="2467" spans="1:34" x14ac:dyDescent="0.25">
      <c r="A2467" s="62">
        <f>COUNTA(H2467:K2467,L2467:AH2467)</f>
        <v>0</v>
      </c>
      <c r="B2467" s="13"/>
      <c r="C2467" s="13"/>
      <c r="D2467" s="13"/>
      <c r="E2467" s="13">
        <f t="shared" si="320"/>
        <v>0</v>
      </c>
      <c r="F2467" s="13"/>
      <c r="G2467" s="13"/>
      <c r="H2467" s="88"/>
      <c r="I2467" s="88"/>
      <c r="J2467" s="9"/>
      <c r="K2467" s="8"/>
      <c r="L2467" s="19"/>
      <c r="M2467" s="8"/>
      <c r="N2467" s="19"/>
      <c r="O2467" s="19"/>
      <c r="P2467" s="19"/>
      <c r="Q2467" s="8"/>
      <c r="R2467" s="8"/>
      <c r="S2467" s="88"/>
      <c r="T2467" s="8"/>
      <c r="U2467" s="8"/>
      <c r="V2467" s="11"/>
      <c r="W2467" s="19"/>
      <c r="X2467" s="8"/>
      <c r="Y2467" s="90"/>
      <c r="Z2467" s="88"/>
      <c r="AA2467" s="88"/>
      <c r="AB2467" s="88"/>
      <c r="AC2467" s="88"/>
      <c r="AD2467" s="10"/>
      <c r="AE2467" s="8"/>
      <c r="AF2467" s="12"/>
      <c r="AG2467" s="8"/>
      <c r="AH2467" s="88"/>
    </row>
    <row r="2468" spans="1:34" x14ac:dyDescent="0.25">
      <c r="A2468" s="62">
        <f>COUNTA(H2468:K2468,L2468:AH2468)</f>
        <v>0</v>
      </c>
      <c r="B2468" s="13"/>
      <c r="C2468" s="13"/>
      <c r="D2468" s="13"/>
      <c r="E2468" s="13">
        <f t="shared" si="320"/>
        <v>0</v>
      </c>
      <c r="F2468" s="13"/>
      <c r="G2468" s="13"/>
      <c r="H2468" s="88"/>
      <c r="I2468" s="88"/>
      <c r="J2468" s="9"/>
      <c r="K2468" s="8"/>
      <c r="L2468" s="19"/>
      <c r="M2468" s="8"/>
      <c r="N2468" s="19"/>
      <c r="O2468" s="19"/>
      <c r="P2468" s="19"/>
      <c r="Q2468" s="8"/>
      <c r="R2468" s="8"/>
      <c r="S2468" s="88"/>
      <c r="T2468" s="8"/>
      <c r="U2468" s="8"/>
      <c r="V2468" s="11"/>
      <c r="W2468" s="19"/>
      <c r="X2468" s="8"/>
      <c r="Y2468" s="90"/>
      <c r="Z2468" s="88"/>
      <c r="AA2468" s="88"/>
      <c r="AB2468" s="88"/>
      <c r="AC2468" s="88"/>
      <c r="AD2468" s="10"/>
      <c r="AE2468" s="8"/>
      <c r="AF2468" s="12"/>
      <c r="AG2468" s="8"/>
      <c r="AH2468" s="88"/>
    </row>
    <row r="2469" spans="1:34" x14ac:dyDescent="0.25">
      <c r="A2469" s="62">
        <f>COUNTA(H2469:K2469,L2469:AH2469)</f>
        <v>0</v>
      </c>
      <c r="B2469" s="13"/>
      <c r="C2469" s="13"/>
      <c r="D2469" s="13"/>
      <c r="E2469" s="13">
        <f t="shared" si="320"/>
        <v>0</v>
      </c>
      <c r="F2469" s="13"/>
      <c r="G2469" s="13"/>
      <c r="H2469" s="88"/>
      <c r="I2469" s="88"/>
      <c r="J2469" s="9"/>
      <c r="K2469" s="8"/>
      <c r="L2469" s="19"/>
      <c r="M2469" s="8"/>
      <c r="N2469" s="19"/>
      <c r="O2469" s="19"/>
      <c r="P2469" s="19"/>
      <c r="Q2469" s="8"/>
      <c r="R2469" s="8"/>
      <c r="S2469" s="88"/>
      <c r="T2469" s="8"/>
      <c r="U2469" s="8"/>
      <c r="V2469" s="11"/>
      <c r="W2469" s="19"/>
      <c r="X2469" s="8"/>
      <c r="Y2469" s="90"/>
      <c r="Z2469" s="88"/>
      <c r="AA2469" s="88"/>
      <c r="AB2469" s="88"/>
      <c r="AC2469" s="88"/>
      <c r="AD2469" s="10"/>
      <c r="AE2469" s="8"/>
      <c r="AF2469" s="12"/>
      <c r="AG2469" s="8"/>
      <c r="AH2469" s="88"/>
    </row>
    <row r="2470" spans="1:34" x14ac:dyDescent="0.25">
      <c r="A2470" s="62">
        <f>COUNTA(H2470:K2470,L2470:AH2470)</f>
        <v>0</v>
      </c>
      <c r="B2470" s="13"/>
      <c r="C2470" s="13"/>
      <c r="D2470" s="13"/>
      <c r="E2470" s="13">
        <f t="shared" si="320"/>
        <v>0</v>
      </c>
      <c r="F2470" s="13"/>
      <c r="G2470" s="13"/>
      <c r="H2470" s="88"/>
      <c r="I2470" s="88"/>
      <c r="J2470" s="9"/>
      <c r="K2470" s="8"/>
      <c r="L2470" s="19"/>
      <c r="M2470" s="8"/>
      <c r="N2470" s="19"/>
      <c r="O2470" s="19"/>
      <c r="P2470" s="19"/>
      <c r="Q2470" s="8"/>
      <c r="R2470" s="8"/>
      <c r="S2470" s="88"/>
      <c r="T2470" s="8"/>
      <c r="U2470" s="8"/>
      <c r="V2470" s="11"/>
      <c r="W2470" s="19"/>
      <c r="X2470" s="8"/>
      <c r="Y2470" s="90"/>
      <c r="Z2470" s="88"/>
      <c r="AA2470" s="88"/>
      <c r="AB2470" s="88"/>
      <c r="AC2470" s="88"/>
      <c r="AD2470" s="10"/>
      <c r="AE2470" s="8"/>
      <c r="AF2470" s="12"/>
      <c r="AG2470" s="8"/>
      <c r="AH2470" s="88"/>
    </row>
    <row r="2471" spans="1:34" x14ac:dyDescent="0.25">
      <c r="A2471" s="62">
        <f>COUNTA(H2471:K2471,L2471:AH2471,J2472)-4</f>
        <v>0</v>
      </c>
      <c r="B2471" s="13"/>
      <c r="C2471" s="13"/>
      <c r="D2471" s="13"/>
      <c r="E2471" s="13">
        <f t="shared" si="320"/>
        <v>0</v>
      </c>
      <c r="F2471" s="13"/>
      <c r="G2471" s="13"/>
      <c r="H2471" s="88"/>
      <c r="I2471" s="88"/>
      <c r="J2471" s="7" t="s">
        <v>79</v>
      </c>
      <c r="K2471" s="8"/>
      <c r="L2471" s="19"/>
      <c r="M2471" s="8"/>
      <c r="N2471" s="19"/>
      <c r="O2471" s="19"/>
      <c r="P2471" s="19"/>
      <c r="Q2471" s="8"/>
      <c r="R2471" s="8"/>
      <c r="S2471" s="88"/>
      <c r="T2471" s="17" t="s">
        <v>80</v>
      </c>
      <c r="U2471" s="17" t="s">
        <v>80</v>
      </c>
      <c r="V2471" s="18" t="s">
        <v>80</v>
      </c>
      <c r="W2471" s="19"/>
      <c r="X2471" s="8"/>
      <c r="Y2471" s="90"/>
      <c r="Z2471" s="88"/>
      <c r="AA2471" s="88"/>
      <c r="AB2471" s="88"/>
      <c r="AC2471" s="88"/>
      <c r="AD2471" s="10"/>
      <c r="AE2471" s="8"/>
      <c r="AF2471" s="12"/>
      <c r="AG2471" s="8"/>
      <c r="AH2471" s="88"/>
    </row>
    <row r="2472" spans="1:34" x14ac:dyDescent="0.25">
      <c r="A2472" s="62">
        <f>COUNTA(H2472:K2472,L2472:AH2472)</f>
        <v>0</v>
      </c>
      <c r="B2472" s="13"/>
      <c r="C2472" s="13"/>
      <c r="D2472" s="13" t="str">
        <f>IF(J2472&gt;0,"совместительство","-")</f>
        <v>-</v>
      </c>
      <c r="E2472" s="13">
        <f t="shared" si="320"/>
        <v>0</v>
      </c>
      <c r="F2472" s="13"/>
      <c r="G2472" s="13"/>
      <c r="H2472" s="88"/>
      <c r="I2472" s="88"/>
      <c r="J2472" s="9"/>
      <c r="K2472" s="8"/>
      <c r="L2472" s="19"/>
      <c r="M2472" s="8"/>
      <c r="N2472" s="19"/>
      <c r="O2472" s="19"/>
      <c r="P2472" s="19"/>
      <c r="Q2472" s="8"/>
      <c r="R2472" s="8"/>
      <c r="S2472" s="88"/>
      <c r="T2472" s="8"/>
      <c r="U2472" s="8"/>
      <c r="V2472" s="11"/>
      <c r="W2472" s="19"/>
      <c r="X2472" s="8"/>
      <c r="Y2472" s="90"/>
      <c r="Z2472" s="88"/>
      <c r="AA2472" s="88"/>
      <c r="AB2472" s="88"/>
      <c r="AC2472" s="88"/>
      <c r="AD2472" s="10"/>
      <c r="AE2472" s="8"/>
      <c r="AF2472" s="12"/>
      <c r="AG2472" s="8"/>
      <c r="AH2472" s="88"/>
    </row>
    <row r="2473" spans="1:34" x14ac:dyDescent="0.25">
      <c r="A2473" s="62">
        <f>COUNTA(H2473:K2473,L2473:AH2473)</f>
        <v>0</v>
      </c>
      <c r="B2473" s="13"/>
      <c r="C2473" s="13"/>
      <c r="D2473" s="13"/>
      <c r="E2473" s="13">
        <f t="shared" si="320"/>
        <v>0</v>
      </c>
      <c r="F2473" s="13"/>
      <c r="G2473" s="13"/>
      <c r="H2473" s="88"/>
      <c r="I2473" s="88"/>
      <c r="J2473" s="9"/>
      <c r="K2473" s="8"/>
      <c r="L2473" s="19"/>
      <c r="M2473" s="8"/>
      <c r="N2473" s="19"/>
      <c r="O2473" s="19"/>
      <c r="P2473" s="19"/>
      <c r="Q2473" s="8"/>
      <c r="R2473" s="8"/>
      <c r="S2473" s="88"/>
      <c r="T2473" s="8"/>
      <c r="U2473" s="8"/>
      <c r="V2473" s="11"/>
      <c r="W2473" s="19"/>
      <c r="X2473" s="8"/>
      <c r="Y2473" s="90"/>
      <c r="Z2473" s="88"/>
      <c r="AA2473" s="88"/>
      <c r="AB2473" s="88"/>
      <c r="AC2473" s="88"/>
      <c r="AD2473" s="10"/>
      <c r="AE2473" s="8"/>
      <c r="AF2473" s="12"/>
      <c r="AG2473" s="8"/>
      <c r="AH2473" s="88"/>
    </row>
    <row r="2474" spans="1:34" x14ac:dyDescent="0.25">
      <c r="A2474" s="62">
        <f>COUNTA(H2474:K2474,L2474:AH2474)</f>
        <v>0</v>
      </c>
      <c r="B2474" s="13"/>
      <c r="C2474" s="13"/>
      <c r="D2474" s="13"/>
      <c r="E2474" s="13">
        <f t="shared" si="320"/>
        <v>0</v>
      </c>
      <c r="F2474" s="13"/>
      <c r="G2474" s="13"/>
      <c r="H2474" s="88"/>
      <c r="I2474" s="88"/>
      <c r="J2474" s="9"/>
      <c r="K2474" s="8"/>
      <c r="L2474" s="19"/>
      <c r="M2474" s="8"/>
      <c r="N2474" s="19"/>
      <c r="O2474" s="19"/>
      <c r="P2474" s="19"/>
      <c r="Q2474" s="8"/>
      <c r="R2474" s="8"/>
      <c r="S2474" s="88"/>
      <c r="T2474" s="8"/>
      <c r="U2474" s="8"/>
      <c r="V2474" s="11"/>
      <c r="W2474" s="19"/>
      <c r="X2474" s="8"/>
      <c r="Y2474" s="90"/>
      <c r="Z2474" s="88"/>
      <c r="AA2474" s="88"/>
      <c r="AB2474" s="88"/>
      <c r="AC2474" s="88"/>
      <c r="AD2474" s="10"/>
      <c r="AE2474" s="8"/>
      <c r="AF2474" s="12"/>
      <c r="AG2474" s="8"/>
      <c r="AH2474" s="88"/>
    </row>
    <row r="2475" spans="1:34" x14ac:dyDescent="0.25">
      <c r="A2475" s="62">
        <f>COUNTA(H2475:K2475,L2475:AH2475)</f>
        <v>0</v>
      </c>
      <c r="B2475" s="13"/>
      <c r="C2475" s="13"/>
      <c r="D2475" s="13"/>
      <c r="E2475" s="13">
        <f t="shared" si="320"/>
        <v>0</v>
      </c>
      <c r="F2475" s="13"/>
      <c r="G2475" s="13"/>
      <c r="H2475" s="88"/>
      <c r="I2475" s="88"/>
      <c r="J2475" s="9"/>
      <c r="K2475" s="8"/>
      <c r="L2475" s="19"/>
      <c r="M2475" s="8"/>
      <c r="N2475" s="19"/>
      <c r="O2475" s="19"/>
      <c r="P2475" s="19"/>
      <c r="Q2475" s="8"/>
      <c r="R2475" s="8"/>
      <c r="S2475" s="88"/>
      <c r="T2475" s="8"/>
      <c r="U2475" s="8"/>
      <c r="V2475" s="11"/>
      <c r="W2475" s="19"/>
      <c r="X2475" s="8"/>
      <c r="Y2475" s="90"/>
      <c r="Z2475" s="88"/>
      <c r="AA2475" s="88"/>
      <c r="AB2475" s="88"/>
      <c r="AC2475" s="88"/>
      <c r="AD2475" s="10"/>
      <c r="AE2475" s="8"/>
      <c r="AF2475" s="12"/>
      <c r="AG2475" s="8"/>
      <c r="AH2475" s="88"/>
    </row>
    <row r="2476" spans="1:34" x14ac:dyDescent="0.25">
      <c r="A2476" s="62">
        <f>COUNTA(H2476:K2476,L2476:AH2476)</f>
        <v>0</v>
      </c>
      <c r="B2476" s="13"/>
      <c r="C2476" s="13"/>
      <c r="D2476" s="13"/>
      <c r="E2476" s="13">
        <f t="shared" si="320"/>
        <v>0</v>
      </c>
      <c r="F2476" s="13"/>
      <c r="G2476" s="13"/>
      <c r="H2476" s="88"/>
      <c r="I2476" s="88"/>
      <c r="J2476" s="9"/>
      <c r="K2476" s="8"/>
      <c r="L2476" s="19"/>
      <c r="M2476" s="8"/>
      <c r="N2476" s="19"/>
      <c r="O2476" s="19"/>
      <c r="P2476" s="19"/>
      <c r="Q2476" s="8"/>
      <c r="R2476" s="8"/>
      <c r="S2476" s="88"/>
      <c r="T2476" s="8"/>
      <c r="U2476" s="8"/>
      <c r="V2476" s="11"/>
      <c r="W2476" s="19"/>
      <c r="X2476" s="8"/>
      <c r="Y2476" s="90"/>
      <c r="Z2476" s="88"/>
      <c r="AA2476" s="88"/>
      <c r="AB2476" s="88"/>
      <c r="AC2476" s="88"/>
      <c r="AD2476" s="10"/>
      <c r="AE2476" s="8"/>
      <c r="AF2476" s="12"/>
      <c r="AG2476" s="8"/>
      <c r="AH2476" s="88"/>
    </row>
    <row r="2477" spans="1:34" x14ac:dyDescent="0.25">
      <c r="A2477" s="62">
        <f>COUNTA(H2477:K2477,L2477:AH2477)</f>
        <v>0</v>
      </c>
      <c r="B2477" s="13"/>
      <c r="C2477" s="13"/>
      <c r="D2477" s="13"/>
      <c r="E2477" s="13">
        <f t="shared" si="320"/>
        <v>0</v>
      </c>
      <c r="F2477" s="13"/>
      <c r="G2477" s="13"/>
      <c r="H2477" s="88"/>
      <c r="I2477" s="88"/>
      <c r="J2477" s="9"/>
      <c r="K2477" s="8"/>
      <c r="L2477" s="19"/>
      <c r="M2477" s="8"/>
      <c r="N2477" s="19"/>
      <c r="O2477" s="19"/>
      <c r="P2477" s="19"/>
      <c r="Q2477" s="8"/>
      <c r="R2477" s="8"/>
      <c r="S2477" s="88"/>
      <c r="T2477" s="8"/>
      <c r="U2477" s="8"/>
      <c r="V2477" s="11"/>
      <c r="W2477" s="19"/>
      <c r="X2477" s="8"/>
      <c r="Y2477" s="90"/>
      <c r="Z2477" s="88"/>
      <c r="AA2477" s="88"/>
      <c r="AB2477" s="88"/>
      <c r="AC2477" s="88"/>
      <c r="AD2477" s="10"/>
      <c r="AE2477" s="8"/>
      <c r="AF2477" s="12"/>
      <c r="AG2477" s="8"/>
      <c r="AH2477" s="88"/>
    </row>
    <row r="2478" spans="1:34" s="26" customFormat="1" ht="11.25" customHeight="1" x14ac:dyDescent="0.25">
      <c r="A2478" s="21">
        <v>0</v>
      </c>
      <c r="B2478" s="22"/>
      <c r="C2478" s="22"/>
      <c r="D2478" s="21"/>
      <c r="E2478" s="23">
        <f>MAX(E2462:E2477)</f>
        <v>0</v>
      </c>
      <c r="F2478" s="21" t="str">
        <f>RIGHT(R2478,4)</f>
        <v xml:space="preserve"> - 0</v>
      </c>
      <c r="G2478" s="21" t="str">
        <f>RIGHT(X2478,4)</f>
        <v xml:space="preserve"> - 0</v>
      </c>
      <c r="H2478" s="88"/>
      <c r="I2478" s="88"/>
      <c r="J2478" s="23" t="s">
        <v>85</v>
      </c>
      <c r="K2478" s="23" t="str">
        <f>IF(E2478=4,"ВО",IF(E2478=3,"СПО",IF(E2478=2,"ВО (с)",IF(E2478=1,"СПО (с)","-"))))</f>
        <v>-</v>
      </c>
      <c r="L2478" s="23">
        <f>COUNTA(L2462:L2477)</f>
        <v>0</v>
      </c>
      <c r="M2478" s="23" t="s">
        <v>80</v>
      </c>
      <c r="N2478" s="23" t="s">
        <v>80</v>
      </c>
      <c r="O2478" s="23">
        <f>COUNTA(O2462:O2477)</f>
        <v>0</v>
      </c>
      <c r="P2478" s="23" t="s">
        <v>80</v>
      </c>
      <c r="Q2478" s="23">
        <f>SUM(Q2462:Q2477)</f>
        <v>0</v>
      </c>
      <c r="R2478" s="23" t="str">
        <f>CONCATENATE("П.Г.П. - ",MAX(R2462:R2477))</f>
        <v>П.Г.П. - 0</v>
      </c>
      <c r="S2478" s="23">
        <f>COUNTA(S2462)</f>
        <v>0</v>
      </c>
      <c r="T2478" s="23">
        <f>T2463</f>
        <v>0</v>
      </c>
      <c r="U2478" s="23" t="s">
        <v>80</v>
      </c>
      <c r="V2478" s="23" t="s">
        <v>80</v>
      </c>
      <c r="W2478" s="23">
        <f>COUNTA(W2462:W2477)</f>
        <v>0</v>
      </c>
      <c r="X2478" s="23" t="str">
        <f>CONCATENATE("П.Г.П. - ",MAX(X2462:X2477))</f>
        <v>П.Г.П. - 0</v>
      </c>
      <c r="Y2478" s="24">
        <f>Y2462</f>
        <v>0</v>
      </c>
      <c r="Z2478" s="23" t="str">
        <f>IF(Z2462="","-",Z2462)</f>
        <v>-</v>
      </c>
      <c r="AA2478" s="23" t="str">
        <f t="shared" ref="AA2478:AC2478" si="321">IF(AA2462="","-",AA2462)</f>
        <v>-</v>
      </c>
      <c r="AB2478" s="23" t="str">
        <f t="shared" si="321"/>
        <v>-</v>
      </c>
      <c r="AC2478" s="23" t="str">
        <f t="shared" si="321"/>
        <v>-</v>
      </c>
      <c r="AD2478" s="23" t="s">
        <v>80</v>
      </c>
      <c r="AE2478" s="23">
        <f>SUM(AE2462:AE2477)</f>
        <v>0</v>
      </c>
      <c r="AF2478" s="25">
        <f>SUM(AF2462:AF2477)</f>
        <v>0</v>
      </c>
      <c r="AG2478" s="23" t="s">
        <v>80</v>
      </c>
      <c r="AH2478" s="23" t="s">
        <v>80</v>
      </c>
    </row>
    <row r="2479" spans="1:34" x14ac:dyDescent="0.25">
      <c r="A2479" s="62">
        <f>COUNTA(H2479:K2479,L2479:AH2479)-7</f>
        <v>-1</v>
      </c>
      <c r="B2479" s="13"/>
      <c r="C2479" s="13"/>
      <c r="D2479" s="13"/>
      <c r="E2479" s="13">
        <f t="shared" ref="E2479:E2494" si="322">IF(K2479="ВО",4,IF(K2479="СПО",3,IF(K2479="ВО (студент)",2,IF(K2479="СПО (студент)",1,0))))</f>
        <v>0</v>
      </c>
      <c r="F2479" s="13"/>
      <c r="G2479" s="13"/>
      <c r="H2479" s="88">
        <v>166</v>
      </c>
      <c r="I2479" s="88"/>
      <c r="J2479" s="7" t="s">
        <v>77</v>
      </c>
      <c r="K2479" s="8"/>
      <c r="L2479" s="19"/>
      <c r="M2479" s="8"/>
      <c r="N2479" s="19"/>
      <c r="O2479" s="19"/>
      <c r="P2479" s="19"/>
      <c r="Q2479" s="8"/>
      <c r="R2479" s="8"/>
      <c r="S2479" s="88"/>
      <c r="T2479" s="17" t="s">
        <v>80</v>
      </c>
      <c r="U2479" s="17" t="s">
        <v>80</v>
      </c>
      <c r="V2479" s="18" t="s">
        <v>80</v>
      </c>
      <c r="W2479" s="19"/>
      <c r="X2479" s="8"/>
      <c r="Y2479" s="90"/>
      <c r="Z2479" s="88"/>
      <c r="AA2479" s="88"/>
      <c r="AB2479" s="88" t="str">
        <f>IF(Y2479&lt;1,"-",ROUND(YEARFRAC(Y2479,#REF!,1),2))</f>
        <v>-</v>
      </c>
      <c r="AC2479" s="88"/>
      <c r="AD2479" s="10"/>
      <c r="AE2479" s="8"/>
      <c r="AF2479" s="12"/>
      <c r="AG2479" s="8"/>
      <c r="AH2479" s="88"/>
    </row>
    <row r="2480" spans="1:34" x14ac:dyDescent="0.25">
      <c r="A2480" s="62">
        <f>COUNTA(H2480:K2480,L2480:AH2480)</f>
        <v>0</v>
      </c>
      <c r="B2480" s="13"/>
      <c r="C2480" s="13"/>
      <c r="D2480" s="13"/>
      <c r="E2480" s="13">
        <f t="shared" si="322"/>
        <v>0</v>
      </c>
      <c r="F2480" s="13"/>
      <c r="G2480" s="13"/>
      <c r="H2480" s="88"/>
      <c r="I2480" s="88"/>
      <c r="J2480" s="9"/>
      <c r="K2480" s="8"/>
      <c r="L2480" s="19"/>
      <c r="M2480" s="8"/>
      <c r="N2480" s="19"/>
      <c r="O2480" s="19"/>
      <c r="P2480" s="19"/>
      <c r="Q2480" s="8"/>
      <c r="R2480" s="8"/>
      <c r="S2480" s="88"/>
      <c r="T2480" s="8"/>
      <c r="U2480" s="8"/>
      <c r="V2480" s="11"/>
      <c r="W2480" s="19"/>
      <c r="X2480" s="8"/>
      <c r="Y2480" s="90"/>
      <c r="Z2480" s="88"/>
      <c r="AA2480" s="88"/>
      <c r="AB2480" s="88"/>
      <c r="AC2480" s="88"/>
      <c r="AD2480" s="10"/>
      <c r="AE2480" s="8"/>
      <c r="AF2480" s="12"/>
      <c r="AG2480" s="8"/>
      <c r="AH2480" s="88"/>
    </row>
    <row r="2481" spans="1:34" x14ac:dyDescent="0.25">
      <c r="A2481" s="62">
        <f>COUNTA(H2481:K2481,L2481:AH2481,J2482)-4</f>
        <v>0</v>
      </c>
      <c r="B2481" s="13"/>
      <c r="C2481" s="13"/>
      <c r="D2481" s="13"/>
      <c r="E2481" s="13">
        <f t="shared" si="322"/>
        <v>0</v>
      </c>
      <c r="F2481" s="13"/>
      <c r="G2481" s="13"/>
      <c r="H2481" s="88"/>
      <c r="I2481" s="88"/>
      <c r="J2481" s="7" t="s">
        <v>78</v>
      </c>
      <c r="K2481" s="8"/>
      <c r="L2481" s="19"/>
      <c r="M2481" s="8"/>
      <c r="N2481" s="19"/>
      <c r="O2481" s="19"/>
      <c r="P2481" s="19"/>
      <c r="Q2481" s="8"/>
      <c r="R2481" s="8"/>
      <c r="S2481" s="88"/>
      <c r="T2481" s="17" t="s">
        <v>80</v>
      </c>
      <c r="U2481" s="17" t="s">
        <v>80</v>
      </c>
      <c r="V2481" s="18" t="s">
        <v>80</v>
      </c>
      <c r="W2481" s="19"/>
      <c r="X2481" s="8"/>
      <c r="Y2481" s="90"/>
      <c r="Z2481" s="88"/>
      <c r="AA2481" s="88"/>
      <c r="AB2481" s="88"/>
      <c r="AC2481" s="88"/>
      <c r="AD2481" s="10"/>
      <c r="AE2481" s="8"/>
      <c r="AF2481" s="12"/>
      <c r="AG2481" s="8"/>
      <c r="AH2481" s="88"/>
    </row>
    <row r="2482" spans="1:34" x14ac:dyDescent="0.25">
      <c r="A2482" s="62">
        <f>COUNTA(H2482:K2482,L2482:AH2482)</f>
        <v>0</v>
      </c>
      <c r="B2482" s="13"/>
      <c r="C2482" s="13"/>
      <c r="D2482" s="13" t="str">
        <f>IF(J2482&gt;0,"совмещение","-")</f>
        <v>-</v>
      </c>
      <c r="E2482" s="13">
        <f t="shared" si="322"/>
        <v>0</v>
      </c>
      <c r="F2482" s="13"/>
      <c r="G2482" s="13"/>
      <c r="H2482" s="88"/>
      <c r="I2482" s="88"/>
      <c r="J2482" s="9"/>
      <c r="K2482" s="8"/>
      <c r="L2482" s="19"/>
      <c r="M2482" s="8"/>
      <c r="N2482" s="19"/>
      <c r="O2482" s="19"/>
      <c r="P2482" s="19"/>
      <c r="Q2482" s="8"/>
      <c r="R2482" s="8"/>
      <c r="S2482" s="88"/>
      <c r="T2482" s="8"/>
      <c r="U2482" s="8"/>
      <c r="V2482" s="11"/>
      <c r="W2482" s="19"/>
      <c r="X2482" s="8"/>
      <c r="Y2482" s="90"/>
      <c r="Z2482" s="88"/>
      <c r="AA2482" s="88"/>
      <c r="AB2482" s="88"/>
      <c r="AC2482" s="88"/>
      <c r="AD2482" s="10"/>
      <c r="AE2482" s="8"/>
      <c r="AF2482" s="12"/>
      <c r="AG2482" s="8"/>
      <c r="AH2482" s="88"/>
    </row>
    <row r="2483" spans="1:34" x14ac:dyDescent="0.25">
      <c r="A2483" s="62">
        <f>COUNTA(H2483:K2483,L2483:AH2483)</f>
        <v>0</v>
      </c>
      <c r="B2483" s="13"/>
      <c r="C2483" s="13"/>
      <c r="D2483" s="13"/>
      <c r="E2483" s="13">
        <f t="shared" si="322"/>
        <v>0</v>
      </c>
      <c r="F2483" s="13"/>
      <c r="G2483" s="13"/>
      <c r="H2483" s="88"/>
      <c r="I2483" s="88"/>
      <c r="J2483" s="9"/>
      <c r="K2483" s="8"/>
      <c r="L2483" s="19"/>
      <c r="M2483" s="8"/>
      <c r="N2483" s="19"/>
      <c r="O2483" s="19"/>
      <c r="P2483" s="19"/>
      <c r="Q2483" s="8"/>
      <c r="R2483" s="8"/>
      <c r="S2483" s="88"/>
      <c r="T2483" s="8"/>
      <c r="U2483" s="8"/>
      <c r="V2483" s="11"/>
      <c r="W2483" s="19"/>
      <c r="X2483" s="8"/>
      <c r="Y2483" s="90"/>
      <c r="Z2483" s="88"/>
      <c r="AA2483" s="88"/>
      <c r="AB2483" s="88"/>
      <c r="AC2483" s="88"/>
      <c r="AD2483" s="10"/>
      <c r="AE2483" s="8"/>
      <c r="AF2483" s="12"/>
      <c r="AG2483" s="8"/>
      <c r="AH2483" s="88"/>
    </row>
    <row r="2484" spans="1:34" x14ac:dyDescent="0.25">
      <c r="A2484" s="62">
        <f>COUNTA(H2484:K2484,L2484:AH2484)</f>
        <v>0</v>
      </c>
      <c r="B2484" s="13"/>
      <c r="C2484" s="13"/>
      <c r="D2484" s="13"/>
      <c r="E2484" s="13">
        <f t="shared" si="322"/>
        <v>0</v>
      </c>
      <c r="F2484" s="13"/>
      <c r="G2484" s="13"/>
      <c r="H2484" s="88"/>
      <c r="I2484" s="88"/>
      <c r="J2484" s="9"/>
      <c r="K2484" s="8"/>
      <c r="L2484" s="19"/>
      <c r="M2484" s="8"/>
      <c r="N2484" s="19"/>
      <c r="O2484" s="19"/>
      <c r="P2484" s="19"/>
      <c r="Q2484" s="8"/>
      <c r="R2484" s="8"/>
      <c r="S2484" s="88"/>
      <c r="T2484" s="8"/>
      <c r="U2484" s="8"/>
      <c r="V2484" s="11"/>
      <c r="W2484" s="19"/>
      <c r="X2484" s="8"/>
      <c r="Y2484" s="90"/>
      <c r="Z2484" s="88"/>
      <c r="AA2484" s="88"/>
      <c r="AB2484" s="88"/>
      <c r="AC2484" s="88"/>
      <c r="AD2484" s="10"/>
      <c r="AE2484" s="8"/>
      <c r="AF2484" s="12"/>
      <c r="AG2484" s="8"/>
      <c r="AH2484" s="88"/>
    </row>
    <row r="2485" spans="1:34" x14ac:dyDescent="0.25">
      <c r="A2485" s="62">
        <f>COUNTA(H2485:K2485,L2485:AH2485)</f>
        <v>0</v>
      </c>
      <c r="B2485" s="13"/>
      <c r="C2485" s="13"/>
      <c r="D2485" s="13"/>
      <c r="E2485" s="13">
        <f t="shared" si="322"/>
        <v>0</v>
      </c>
      <c r="F2485" s="13"/>
      <c r="G2485" s="13"/>
      <c r="H2485" s="88"/>
      <c r="I2485" s="88"/>
      <c r="J2485" s="9"/>
      <c r="K2485" s="8"/>
      <c r="L2485" s="19"/>
      <c r="M2485" s="8"/>
      <c r="N2485" s="19"/>
      <c r="O2485" s="19"/>
      <c r="P2485" s="19"/>
      <c r="Q2485" s="8"/>
      <c r="R2485" s="8"/>
      <c r="S2485" s="88"/>
      <c r="T2485" s="8"/>
      <c r="U2485" s="8"/>
      <c r="V2485" s="11"/>
      <c r="W2485" s="19"/>
      <c r="X2485" s="8"/>
      <c r="Y2485" s="90"/>
      <c r="Z2485" s="88"/>
      <c r="AA2485" s="88"/>
      <c r="AB2485" s="88"/>
      <c r="AC2485" s="88"/>
      <c r="AD2485" s="10"/>
      <c r="AE2485" s="8"/>
      <c r="AF2485" s="12"/>
      <c r="AG2485" s="8"/>
      <c r="AH2485" s="88"/>
    </row>
    <row r="2486" spans="1:34" x14ac:dyDescent="0.25">
      <c r="A2486" s="62">
        <f>COUNTA(H2486:K2486,L2486:AH2486)</f>
        <v>0</v>
      </c>
      <c r="B2486" s="13"/>
      <c r="C2486" s="13"/>
      <c r="D2486" s="13"/>
      <c r="E2486" s="13">
        <f t="shared" si="322"/>
        <v>0</v>
      </c>
      <c r="F2486" s="13"/>
      <c r="G2486" s="13"/>
      <c r="H2486" s="88"/>
      <c r="I2486" s="88"/>
      <c r="J2486" s="9"/>
      <c r="K2486" s="8"/>
      <c r="L2486" s="19"/>
      <c r="M2486" s="8"/>
      <c r="N2486" s="19"/>
      <c r="O2486" s="19"/>
      <c r="P2486" s="19"/>
      <c r="Q2486" s="8"/>
      <c r="R2486" s="8"/>
      <c r="S2486" s="88"/>
      <c r="T2486" s="8"/>
      <c r="U2486" s="8"/>
      <c r="V2486" s="11"/>
      <c r="W2486" s="19"/>
      <c r="X2486" s="8"/>
      <c r="Y2486" s="90"/>
      <c r="Z2486" s="88"/>
      <c r="AA2486" s="88"/>
      <c r="AB2486" s="88"/>
      <c r="AC2486" s="88"/>
      <c r="AD2486" s="10"/>
      <c r="AE2486" s="8"/>
      <c r="AF2486" s="12"/>
      <c r="AG2486" s="8"/>
      <c r="AH2486" s="88"/>
    </row>
    <row r="2487" spans="1:34" x14ac:dyDescent="0.25">
      <c r="A2487" s="62">
        <f>COUNTA(H2487:K2487,L2487:AH2487)</f>
        <v>0</v>
      </c>
      <c r="B2487" s="13"/>
      <c r="C2487" s="13"/>
      <c r="D2487" s="13"/>
      <c r="E2487" s="13">
        <f t="shared" si="322"/>
        <v>0</v>
      </c>
      <c r="F2487" s="13"/>
      <c r="G2487" s="13"/>
      <c r="H2487" s="88"/>
      <c r="I2487" s="88"/>
      <c r="J2487" s="9"/>
      <c r="K2487" s="8"/>
      <c r="L2487" s="19"/>
      <c r="M2487" s="8"/>
      <c r="N2487" s="19"/>
      <c r="O2487" s="19"/>
      <c r="P2487" s="19"/>
      <c r="Q2487" s="8"/>
      <c r="R2487" s="8"/>
      <c r="S2487" s="88"/>
      <c r="T2487" s="8"/>
      <c r="U2487" s="8"/>
      <c r="V2487" s="11"/>
      <c r="W2487" s="19"/>
      <c r="X2487" s="8"/>
      <c r="Y2487" s="90"/>
      <c r="Z2487" s="88"/>
      <c r="AA2487" s="88"/>
      <c r="AB2487" s="88"/>
      <c r="AC2487" s="88"/>
      <c r="AD2487" s="10"/>
      <c r="AE2487" s="8"/>
      <c r="AF2487" s="12"/>
      <c r="AG2487" s="8"/>
      <c r="AH2487" s="88"/>
    </row>
    <row r="2488" spans="1:34" x14ac:dyDescent="0.25">
      <c r="A2488" s="62">
        <f>COUNTA(H2488:K2488,L2488:AH2488,J2489)-4</f>
        <v>0</v>
      </c>
      <c r="B2488" s="13"/>
      <c r="C2488" s="13"/>
      <c r="D2488" s="13"/>
      <c r="E2488" s="13">
        <f t="shared" si="322"/>
        <v>0</v>
      </c>
      <c r="F2488" s="13"/>
      <c r="G2488" s="13"/>
      <c r="H2488" s="88"/>
      <c r="I2488" s="88"/>
      <c r="J2488" s="7" t="s">
        <v>79</v>
      </c>
      <c r="K2488" s="8"/>
      <c r="L2488" s="19"/>
      <c r="M2488" s="8"/>
      <c r="N2488" s="19"/>
      <c r="O2488" s="19"/>
      <c r="P2488" s="19"/>
      <c r="Q2488" s="8"/>
      <c r="R2488" s="8"/>
      <c r="S2488" s="88"/>
      <c r="T2488" s="17" t="s">
        <v>80</v>
      </c>
      <c r="U2488" s="17" t="s">
        <v>80</v>
      </c>
      <c r="V2488" s="18" t="s">
        <v>80</v>
      </c>
      <c r="W2488" s="19"/>
      <c r="X2488" s="8"/>
      <c r="Y2488" s="90"/>
      <c r="Z2488" s="88"/>
      <c r="AA2488" s="88"/>
      <c r="AB2488" s="88"/>
      <c r="AC2488" s="88"/>
      <c r="AD2488" s="10"/>
      <c r="AE2488" s="8"/>
      <c r="AF2488" s="12"/>
      <c r="AG2488" s="8"/>
      <c r="AH2488" s="88"/>
    </row>
    <row r="2489" spans="1:34" x14ac:dyDescent="0.25">
      <c r="A2489" s="62">
        <f>COUNTA(H2489:K2489,L2489:AH2489)</f>
        <v>0</v>
      </c>
      <c r="B2489" s="13"/>
      <c r="C2489" s="13"/>
      <c r="D2489" s="13" t="str">
        <f>IF(J2489&gt;0,"совместительство","-")</f>
        <v>-</v>
      </c>
      <c r="E2489" s="13">
        <f t="shared" si="322"/>
        <v>0</v>
      </c>
      <c r="F2489" s="13"/>
      <c r="G2489" s="13"/>
      <c r="H2489" s="88"/>
      <c r="I2489" s="88"/>
      <c r="J2489" s="9"/>
      <c r="K2489" s="8"/>
      <c r="L2489" s="19"/>
      <c r="M2489" s="8"/>
      <c r="N2489" s="19"/>
      <c r="O2489" s="19"/>
      <c r="P2489" s="19"/>
      <c r="Q2489" s="8"/>
      <c r="R2489" s="8"/>
      <c r="S2489" s="88"/>
      <c r="T2489" s="8"/>
      <c r="U2489" s="8"/>
      <c r="V2489" s="11"/>
      <c r="W2489" s="19"/>
      <c r="X2489" s="8"/>
      <c r="Y2489" s="90"/>
      <c r="Z2489" s="88"/>
      <c r="AA2489" s="88"/>
      <c r="AB2489" s="88"/>
      <c r="AC2489" s="88"/>
      <c r="AD2489" s="10"/>
      <c r="AE2489" s="8"/>
      <c r="AF2489" s="12"/>
      <c r="AG2489" s="8"/>
      <c r="AH2489" s="88"/>
    </row>
    <row r="2490" spans="1:34" x14ac:dyDescent="0.25">
      <c r="A2490" s="62">
        <f>COUNTA(H2490:K2490,L2490:AH2490)</f>
        <v>0</v>
      </c>
      <c r="B2490" s="13"/>
      <c r="C2490" s="13"/>
      <c r="D2490" s="13"/>
      <c r="E2490" s="13">
        <f t="shared" si="322"/>
        <v>0</v>
      </c>
      <c r="F2490" s="13"/>
      <c r="G2490" s="13"/>
      <c r="H2490" s="88"/>
      <c r="I2490" s="88"/>
      <c r="J2490" s="9"/>
      <c r="K2490" s="8"/>
      <c r="L2490" s="19"/>
      <c r="M2490" s="8"/>
      <c r="N2490" s="19"/>
      <c r="O2490" s="19"/>
      <c r="P2490" s="19"/>
      <c r="Q2490" s="8"/>
      <c r="R2490" s="8"/>
      <c r="S2490" s="88"/>
      <c r="T2490" s="8"/>
      <c r="U2490" s="8"/>
      <c r="V2490" s="11"/>
      <c r="W2490" s="19"/>
      <c r="X2490" s="8"/>
      <c r="Y2490" s="90"/>
      <c r="Z2490" s="88"/>
      <c r="AA2490" s="88"/>
      <c r="AB2490" s="88"/>
      <c r="AC2490" s="88"/>
      <c r="AD2490" s="10"/>
      <c r="AE2490" s="8"/>
      <c r="AF2490" s="12"/>
      <c r="AG2490" s="8"/>
      <c r="AH2490" s="88"/>
    </row>
    <row r="2491" spans="1:34" x14ac:dyDescent="0.25">
      <c r="A2491" s="62">
        <f>COUNTA(H2491:K2491,L2491:AH2491)</f>
        <v>0</v>
      </c>
      <c r="B2491" s="13"/>
      <c r="C2491" s="13"/>
      <c r="D2491" s="13"/>
      <c r="E2491" s="13">
        <f t="shared" si="322"/>
        <v>0</v>
      </c>
      <c r="F2491" s="13"/>
      <c r="G2491" s="13"/>
      <c r="H2491" s="88"/>
      <c r="I2491" s="88"/>
      <c r="J2491" s="9"/>
      <c r="K2491" s="8"/>
      <c r="L2491" s="19"/>
      <c r="M2491" s="8"/>
      <c r="N2491" s="19"/>
      <c r="O2491" s="19"/>
      <c r="P2491" s="19"/>
      <c r="Q2491" s="8"/>
      <c r="R2491" s="8"/>
      <c r="S2491" s="88"/>
      <c r="T2491" s="8"/>
      <c r="U2491" s="8"/>
      <c r="V2491" s="11"/>
      <c r="W2491" s="19"/>
      <c r="X2491" s="8"/>
      <c r="Y2491" s="90"/>
      <c r="Z2491" s="88"/>
      <c r="AA2491" s="88"/>
      <c r="AB2491" s="88"/>
      <c r="AC2491" s="88"/>
      <c r="AD2491" s="10"/>
      <c r="AE2491" s="8"/>
      <c r="AF2491" s="12"/>
      <c r="AG2491" s="8"/>
      <c r="AH2491" s="88"/>
    </row>
    <row r="2492" spans="1:34" x14ac:dyDescent="0.25">
      <c r="A2492" s="62">
        <f>COUNTA(H2492:K2492,L2492:AH2492)</f>
        <v>0</v>
      </c>
      <c r="B2492" s="13"/>
      <c r="C2492" s="13"/>
      <c r="D2492" s="13"/>
      <c r="E2492" s="13">
        <f t="shared" si="322"/>
        <v>0</v>
      </c>
      <c r="F2492" s="13"/>
      <c r="G2492" s="13"/>
      <c r="H2492" s="88"/>
      <c r="I2492" s="88"/>
      <c r="J2492" s="9"/>
      <c r="K2492" s="8"/>
      <c r="L2492" s="19"/>
      <c r="M2492" s="8"/>
      <c r="N2492" s="19"/>
      <c r="O2492" s="19"/>
      <c r="P2492" s="19"/>
      <c r="Q2492" s="8"/>
      <c r="R2492" s="8"/>
      <c r="S2492" s="88"/>
      <c r="T2492" s="8"/>
      <c r="U2492" s="8"/>
      <c r="V2492" s="11"/>
      <c r="W2492" s="19"/>
      <c r="X2492" s="8"/>
      <c r="Y2492" s="90"/>
      <c r="Z2492" s="88"/>
      <c r="AA2492" s="88"/>
      <c r="AB2492" s="88"/>
      <c r="AC2492" s="88"/>
      <c r="AD2492" s="10"/>
      <c r="AE2492" s="8"/>
      <c r="AF2492" s="12"/>
      <c r="AG2492" s="8"/>
      <c r="AH2492" s="88"/>
    </row>
    <row r="2493" spans="1:34" x14ac:dyDescent="0.25">
      <c r="A2493" s="62">
        <f>COUNTA(H2493:K2493,L2493:AH2493)</f>
        <v>0</v>
      </c>
      <c r="B2493" s="13"/>
      <c r="C2493" s="13"/>
      <c r="D2493" s="13"/>
      <c r="E2493" s="13">
        <f t="shared" si="322"/>
        <v>0</v>
      </c>
      <c r="F2493" s="13"/>
      <c r="G2493" s="13"/>
      <c r="H2493" s="88"/>
      <c r="I2493" s="88"/>
      <c r="J2493" s="9"/>
      <c r="K2493" s="8"/>
      <c r="L2493" s="19"/>
      <c r="M2493" s="8"/>
      <c r="N2493" s="19"/>
      <c r="O2493" s="19"/>
      <c r="P2493" s="19"/>
      <c r="Q2493" s="8"/>
      <c r="R2493" s="8"/>
      <c r="S2493" s="88"/>
      <c r="T2493" s="8"/>
      <c r="U2493" s="8"/>
      <c r="V2493" s="11"/>
      <c r="W2493" s="19"/>
      <c r="X2493" s="8"/>
      <c r="Y2493" s="90"/>
      <c r="Z2493" s="88"/>
      <c r="AA2493" s="88"/>
      <c r="AB2493" s="88"/>
      <c r="AC2493" s="88"/>
      <c r="AD2493" s="10"/>
      <c r="AE2493" s="8"/>
      <c r="AF2493" s="12"/>
      <c r="AG2493" s="8"/>
      <c r="AH2493" s="88"/>
    </row>
    <row r="2494" spans="1:34" x14ac:dyDescent="0.25">
      <c r="A2494" s="62">
        <f>COUNTA(H2494:K2494,L2494:AH2494)</f>
        <v>0</v>
      </c>
      <c r="B2494" s="13"/>
      <c r="C2494" s="13"/>
      <c r="D2494" s="13"/>
      <c r="E2494" s="13">
        <f t="shared" si="322"/>
        <v>0</v>
      </c>
      <c r="F2494" s="13"/>
      <c r="G2494" s="13"/>
      <c r="H2494" s="88"/>
      <c r="I2494" s="88"/>
      <c r="J2494" s="9"/>
      <c r="K2494" s="8"/>
      <c r="L2494" s="19"/>
      <c r="M2494" s="8"/>
      <c r="N2494" s="19"/>
      <c r="O2494" s="19"/>
      <c r="P2494" s="19"/>
      <c r="Q2494" s="8"/>
      <c r="R2494" s="8"/>
      <c r="S2494" s="88"/>
      <c r="T2494" s="8"/>
      <c r="U2494" s="8"/>
      <c r="V2494" s="11"/>
      <c r="W2494" s="19"/>
      <c r="X2494" s="8"/>
      <c r="Y2494" s="90"/>
      <c r="Z2494" s="88"/>
      <c r="AA2494" s="88"/>
      <c r="AB2494" s="88"/>
      <c r="AC2494" s="88"/>
      <c r="AD2494" s="10"/>
      <c r="AE2494" s="8"/>
      <c r="AF2494" s="12"/>
      <c r="AG2494" s="8"/>
      <c r="AH2494" s="88"/>
    </row>
    <row r="2495" spans="1:34" s="26" customFormat="1" ht="11.25" customHeight="1" x14ac:dyDescent="0.25">
      <c r="A2495" s="21">
        <v>0</v>
      </c>
      <c r="B2495" s="22"/>
      <c r="C2495" s="22"/>
      <c r="D2495" s="21"/>
      <c r="E2495" s="23">
        <f>MAX(E2479:E2494)</f>
        <v>0</v>
      </c>
      <c r="F2495" s="21" t="str">
        <f>RIGHT(R2495,4)</f>
        <v xml:space="preserve"> - 0</v>
      </c>
      <c r="G2495" s="21" t="str">
        <f>RIGHT(X2495,4)</f>
        <v xml:space="preserve"> - 0</v>
      </c>
      <c r="H2495" s="88"/>
      <c r="I2495" s="88"/>
      <c r="J2495" s="23" t="s">
        <v>85</v>
      </c>
      <c r="K2495" s="23" t="str">
        <f>IF(E2495=4,"ВО",IF(E2495=3,"СПО",IF(E2495=2,"ВО (с)",IF(E2495=1,"СПО (с)","-"))))</f>
        <v>-</v>
      </c>
      <c r="L2495" s="23">
        <f>COUNTA(L2479:L2494)</f>
        <v>0</v>
      </c>
      <c r="M2495" s="23" t="s">
        <v>80</v>
      </c>
      <c r="N2495" s="23" t="s">
        <v>80</v>
      </c>
      <c r="O2495" s="23">
        <f>COUNTA(O2479:O2494)</f>
        <v>0</v>
      </c>
      <c r="P2495" s="23" t="s">
        <v>80</v>
      </c>
      <c r="Q2495" s="23">
        <f>SUM(Q2479:Q2494)</f>
        <v>0</v>
      </c>
      <c r="R2495" s="23" t="str">
        <f>CONCATENATE("П.Г.П. - ",MAX(R2479:R2494))</f>
        <v>П.Г.П. - 0</v>
      </c>
      <c r="S2495" s="23">
        <f>COUNTA(S2479)</f>
        <v>0</v>
      </c>
      <c r="T2495" s="23">
        <f>T2480</f>
        <v>0</v>
      </c>
      <c r="U2495" s="23" t="s">
        <v>80</v>
      </c>
      <c r="V2495" s="23" t="s">
        <v>80</v>
      </c>
      <c r="W2495" s="23">
        <f>COUNTA(W2479:W2494)</f>
        <v>0</v>
      </c>
      <c r="X2495" s="23" t="str">
        <f>CONCATENATE("П.Г.П. - ",MAX(X2479:X2494))</f>
        <v>П.Г.П. - 0</v>
      </c>
      <c r="Y2495" s="24">
        <f>Y2479</f>
        <v>0</v>
      </c>
      <c r="Z2495" s="23" t="str">
        <f>IF(Z2479="","-",Z2479)</f>
        <v>-</v>
      </c>
      <c r="AA2495" s="23" t="str">
        <f t="shared" ref="AA2495:AC2495" si="323">IF(AA2479="","-",AA2479)</f>
        <v>-</v>
      </c>
      <c r="AB2495" s="23" t="str">
        <f t="shared" si="323"/>
        <v>-</v>
      </c>
      <c r="AC2495" s="23" t="str">
        <f t="shared" si="323"/>
        <v>-</v>
      </c>
      <c r="AD2495" s="23" t="s">
        <v>80</v>
      </c>
      <c r="AE2495" s="23">
        <f>SUM(AE2479:AE2494)</f>
        <v>0</v>
      </c>
      <c r="AF2495" s="25">
        <f>SUM(AF2479:AF2494)</f>
        <v>0</v>
      </c>
      <c r="AG2495" s="23" t="s">
        <v>80</v>
      </c>
      <c r="AH2495" s="23" t="s">
        <v>80</v>
      </c>
    </row>
    <row r="2496" spans="1:34" x14ac:dyDescent="0.25">
      <c r="A2496" s="62">
        <f>COUNTA(H2496:K2496,L2496:AH2496)-7</f>
        <v>-1</v>
      </c>
      <c r="B2496" s="13"/>
      <c r="C2496" s="13"/>
      <c r="D2496" s="13"/>
      <c r="E2496" s="13">
        <f t="shared" ref="E2496:E2511" si="324">IF(K2496="ВО",4,IF(K2496="СПО",3,IF(K2496="ВО (студент)",2,IF(K2496="СПО (студент)",1,0))))</f>
        <v>0</v>
      </c>
      <c r="F2496" s="13"/>
      <c r="G2496" s="13"/>
      <c r="H2496" s="88">
        <v>167</v>
      </c>
      <c r="I2496" s="88"/>
      <c r="J2496" s="7" t="s">
        <v>77</v>
      </c>
      <c r="K2496" s="8"/>
      <c r="L2496" s="19"/>
      <c r="M2496" s="8"/>
      <c r="N2496" s="19"/>
      <c r="O2496" s="19"/>
      <c r="P2496" s="19"/>
      <c r="Q2496" s="8"/>
      <c r="R2496" s="8"/>
      <c r="S2496" s="88"/>
      <c r="T2496" s="17" t="s">
        <v>80</v>
      </c>
      <c r="U2496" s="17" t="s">
        <v>80</v>
      </c>
      <c r="V2496" s="18" t="s">
        <v>80</v>
      </c>
      <c r="W2496" s="19"/>
      <c r="X2496" s="8"/>
      <c r="Y2496" s="90"/>
      <c r="Z2496" s="88"/>
      <c r="AA2496" s="88"/>
      <c r="AB2496" s="88" t="str">
        <f>IF(Y2496&lt;1,"-",ROUND(YEARFRAC(Y2496,#REF!,1),2))</f>
        <v>-</v>
      </c>
      <c r="AC2496" s="88"/>
      <c r="AD2496" s="10"/>
      <c r="AE2496" s="8"/>
      <c r="AF2496" s="12"/>
      <c r="AG2496" s="8"/>
      <c r="AH2496" s="88"/>
    </row>
    <row r="2497" spans="1:34" x14ac:dyDescent="0.25">
      <c r="A2497" s="62">
        <f>COUNTA(H2497:K2497,L2497:AH2497)</f>
        <v>0</v>
      </c>
      <c r="B2497" s="13"/>
      <c r="C2497" s="13"/>
      <c r="D2497" s="13"/>
      <c r="E2497" s="13">
        <f t="shared" si="324"/>
        <v>0</v>
      </c>
      <c r="F2497" s="13"/>
      <c r="G2497" s="13"/>
      <c r="H2497" s="88"/>
      <c r="I2497" s="88"/>
      <c r="J2497" s="9"/>
      <c r="K2497" s="8"/>
      <c r="L2497" s="19"/>
      <c r="M2497" s="8"/>
      <c r="N2497" s="19"/>
      <c r="O2497" s="19"/>
      <c r="P2497" s="19"/>
      <c r="Q2497" s="8"/>
      <c r="R2497" s="8"/>
      <c r="S2497" s="88"/>
      <c r="T2497" s="8"/>
      <c r="U2497" s="8"/>
      <c r="V2497" s="11"/>
      <c r="W2497" s="19"/>
      <c r="X2497" s="8"/>
      <c r="Y2497" s="90"/>
      <c r="Z2497" s="88"/>
      <c r="AA2497" s="88"/>
      <c r="AB2497" s="88"/>
      <c r="AC2497" s="88"/>
      <c r="AD2497" s="10"/>
      <c r="AE2497" s="8"/>
      <c r="AF2497" s="12"/>
      <c r="AG2497" s="8"/>
      <c r="AH2497" s="88"/>
    </row>
    <row r="2498" spans="1:34" x14ac:dyDescent="0.25">
      <c r="A2498" s="62">
        <f>COUNTA(H2498:K2498,L2498:AH2498,J2499)-4</f>
        <v>0</v>
      </c>
      <c r="B2498" s="13"/>
      <c r="C2498" s="13"/>
      <c r="D2498" s="13"/>
      <c r="E2498" s="13">
        <f t="shared" si="324"/>
        <v>0</v>
      </c>
      <c r="F2498" s="13"/>
      <c r="G2498" s="13"/>
      <c r="H2498" s="88"/>
      <c r="I2498" s="88"/>
      <c r="J2498" s="7" t="s">
        <v>78</v>
      </c>
      <c r="K2498" s="8"/>
      <c r="L2498" s="19"/>
      <c r="M2498" s="8"/>
      <c r="N2498" s="19"/>
      <c r="O2498" s="19"/>
      <c r="P2498" s="19"/>
      <c r="Q2498" s="8"/>
      <c r="R2498" s="8"/>
      <c r="S2498" s="88"/>
      <c r="T2498" s="17" t="s">
        <v>80</v>
      </c>
      <c r="U2498" s="17" t="s">
        <v>80</v>
      </c>
      <c r="V2498" s="18" t="s">
        <v>80</v>
      </c>
      <c r="W2498" s="19"/>
      <c r="X2498" s="8"/>
      <c r="Y2498" s="90"/>
      <c r="Z2498" s="88"/>
      <c r="AA2498" s="88"/>
      <c r="AB2498" s="88"/>
      <c r="AC2498" s="88"/>
      <c r="AD2498" s="10"/>
      <c r="AE2498" s="8"/>
      <c r="AF2498" s="12"/>
      <c r="AG2498" s="8"/>
      <c r="AH2498" s="88"/>
    </row>
    <row r="2499" spans="1:34" x14ac:dyDescent="0.25">
      <c r="A2499" s="62">
        <f>COUNTA(H2499:K2499,L2499:AH2499)</f>
        <v>0</v>
      </c>
      <c r="B2499" s="13"/>
      <c r="C2499" s="13"/>
      <c r="D2499" s="13" t="str">
        <f>IF(J2499&gt;0,"совмещение","-")</f>
        <v>-</v>
      </c>
      <c r="E2499" s="13">
        <f t="shared" si="324"/>
        <v>0</v>
      </c>
      <c r="F2499" s="13"/>
      <c r="G2499" s="13"/>
      <c r="H2499" s="88"/>
      <c r="I2499" s="88"/>
      <c r="J2499" s="9"/>
      <c r="K2499" s="8"/>
      <c r="L2499" s="19"/>
      <c r="M2499" s="8"/>
      <c r="N2499" s="19"/>
      <c r="O2499" s="19"/>
      <c r="P2499" s="19"/>
      <c r="Q2499" s="8"/>
      <c r="R2499" s="8"/>
      <c r="S2499" s="88"/>
      <c r="T2499" s="8"/>
      <c r="U2499" s="8"/>
      <c r="V2499" s="11"/>
      <c r="W2499" s="19"/>
      <c r="X2499" s="8"/>
      <c r="Y2499" s="90"/>
      <c r="Z2499" s="88"/>
      <c r="AA2499" s="88"/>
      <c r="AB2499" s="88"/>
      <c r="AC2499" s="88"/>
      <c r="AD2499" s="10"/>
      <c r="AE2499" s="8"/>
      <c r="AF2499" s="12"/>
      <c r="AG2499" s="8"/>
      <c r="AH2499" s="88"/>
    </row>
    <row r="2500" spans="1:34" x14ac:dyDescent="0.25">
      <c r="A2500" s="62">
        <f>COUNTA(H2500:K2500,L2500:AH2500)</f>
        <v>0</v>
      </c>
      <c r="B2500" s="13"/>
      <c r="C2500" s="13"/>
      <c r="D2500" s="13"/>
      <c r="E2500" s="13">
        <f t="shared" si="324"/>
        <v>0</v>
      </c>
      <c r="F2500" s="13"/>
      <c r="G2500" s="13"/>
      <c r="H2500" s="88"/>
      <c r="I2500" s="88"/>
      <c r="J2500" s="9"/>
      <c r="K2500" s="8"/>
      <c r="L2500" s="19"/>
      <c r="M2500" s="8"/>
      <c r="N2500" s="19"/>
      <c r="O2500" s="19"/>
      <c r="P2500" s="19"/>
      <c r="Q2500" s="8"/>
      <c r="R2500" s="8"/>
      <c r="S2500" s="88"/>
      <c r="T2500" s="8"/>
      <c r="U2500" s="8"/>
      <c r="V2500" s="11"/>
      <c r="W2500" s="19"/>
      <c r="X2500" s="8"/>
      <c r="Y2500" s="90"/>
      <c r="Z2500" s="88"/>
      <c r="AA2500" s="88"/>
      <c r="AB2500" s="88"/>
      <c r="AC2500" s="88"/>
      <c r="AD2500" s="10"/>
      <c r="AE2500" s="8"/>
      <c r="AF2500" s="12"/>
      <c r="AG2500" s="8"/>
      <c r="AH2500" s="88"/>
    </row>
    <row r="2501" spans="1:34" x14ac:dyDescent="0.25">
      <c r="A2501" s="62">
        <f>COUNTA(H2501:K2501,L2501:AH2501)</f>
        <v>0</v>
      </c>
      <c r="B2501" s="13"/>
      <c r="C2501" s="13"/>
      <c r="D2501" s="13"/>
      <c r="E2501" s="13">
        <f t="shared" si="324"/>
        <v>0</v>
      </c>
      <c r="F2501" s="13"/>
      <c r="G2501" s="13"/>
      <c r="H2501" s="88"/>
      <c r="I2501" s="88"/>
      <c r="J2501" s="9"/>
      <c r="K2501" s="8"/>
      <c r="L2501" s="19"/>
      <c r="M2501" s="8"/>
      <c r="N2501" s="19"/>
      <c r="O2501" s="19"/>
      <c r="P2501" s="19"/>
      <c r="Q2501" s="8"/>
      <c r="R2501" s="8"/>
      <c r="S2501" s="88"/>
      <c r="T2501" s="8"/>
      <c r="U2501" s="8"/>
      <c r="V2501" s="11"/>
      <c r="W2501" s="19"/>
      <c r="X2501" s="8"/>
      <c r="Y2501" s="90"/>
      <c r="Z2501" s="88"/>
      <c r="AA2501" s="88"/>
      <c r="AB2501" s="88"/>
      <c r="AC2501" s="88"/>
      <c r="AD2501" s="10"/>
      <c r="AE2501" s="8"/>
      <c r="AF2501" s="12"/>
      <c r="AG2501" s="8"/>
      <c r="AH2501" s="88"/>
    </row>
    <row r="2502" spans="1:34" x14ac:dyDescent="0.25">
      <c r="A2502" s="62">
        <f>COUNTA(H2502:K2502,L2502:AH2502)</f>
        <v>0</v>
      </c>
      <c r="B2502" s="13"/>
      <c r="C2502" s="13"/>
      <c r="D2502" s="13"/>
      <c r="E2502" s="13">
        <f t="shared" si="324"/>
        <v>0</v>
      </c>
      <c r="F2502" s="13"/>
      <c r="G2502" s="13"/>
      <c r="H2502" s="88"/>
      <c r="I2502" s="88"/>
      <c r="J2502" s="9"/>
      <c r="K2502" s="8"/>
      <c r="L2502" s="19"/>
      <c r="M2502" s="8"/>
      <c r="N2502" s="19"/>
      <c r="O2502" s="19"/>
      <c r="P2502" s="19"/>
      <c r="Q2502" s="8"/>
      <c r="R2502" s="8"/>
      <c r="S2502" s="88"/>
      <c r="T2502" s="8"/>
      <c r="U2502" s="8"/>
      <c r="V2502" s="11"/>
      <c r="W2502" s="19"/>
      <c r="X2502" s="8"/>
      <c r="Y2502" s="90"/>
      <c r="Z2502" s="88"/>
      <c r="AA2502" s="88"/>
      <c r="AB2502" s="88"/>
      <c r="AC2502" s="88"/>
      <c r="AD2502" s="10"/>
      <c r="AE2502" s="8"/>
      <c r="AF2502" s="12"/>
      <c r="AG2502" s="8"/>
      <c r="AH2502" s="88"/>
    </row>
    <row r="2503" spans="1:34" x14ac:dyDescent="0.25">
      <c r="A2503" s="62">
        <f>COUNTA(H2503:K2503,L2503:AH2503)</f>
        <v>0</v>
      </c>
      <c r="B2503" s="13"/>
      <c r="C2503" s="13"/>
      <c r="D2503" s="13"/>
      <c r="E2503" s="13">
        <f t="shared" si="324"/>
        <v>0</v>
      </c>
      <c r="F2503" s="13"/>
      <c r="G2503" s="13"/>
      <c r="H2503" s="88"/>
      <c r="I2503" s="88"/>
      <c r="J2503" s="9"/>
      <c r="K2503" s="8"/>
      <c r="L2503" s="19"/>
      <c r="M2503" s="8"/>
      <c r="N2503" s="19"/>
      <c r="O2503" s="19"/>
      <c r="P2503" s="19"/>
      <c r="Q2503" s="8"/>
      <c r="R2503" s="8"/>
      <c r="S2503" s="88"/>
      <c r="T2503" s="8"/>
      <c r="U2503" s="8"/>
      <c r="V2503" s="11"/>
      <c r="W2503" s="19"/>
      <c r="X2503" s="8"/>
      <c r="Y2503" s="90"/>
      <c r="Z2503" s="88"/>
      <c r="AA2503" s="88"/>
      <c r="AB2503" s="88"/>
      <c r="AC2503" s="88"/>
      <c r="AD2503" s="10"/>
      <c r="AE2503" s="8"/>
      <c r="AF2503" s="12"/>
      <c r="AG2503" s="8"/>
      <c r="AH2503" s="88"/>
    </row>
    <row r="2504" spans="1:34" x14ac:dyDescent="0.25">
      <c r="A2504" s="62">
        <f>COUNTA(H2504:K2504,L2504:AH2504)</f>
        <v>0</v>
      </c>
      <c r="B2504" s="13"/>
      <c r="C2504" s="13"/>
      <c r="D2504" s="13"/>
      <c r="E2504" s="13">
        <f t="shared" si="324"/>
        <v>0</v>
      </c>
      <c r="F2504" s="13"/>
      <c r="G2504" s="13"/>
      <c r="H2504" s="88"/>
      <c r="I2504" s="88"/>
      <c r="J2504" s="9"/>
      <c r="K2504" s="8"/>
      <c r="L2504" s="19"/>
      <c r="M2504" s="8"/>
      <c r="N2504" s="19"/>
      <c r="O2504" s="19"/>
      <c r="P2504" s="19"/>
      <c r="Q2504" s="8"/>
      <c r="R2504" s="8"/>
      <c r="S2504" s="88"/>
      <c r="T2504" s="8"/>
      <c r="U2504" s="8"/>
      <c r="V2504" s="11"/>
      <c r="W2504" s="19"/>
      <c r="X2504" s="8"/>
      <c r="Y2504" s="90"/>
      <c r="Z2504" s="88"/>
      <c r="AA2504" s="88"/>
      <c r="AB2504" s="88"/>
      <c r="AC2504" s="88"/>
      <c r="AD2504" s="10"/>
      <c r="AE2504" s="8"/>
      <c r="AF2504" s="12"/>
      <c r="AG2504" s="8"/>
      <c r="AH2504" s="88"/>
    </row>
    <row r="2505" spans="1:34" x14ac:dyDescent="0.25">
      <c r="A2505" s="62">
        <f>COUNTA(H2505:K2505,L2505:AH2505,J2506)-4</f>
        <v>0</v>
      </c>
      <c r="B2505" s="13"/>
      <c r="C2505" s="13"/>
      <c r="D2505" s="13"/>
      <c r="E2505" s="13">
        <f t="shared" si="324"/>
        <v>0</v>
      </c>
      <c r="F2505" s="13"/>
      <c r="G2505" s="13"/>
      <c r="H2505" s="88"/>
      <c r="I2505" s="88"/>
      <c r="J2505" s="7" t="s">
        <v>79</v>
      </c>
      <c r="K2505" s="8"/>
      <c r="L2505" s="19"/>
      <c r="M2505" s="8"/>
      <c r="N2505" s="19"/>
      <c r="O2505" s="19"/>
      <c r="P2505" s="19"/>
      <c r="Q2505" s="8"/>
      <c r="R2505" s="8"/>
      <c r="S2505" s="88"/>
      <c r="T2505" s="17" t="s">
        <v>80</v>
      </c>
      <c r="U2505" s="17" t="s">
        <v>80</v>
      </c>
      <c r="V2505" s="18" t="s">
        <v>80</v>
      </c>
      <c r="W2505" s="19"/>
      <c r="X2505" s="8"/>
      <c r="Y2505" s="90"/>
      <c r="Z2505" s="88"/>
      <c r="AA2505" s="88"/>
      <c r="AB2505" s="88"/>
      <c r="AC2505" s="88"/>
      <c r="AD2505" s="10"/>
      <c r="AE2505" s="8"/>
      <c r="AF2505" s="12"/>
      <c r="AG2505" s="8"/>
      <c r="AH2505" s="88"/>
    </row>
    <row r="2506" spans="1:34" x14ac:dyDescent="0.25">
      <c r="A2506" s="62">
        <f>COUNTA(H2506:K2506,L2506:AH2506)</f>
        <v>0</v>
      </c>
      <c r="B2506" s="13"/>
      <c r="C2506" s="13"/>
      <c r="D2506" s="13" t="str">
        <f>IF(J2506&gt;0,"совместительство","-")</f>
        <v>-</v>
      </c>
      <c r="E2506" s="13">
        <f t="shared" si="324"/>
        <v>0</v>
      </c>
      <c r="F2506" s="13"/>
      <c r="G2506" s="13"/>
      <c r="H2506" s="88"/>
      <c r="I2506" s="88"/>
      <c r="J2506" s="9"/>
      <c r="K2506" s="8"/>
      <c r="L2506" s="19"/>
      <c r="M2506" s="8"/>
      <c r="N2506" s="19"/>
      <c r="O2506" s="19"/>
      <c r="P2506" s="19"/>
      <c r="Q2506" s="8"/>
      <c r="R2506" s="8"/>
      <c r="S2506" s="88"/>
      <c r="T2506" s="8"/>
      <c r="U2506" s="8"/>
      <c r="V2506" s="11"/>
      <c r="W2506" s="19"/>
      <c r="X2506" s="8"/>
      <c r="Y2506" s="90"/>
      <c r="Z2506" s="88"/>
      <c r="AA2506" s="88"/>
      <c r="AB2506" s="88"/>
      <c r="AC2506" s="88"/>
      <c r="AD2506" s="10"/>
      <c r="AE2506" s="8"/>
      <c r="AF2506" s="12"/>
      <c r="AG2506" s="8"/>
      <c r="AH2506" s="88"/>
    </row>
    <row r="2507" spans="1:34" x14ac:dyDescent="0.25">
      <c r="A2507" s="62">
        <f>COUNTA(H2507:K2507,L2507:AH2507)</f>
        <v>0</v>
      </c>
      <c r="B2507" s="13"/>
      <c r="C2507" s="13"/>
      <c r="D2507" s="13"/>
      <c r="E2507" s="13">
        <f t="shared" si="324"/>
        <v>0</v>
      </c>
      <c r="F2507" s="13"/>
      <c r="G2507" s="13"/>
      <c r="H2507" s="88"/>
      <c r="I2507" s="88"/>
      <c r="J2507" s="9"/>
      <c r="K2507" s="8"/>
      <c r="L2507" s="19"/>
      <c r="M2507" s="8"/>
      <c r="N2507" s="19"/>
      <c r="O2507" s="19"/>
      <c r="P2507" s="19"/>
      <c r="Q2507" s="8"/>
      <c r="R2507" s="8"/>
      <c r="S2507" s="88"/>
      <c r="T2507" s="8"/>
      <c r="U2507" s="8"/>
      <c r="V2507" s="11"/>
      <c r="W2507" s="19"/>
      <c r="X2507" s="8"/>
      <c r="Y2507" s="90"/>
      <c r="Z2507" s="88"/>
      <c r="AA2507" s="88"/>
      <c r="AB2507" s="88"/>
      <c r="AC2507" s="88"/>
      <c r="AD2507" s="10"/>
      <c r="AE2507" s="8"/>
      <c r="AF2507" s="12"/>
      <c r="AG2507" s="8"/>
      <c r="AH2507" s="88"/>
    </row>
    <row r="2508" spans="1:34" x14ac:dyDescent="0.25">
      <c r="A2508" s="62">
        <f>COUNTA(H2508:K2508,L2508:AH2508)</f>
        <v>0</v>
      </c>
      <c r="B2508" s="13"/>
      <c r="C2508" s="13"/>
      <c r="D2508" s="13"/>
      <c r="E2508" s="13">
        <f t="shared" si="324"/>
        <v>0</v>
      </c>
      <c r="F2508" s="13"/>
      <c r="G2508" s="13"/>
      <c r="H2508" s="88"/>
      <c r="I2508" s="88"/>
      <c r="J2508" s="9"/>
      <c r="K2508" s="8"/>
      <c r="L2508" s="19"/>
      <c r="M2508" s="8"/>
      <c r="N2508" s="19"/>
      <c r="O2508" s="19"/>
      <c r="P2508" s="19"/>
      <c r="Q2508" s="8"/>
      <c r="R2508" s="8"/>
      <c r="S2508" s="88"/>
      <c r="T2508" s="8"/>
      <c r="U2508" s="8"/>
      <c r="V2508" s="11"/>
      <c r="W2508" s="19"/>
      <c r="X2508" s="8"/>
      <c r="Y2508" s="90"/>
      <c r="Z2508" s="88"/>
      <c r="AA2508" s="88"/>
      <c r="AB2508" s="88"/>
      <c r="AC2508" s="88"/>
      <c r="AD2508" s="10"/>
      <c r="AE2508" s="8"/>
      <c r="AF2508" s="12"/>
      <c r="AG2508" s="8"/>
      <c r="AH2508" s="88"/>
    </row>
    <row r="2509" spans="1:34" x14ac:dyDescent="0.25">
      <c r="A2509" s="62">
        <f>COUNTA(H2509:K2509,L2509:AH2509)</f>
        <v>0</v>
      </c>
      <c r="B2509" s="13"/>
      <c r="C2509" s="13"/>
      <c r="D2509" s="13"/>
      <c r="E2509" s="13">
        <f t="shared" si="324"/>
        <v>0</v>
      </c>
      <c r="F2509" s="13"/>
      <c r="G2509" s="13"/>
      <c r="H2509" s="88"/>
      <c r="I2509" s="88"/>
      <c r="J2509" s="9"/>
      <c r="K2509" s="8"/>
      <c r="L2509" s="19"/>
      <c r="M2509" s="8"/>
      <c r="N2509" s="19"/>
      <c r="O2509" s="19"/>
      <c r="P2509" s="19"/>
      <c r="Q2509" s="8"/>
      <c r="R2509" s="8"/>
      <c r="S2509" s="88"/>
      <c r="T2509" s="8"/>
      <c r="U2509" s="8"/>
      <c r="V2509" s="11"/>
      <c r="W2509" s="19"/>
      <c r="X2509" s="8"/>
      <c r="Y2509" s="90"/>
      <c r="Z2509" s="88"/>
      <c r="AA2509" s="88"/>
      <c r="AB2509" s="88"/>
      <c r="AC2509" s="88"/>
      <c r="AD2509" s="10"/>
      <c r="AE2509" s="8"/>
      <c r="AF2509" s="12"/>
      <c r="AG2509" s="8"/>
      <c r="AH2509" s="88"/>
    </row>
    <row r="2510" spans="1:34" x14ac:dyDescent="0.25">
      <c r="A2510" s="62">
        <f>COUNTA(H2510:K2510,L2510:AH2510)</f>
        <v>0</v>
      </c>
      <c r="B2510" s="13"/>
      <c r="C2510" s="13"/>
      <c r="D2510" s="13"/>
      <c r="E2510" s="13">
        <f t="shared" si="324"/>
        <v>0</v>
      </c>
      <c r="F2510" s="13"/>
      <c r="G2510" s="13"/>
      <c r="H2510" s="88"/>
      <c r="I2510" s="88"/>
      <c r="J2510" s="9"/>
      <c r="K2510" s="8"/>
      <c r="L2510" s="19"/>
      <c r="M2510" s="8"/>
      <c r="N2510" s="19"/>
      <c r="O2510" s="19"/>
      <c r="P2510" s="19"/>
      <c r="Q2510" s="8"/>
      <c r="R2510" s="8"/>
      <c r="S2510" s="88"/>
      <c r="T2510" s="8"/>
      <c r="U2510" s="8"/>
      <c r="V2510" s="11"/>
      <c r="W2510" s="19"/>
      <c r="X2510" s="8"/>
      <c r="Y2510" s="90"/>
      <c r="Z2510" s="88"/>
      <c r="AA2510" s="88"/>
      <c r="AB2510" s="88"/>
      <c r="AC2510" s="88"/>
      <c r="AD2510" s="10"/>
      <c r="AE2510" s="8"/>
      <c r="AF2510" s="12"/>
      <c r="AG2510" s="8"/>
      <c r="AH2510" s="88"/>
    </row>
    <row r="2511" spans="1:34" x14ac:dyDescent="0.25">
      <c r="A2511" s="62">
        <f>COUNTA(H2511:K2511,L2511:AH2511)</f>
        <v>0</v>
      </c>
      <c r="B2511" s="13"/>
      <c r="C2511" s="13"/>
      <c r="D2511" s="13"/>
      <c r="E2511" s="13">
        <f t="shared" si="324"/>
        <v>0</v>
      </c>
      <c r="F2511" s="13"/>
      <c r="G2511" s="13"/>
      <c r="H2511" s="88"/>
      <c r="I2511" s="88"/>
      <c r="J2511" s="9"/>
      <c r="K2511" s="8"/>
      <c r="L2511" s="19"/>
      <c r="M2511" s="8"/>
      <c r="N2511" s="19"/>
      <c r="O2511" s="19"/>
      <c r="P2511" s="19"/>
      <c r="Q2511" s="8"/>
      <c r="R2511" s="8"/>
      <c r="S2511" s="88"/>
      <c r="T2511" s="8"/>
      <c r="U2511" s="8"/>
      <c r="V2511" s="11"/>
      <c r="W2511" s="19"/>
      <c r="X2511" s="8"/>
      <c r="Y2511" s="90"/>
      <c r="Z2511" s="88"/>
      <c r="AA2511" s="88"/>
      <c r="AB2511" s="88"/>
      <c r="AC2511" s="88"/>
      <c r="AD2511" s="10"/>
      <c r="AE2511" s="8"/>
      <c r="AF2511" s="12"/>
      <c r="AG2511" s="8"/>
      <c r="AH2511" s="88"/>
    </row>
    <row r="2512" spans="1:34" s="26" customFormat="1" ht="11.25" customHeight="1" x14ac:dyDescent="0.25">
      <c r="A2512" s="21">
        <v>0</v>
      </c>
      <c r="B2512" s="22"/>
      <c r="C2512" s="22"/>
      <c r="D2512" s="21"/>
      <c r="E2512" s="23">
        <f>MAX(E2496:E2511)</f>
        <v>0</v>
      </c>
      <c r="F2512" s="21" t="str">
        <f>RIGHT(R2512,4)</f>
        <v xml:space="preserve"> - 0</v>
      </c>
      <c r="G2512" s="21" t="str">
        <f>RIGHT(X2512,4)</f>
        <v xml:space="preserve"> - 0</v>
      </c>
      <c r="H2512" s="88"/>
      <c r="I2512" s="88"/>
      <c r="J2512" s="23" t="s">
        <v>85</v>
      </c>
      <c r="K2512" s="23" t="str">
        <f>IF(E2512=4,"ВО",IF(E2512=3,"СПО",IF(E2512=2,"ВО (с)",IF(E2512=1,"СПО (с)","-"))))</f>
        <v>-</v>
      </c>
      <c r="L2512" s="23">
        <f>COUNTA(L2496:L2511)</f>
        <v>0</v>
      </c>
      <c r="M2512" s="23" t="s">
        <v>80</v>
      </c>
      <c r="N2512" s="23" t="s">
        <v>80</v>
      </c>
      <c r="O2512" s="23">
        <f>COUNTA(O2496:O2511)</f>
        <v>0</v>
      </c>
      <c r="P2512" s="23" t="s">
        <v>80</v>
      </c>
      <c r="Q2512" s="23">
        <f>SUM(Q2496:Q2511)</f>
        <v>0</v>
      </c>
      <c r="R2512" s="23" t="str">
        <f>CONCATENATE("П.Г.П. - ",MAX(R2496:R2511))</f>
        <v>П.Г.П. - 0</v>
      </c>
      <c r="S2512" s="23">
        <f>COUNTA(S2496)</f>
        <v>0</v>
      </c>
      <c r="T2512" s="23">
        <f>T2497</f>
        <v>0</v>
      </c>
      <c r="U2512" s="23" t="s">
        <v>80</v>
      </c>
      <c r="V2512" s="23" t="s">
        <v>80</v>
      </c>
      <c r="W2512" s="23">
        <f>COUNTA(W2496:W2511)</f>
        <v>0</v>
      </c>
      <c r="X2512" s="23" t="str">
        <f>CONCATENATE("П.Г.П. - ",MAX(X2496:X2511))</f>
        <v>П.Г.П. - 0</v>
      </c>
      <c r="Y2512" s="24">
        <f>Y2496</f>
        <v>0</v>
      </c>
      <c r="Z2512" s="23" t="str">
        <f>IF(Z2496="","-",Z2496)</f>
        <v>-</v>
      </c>
      <c r="AA2512" s="23" t="str">
        <f t="shared" ref="AA2512:AC2512" si="325">IF(AA2496="","-",AA2496)</f>
        <v>-</v>
      </c>
      <c r="AB2512" s="23" t="str">
        <f t="shared" si="325"/>
        <v>-</v>
      </c>
      <c r="AC2512" s="23" t="str">
        <f t="shared" si="325"/>
        <v>-</v>
      </c>
      <c r="AD2512" s="23" t="s">
        <v>80</v>
      </c>
      <c r="AE2512" s="23">
        <f>SUM(AE2496:AE2511)</f>
        <v>0</v>
      </c>
      <c r="AF2512" s="25">
        <f>SUM(AF2496:AF2511)</f>
        <v>0</v>
      </c>
      <c r="AG2512" s="23" t="s">
        <v>80</v>
      </c>
      <c r="AH2512" s="23" t="s">
        <v>80</v>
      </c>
    </row>
    <row r="2513" spans="1:34" x14ac:dyDescent="0.25">
      <c r="A2513" s="62">
        <f>COUNTA(H2513:K2513,L2513:AH2513)-7</f>
        <v>-1</v>
      </c>
      <c r="B2513" s="13"/>
      <c r="C2513" s="13"/>
      <c r="D2513" s="13"/>
      <c r="E2513" s="13">
        <f t="shared" ref="E2513:E2528" si="326">IF(K2513="ВО",4,IF(K2513="СПО",3,IF(K2513="ВО (студент)",2,IF(K2513="СПО (студент)",1,0))))</f>
        <v>0</v>
      </c>
      <c r="F2513" s="13"/>
      <c r="G2513" s="13"/>
      <c r="H2513" s="88">
        <v>168</v>
      </c>
      <c r="I2513" s="88"/>
      <c r="J2513" s="7" t="s">
        <v>77</v>
      </c>
      <c r="K2513" s="8"/>
      <c r="L2513" s="19"/>
      <c r="M2513" s="8"/>
      <c r="N2513" s="19"/>
      <c r="O2513" s="19"/>
      <c r="P2513" s="19"/>
      <c r="Q2513" s="8"/>
      <c r="R2513" s="8"/>
      <c r="S2513" s="88"/>
      <c r="T2513" s="17" t="s">
        <v>80</v>
      </c>
      <c r="U2513" s="17" t="s">
        <v>80</v>
      </c>
      <c r="V2513" s="18" t="s">
        <v>80</v>
      </c>
      <c r="W2513" s="19"/>
      <c r="X2513" s="8"/>
      <c r="Y2513" s="90"/>
      <c r="Z2513" s="88"/>
      <c r="AA2513" s="88"/>
      <c r="AB2513" s="88" t="str">
        <f>IF(Y2513&lt;1,"-",ROUND(YEARFRAC(Y2513,#REF!,1),2))</f>
        <v>-</v>
      </c>
      <c r="AC2513" s="88"/>
      <c r="AD2513" s="10"/>
      <c r="AE2513" s="8"/>
      <c r="AF2513" s="12"/>
      <c r="AG2513" s="8"/>
      <c r="AH2513" s="88"/>
    </row>
    <row r="2514" spans="1:34" x14ac:dyDescent="0.25">
      <c r="A2514" s="62">
        <f>COUNTA(H2514:K2514,L2514:AH2514)</f>
        <v>0</v>
      </c>
      <c r="B2514" s="13"/>
      <c r="C2514" s="13"/>
      <c r="D2514" s="13"/>
      <c r="E2514" s="13">
        <f t="shared" si="326"/>
        <v>0</v>
      </c>
      <c r="F2514" s="13"/>
      <c r="G2514" s="13"/>
      <c r="H2514" s="88"/>
      <c r="I2514" s="88"/>
      <c r="J2514" s="9"/>
      <c r="K2514" s="8"/>
      <c r="L2514" s="19"/>
      <c r="M2514" s="8"/>
      <c r="N2514" s="19"/>
      <c r="O2514" s="19"/>
      <c r="P2514" s="19"/>
      <c r="Q2514" s="8"/>
      <c r="R2514" s="8"/>
      <c r="S2514" s="88"/>
      <c r="T2514" s="8"/>
      <c r="U2514" s="8"/>
      <c r="V2514" s="11"/>
      <c r="W2514" s="19"/>
      <c r="X2514" s="8"/>
      <c r="Y2514" s="90"/>
      <c r="Z2514" s="88"/>
      <c r="AA2514" s="88"/>
      <c r="AB2514" s="88"/>
      <c r="AC2514" s="88"/>
      <c r="AD2514" s="10"/>
      <c r="AE2514" s="8"/>
      <c r="AF2514" s="12"/>
      <c r="AG2514" s="8"/>
      <c r="AH2514" s="88"/>
    </row>
    <row r="2515" spans="1:34" x14ac:dyDescent="0.25">
      <c r="A2515" s="62">
        <f>COUNTA(H2515:K2515,L2515:AH2515,J2516)-4</f>
        <v>0</v>
      </c>
      <c r="B2515" s="13"/>
      <c r="C2515" s="13"/>
      <c r="D2515" s="13"/>
      <c r="E2515" s="13">
        <f t="shared" si="326"/>
        <v>0</v>
      </c>
      <c r="F2515" s="13"/>
      <c r="G2515" s="13"/>
      <c r="H2515" s="88"/>
      <c r="I2515" s="88"/>
      <c r="J2515" s="7" t="s">
        <v>78</v>
      </c>
      <c r="K2515" s="8"/>
      <c r="L2515" s="19"/>
      <c r="M2515" s="8"/>
      <c r="N2515" s="19"/>
      <c r="O2515" s="19"/>
      <c r="P2515" s="19"/>
      <c r="Q2515" s="8"/>
      <c r="R2515" s="8"/>
      <c r="S2515" s="88"/>
      <c r="T2515" s="17" t="s">
        <v>80</v>
      </c>
      <c r="U2515" s="17" t="s">
        <v>80</v>
      </c>
      <c r="V2515" s="18" t="s">
        <v>80</v>
      </c>
      <c r="W2515" s="19"/>
      <c r="X2515" s="8"/>
      <c r="Y2515" s="90"/>
      <c r="Z2515" s="88"/>
      <c r="AA2515" s="88"/>
      <c r="AB2515" s="88"/>
      <c r="AC2515" s="88"/>
      <c r="AD2515" s="10"/>
      <c r="AE2515" s="8"/>
      <c r="AF2515" s="12"/>
      <c r="AG2515" s="8"/>
      <c r="AH2515" s="88"/>
    </row>
    <row r="2516" spans="1:34" x14ac:dyDescent="0.25">
      <c r="A2516" s="62">
        <f>COUNTA(H2516:K2516,L2516:AH2516)</f>
        <v>0</v>
      </c>
      <c r="B2516" s="13"/>
      <c r="C2516" s="13"/>
      <c r="D2516" s="13" t="str">
        <f>IF(J2516&gt;0,"совмещение","-")</f>
        <v>-</v>
      </c>
      <c r="E2516" s="13">
        <f t="shared" si="326"/>
        <v>0</v>
      </c>
      <c r="F2516" s="13"/>
      <c r="G2516" s="13"/>
      <c r="H2516" s="88"/>
      <c r="I2516" s="88"/>
      <c r="J2516" s="9"/>
      <c r="K2516" s="8"/>
      <c r="L2516" s="19"/>
      <c r="M2516" s="8"/>
      <c r="N2516" s="19"/>
      <c r="O2516" s="19"/>
      <c r="P2516" s="19"/>
      <c r="Q2516" s="8"/>
      <c r="R2516" s="8"/>
      <c r="S2516" s="88"/>
      <c r="T2516" s="8"/>
      <c r="U2516" s="8"/>
      <c r="V2516" s="11"/>
      <c r="W2516" s="19"/>
      <c r="X2516" s="8"/>
      <c r="Y2516" s="90"/>
      <c r="Z2516" s="88"/>
      <c r="AA2516" s="88"/>
      <c r="AB2516" s="88"/>
      <c r="AC2516" s="88"/>
      <c r="AD2516" s="10"/>
      <c r="AE2516" s="8"/>
      <c r="AF2516" s="12"/>
      <c r="AG2516" s="8"/>
      <c r="AH2516" s="88"/>
    </row>
    <row r="2517" spans="1:34" x14ac:dyDescent="0.25">
      <c r="A2517" s="62">
        <f>COUNTA(H2517:K2517,L2517:AH2517)</f>
        <v>0</v>
      </c>
      <c r="B2517" s="13"/>
      <c r="C2517" s="13"/>
      <c r="D2517" s="13"/>
      <c r="E2517" s="13">
        <f t="shared" si="326"/>
        <v>0</v>
      </c>
      <c r="F2517" s="13"/>
      <c r="G2517" s="13"/>
      <c r="H2517" s="88"/>
      <c r="I2517" s="88"/>
      <c r="J2517" s="9"/>
      <c r="K2517" s="8"/>
      <c r="L2517" s="19"/>
      <c r="M2517" s="8"/>
      <c r="N2517" s="19"/>
      <c r="O2517" s="19"/>
      <c r="P2517" s="19"/>
      <c r="Q2517" s="8"/>
      <c r="R2517" s="8"/>
      <c r="S2517" s="88"/>
      <c r="T2517" s="8"/>
      <c r="U2517" s="8"/>
      <c r="V2517" s="11"/>
      <c r="W2517" s="19"/>
      <c r="X2517" s="8"/>
      <c r="Y2517" s="90"/>
      <c r="Z2517" s="88"/>
      <c r="AA2517" s="88"/>
      <c r="AB2517" s="88"/>
      <c r="AC2517" s="88"/>
      <c r="AD2517" s="10"/>
      <c r="AE2517" s="8"/>
      <c r="AF2517" s="12"/>
      <c r="AG2517" s="8"/>
      <c r="AH2517" s="88"/>
    </row>
    <row r="2518" spans="1:34" x14ac:dyDescent="0.25">
      <c r="A2518" s="62">
        <f>COUNTA(H2518:K2518,L2518:AH2518)</f>
        <v>0</v>
      </c>
      <c r="B2518" s="13"/>
      <c r="C2518" s="13"/>
      <c r="D2518" s="13"/>
      <c r="E2518" s="13">
        <f t="shared" si="326"/>
        <v>0</v>
      </c>
      <c r="F2518" s="13"/>
      <c r="G2518" s="13"/>
      <c r="H2518" s="88"/>
      <c r="I2518" s="88"/>
      <c r="J2518" s="9"/>
      <c r="K2518" s="8"/>
      <c r="L2518" s="19"/>
      <c r="M2518" s="8"/>
      <c r="N2518" s="19"/>
      <c r="O2518" s="19"/>
      <c r="P2518" s="19"/>
      <c r="Q2518" s="8"/>
      <c r="R2518" s="8"/>
      <c r="S2518" s="88"/>
      <c r="T2518" s="8"/>
      <c r="U2518" s="8"/>
      <c r="V2518" s="11"/>
      <c r="W2518" s="19"/>
      <c r="X2518" s="8"/>
      <c r="Y2518" s="90"/>
      <c r="Z2518" s="88"/>
      <c r="AA2518" s="88"/>
      <c r="AB2518" s="88"/>
      <c r="AC2518" s="88"/>
      <c r="AD2518" s="10"/>
      <c r="AE2518" s="8"/>
      <c r="AF2518" s="12"/>
      <c r="AG2518" s="8"/>
      <c r="AH2518" s="88"/>
    </row>
    <row r="2519" spans="1:34" x14ac:dyDescent="0.25">
      <c r="A2519" s="62">
        <f>COUNTA(H2519:K2519,L2519:AH2519)</f>
        <v>0</v>
      </c>
      <c r="B2519" s="13"/>
      <c r="C2519" s="13"/>
      <c r="D2519" s="13"/>
      <c r="E2519" s="13">
        <f t="shared" si="326"/>
        <v>0</v>
      </c>
      <c r="F2519" s="13"/>
      <c r="G2519" s="13"/>
      <c r="H2519" s="88"/>
      <c r="I2519" s="88"/>
      <c r="J2519" s="9"/>
      <c r="K2519" s="8"/>
      <c r="L2519" s="19"/>
      <c r="M2519" s="8"/>
      <c r="N2519" s="19"/>
      <c r="O2519" s="19"/>
      <c r="P2519" s="19"/>
      <c r="Q2519" s="8"/>
      <c r="R2519" s="8"/>
      <c r="S2519" s="88"/>
      <c r="T2519" s="8"/>
      <c r="U2519" s="8"/>
      <c r="V2519" s="11"/>
      <c r="W2519" s="19"/>
      <c r="X2519" s="8"/>
      <c r="Y2519" s="90"/>
      <c r="Z2519" s="88"/>
      <c r="AA2519" s="88"/>
      <c r="AB2519" s="88"/>
      <c r="AC2519" s="88"/>
      <c r="AD2519" s="10"/>
      <c r="AE2519" s="8"/>
      <c r="AF2519" s="12"/>
      <c r="AG2519" s="8"/>
      <c r="AH2519" s="88"/>
    </row>
    <row r="2520" spans="1:34" x14ac:dyDescent="0.25">
      <c r="A2520" s="62">
        <f>COUNTA(H2520:K2520,L2520:AH2520)</f>
        <v>0</v>
      </c>
      <c r="B2520" s="13"/>
      <c r="C2520" s="13"/>
      <c r="D2520" s="13"/>
      <c r="E2520" s="13">
        <f t="shared" si="326"/>
        <v>0</v>
      </c>
      <c r="F2520" s="13"/>
      <c r="G2520" s="13"/>
      <c r="H2520" s="88"/>
      <c r="I2520" s="88"/>
      <c r="J2520" s="9"/>
      <c r="K2520" s="8"/>
      <c r="L2520" s="19"/>
      <c r="M2520" s="8"/>
      <c r="N2520" s="19"/>
      <c r="O2520" s="19"/>
      <c r="P2520" s="19"/>
      <c r="Q2520" s="8"/>
      <c r="R2520" s="8"/>
      <c r="S2520" s="88"/>
      <c r="T2520" s="8"/>
      <c r="U2520" s="8"/>
      <c r="V2520" s="11"/>
      <c r="W2520" s="19"/>
      <c r="X2520" s="8"/>
      <c r="Y2520" s="90"/>
      <c r="Z2520" s="88"/>
      <c r="AA2520" s="88"/>
      <c r="AB2520" s="88"/>
      <c r="AC2520" s="88"/>
      <c r="AD2520" s="10"/>
      <c r="AE2520" s="8"/>
      <c r="AF2520" s="12"/>
      <c r="AG2520" s="8"/>
      <c r="AH2520" s="88"/>
    </row>
    <row r="2521" spans="1:34" x14ac:dyDescent="0.25">
      <c r="A2521" s="62">
        <f>COUNTA(H2521:K2521,L2521:AH2521)</f>
        <v>0</v>
      </c>
      <c r="B2521" s="13"/>
      <c r="C2521" s="13"/>
      <c r="D2521" s="13"/>
      <c r="E2521" s="13">
        <f t="shared" si="326"/>
        <v>0</v>
      </c>
      <c r="F2521" s="13"/>
      <c r="G2521" s="13"/>
      <c r="H2521" s="88"/>
      <c r="I2521" s="88"/>
      <c r="J2521" s="9"/>
      <c r="K2521" s="8"/>
      <c r="L2521" s="19"/>
      <c r="M2521" s="8"/>
      <c r="N2521" s="19"/>
      <c r="O2521" s="19"/>
      <c r="P2521" s="19"/>
      <c r="Q2521" s="8"/>
      <c r="R2521" s="8"/>
      <c r="S2521" s="88"/>
      <c r="T2521" s="8"/>
      <c r="U2521" s="8"/>
      <c r="V2521" s="11"/>
      <c r="W2521" s="19"/>
      <c r="X2521" s="8"/>
      <c r="Y2521" s="90"/>
      <c r="Z2521" s="88"/>
      <c r="AA2521" s="88"/>
      <c r="AB2521" s="88"/>
      <c r="AC2521" s="88"/>
      <c r="AD2521" s="10"/>
      <c r="AE2521" s="8"/>
      <c r="AF2521" s="12"/>
      <c r="AG2521" s="8"/>
      <c r="AH2521" s="88"/>
    </row>
    <row r="2522" spans="1:34" x14ac:dyDescent="0.25">
      <c r="A2522" s="62">
        <f>COUNTA(H2522:K2522,L2522:AH2522,J2523)-4</f>
        <v>0</v>
      </c>
      <c r="B2522" s="13"/>
      <c r="C2522" s="13"/>
      <c r="D2522" s="13"/>
      <c r="E2522" s="13">
        <f t="shared" si="326"/>
        <v>0</v>
      </c>
      <c r="F2522" s="13"/>
      <c r="G2522" s="13"/>
      <c r="H2522" s="88"/>
      <c r="I2522" s="88"/>
      <c r="J2522" s="7" t="s">
        <v>79</v>
      </c>
      <c r="K2522" s="8"/>
      <c r="L2522" s="19"/>
      <c r="M2522" s="8"/>
      <c r="N2522" s="19"/>
      <c r="O2522" s="19"/>
      <c r="P2522" s="19"/>
      <c r="Q2522" s="8"/>
      <c r="R2522" s="8"/>
      <c r="S2522" s="88"/>
      <c r="T2522" s="17" t="s">
        <v>80</v>
      </c>
      <c r="U2522" s="17" t="s">
        <v>80</v>
      </c>
      <c r="V2522" s="18" t="s">
        <v>80</v>
      </c>
      <c r="W2522" s="19"/>
      <c r="X2522" s="8"/>
      <c r="Y2522" s="90"/>
      <c r="Z2522" s="88"/>
      <c r="AA2522" s="88"/>
      <c r="AB2522" s="88"/>
      <c r="AC2522" s="88"/>
      <c r="AD2522" s="10"/>
      <c r="AE2522" s="8"/>
      <c r="AF2522" s="12"/>
      <c r="AG2522" s="8"/>
      <c r="AH2522" s="88"/>
    </row>
    <row r="2523" spans="1:34" x14ac:dyDescent="0.25">
      <c r="A2523" s="62">
        <f>COUNTA(H2523:K2523,L2523:AH2523)</f>
        <v>0</v>
      </c>
      <c r="B2523" s="13"/>
      <c r="C2523" s="13"/>
      <c r="D2523" s="13" t="str">
        <f>IF(J2523&gt;0,"совместительство","-")</f>
        <v>-</v>
      </c>
      <c r="E2523" s="13">
        <f t="shared" si="326"/>
        <v>0</v>
      </c>
      <c r="F2523" s="13"/>
      <c r="G2523" s="13"/>
      <c r="H2523" s="88"/>
      <c r="I2523" s="88"/>
      <c r="J2523" s="9"/>
      <c r="K2523" s="8"/>
      <c r="L2523" s="19"/>
      <c r="M2523" s="8"/>
      <c r="N2523" s="19"/>
      <c r="O2523" s="19"/>
      <c r="P2523" s="19"/>
      <c r="Q2523" s="8"/>
      <c r="R2523" s="8"/>
      <c r="S2523" s="88"/>
      <c r="T2523" s="8"/>
      <c r="U2523" s="8"/>
      <c r="V2523" s="11"/>
      <c r="W2523" s="19"/>
      <c r="X2523" s="8"/>
      <c r="Y2523" s="90"/>
      <c r="Z2523" s="88"/>
      <c r="AA2523" s="88"/>
      <c r="AB2523" s="88"/>
      <c r="AC2523" s="88"/>
      <c r="AD2523" s="10"/>
      <c r="AE2523" s="8"/>
      <c r="AF2523" s="12"/>
      <c r="AG2523" s="8"/>
      <c r="AH2523" s="88"/>
    </row>
    <row r="2524" spans="1:34" x14ac:dyDescent="0.25">
      <c r="A2524" s="62">
        <f>COUNTA(H2524:K2524,L2524:AH2524)</f>
        <v>0</v>
      </c>
      <c r="B2524" s="13"/>
      <c r="C2524" s="13"/>
      <c r="D2524" s="13"/>
      <c r="E2524" s="13">
        <f t="shared" si="326"/>
        <v>0</v>
      </c>
      <c r="F2524" s="13"/>
      <c r="G2524" s="13"/>
      <c r="H2524" s="88"/>
      <c r="I2524" s="88"/>
      <c r="J2524" s="9"/>
      <c r="K2524" s="8"/>
      <c r="L2524" s="19"/>
      <c r="M2524" s="8"/>
      <c r="N2524" s="19"/>
      <c r="O2524" s="19"/>
      <c r="P2524" s="19"/>
      <c r="Q2524" s="8"/>
      <c r="R2524" s="8"/>
      <c r="S2524" s="88"/>
      <c r="T2524" s="8"/>
      <c r="U2524" s="8"/>
      <c r="V2524" s="11"/>
      <c r="W2524" s="19"/>
      <c r="X2524" s="8"/>
      <c r="Y2524" s="90"/>
      <c r="Z2524" s="88"/>
      <c r="AA2524" s="88"/>
      <c r="AB2524" s="88"/>
      <c r="AC2524" s="88"/>
      <c r="AD2524" s="10"/>
      <c r="AE2524" s="8"/>
      <c r="AF2524" s="12"/>
      <c r="AG2524" s="8"/>
      <c r="AH2524" s="88"/>
    </row>
    <row r="2525" spans="1:34" x14ac:dyDescent="0.25">
      <c r="A2525" s="62">
        <f>COUNTA(H2525:K2525,L2525:AH2525)</f>
        <v>0</v>
      </c>
      <c r="B2525" s="13"/>
      <c r="C2525" s="13"/>
      <c r="D2525" s="13"/>
      <c r="E2525" s="13">
        <f t="shared" si="326"/>
        <v>0</v>
      </c>
      <c r="F2525" s="13"/>
      <c r="G2525" s="13"/>
      <c r="H2525" s="88"/>
      <c r="I2525" s="88"/>
      <c r="J2525" s="9"/>
      <c r="K2525" s="8"/>
      <c r="L2525" s="19"/>
      <c r="M2525" s="8"/>
      <c r="N2525" s="19"/>
      <c r="O2525" s="19"/>
      <c r="P2525" s="19"/>
      <c r="Q2525" s="8"/>
      <c r="R2525" s="8"/>
      <c r="S2525" s="88"/>
      <c r="T2525" s="8"/>
      <c r="U2525" s="8"/>
      <c r="V2525" s="11"/>
      <c r="W2525" s="19"/>
      <c r="X2525" s="8"/>
      <c r="Y2525" s="90"/>
      <c r="Z2525" s="88"/>
      <c r="AA2525" s="88"/>
      <c r="AB2525" s="88"/>
      <c r="AC2525" s="88"/>
      <c r="AD2525" s="10"/>
      <c r="AE2525" s="8"/>
      <c r="AF2525" s="12"/>
      <c r="AG2525" s="8"/>
      <c r="AH2525" s="88"/>
    </row>
    <row r="2526" spans="1:34" x14ac:dyDescent="0.25">
      <c r="A2526" s="62">
        <f>COUNTA(H2526:K2526,L2526:AH2526)</f>
        <v>0</v>
      </c>
      <c r="B2526" s="13"/>
      <c r="C2526" s="13"/>
      <c r="D2526" s="13"/>
      <c r="E2526" s="13">
        <f t="shared" si="326"/>
        <v>0</v>
      </c>
      <c r="F2526" s="13"/>
      <c r="G2526" s="13"/>
      <c r="H2526" s="88"/>
      <c r="I2526" s="88"/>
      <c r="J2526" s="9"/>
      <c r="K2526" s="8"/>
      <c r="L2526" s="19"/>
      <c r="M2526" s="8"/>
      <c r="N2526" s="19"/>
      <c r="O2526" s="19"/>
      <c r="P2526" s="19"/>
      <c r="Q2526" s="8"/>
      <c r="R2526" s="8"/>
      <c r="S2526" s="88"/>
      <c r="T2526" s="8"/>
      <c r="U2526" s="8"/>
      <c r="V2526" s="11"/>
      <c r="W2526" s="19"/>
      <c r="X2526" s="8"/>
      <c r="Y2526" s="90"/>
      <c r="Z2526" s="88"/>
      <c r="AA2526" s="88"/>
      <c r="AB2526" s="88"/>
      <c r="AC2526" s="88"/>
      <c r="AD2526" s="10"/>
      <c r="AE2526" s="8"/>
      <c r="AF2526" s="12"/>
      <c r="AG2526" s="8"/>
      <c r="AH2526" s="88"/>
    </row>
    <row r="2527" spans="1:34" x14ac:dyDescent="0.25">
      <c r="A2527" s="62">
        <f>COUNTA(H2527:K2527,L2527:AH2527)</f>
        <v>0</v>
      </c>
      <c r="B2527" s="13"/>
      <c r="C2527" s="13"/>
      <c r="D2527" s="13"/>
      <c r="E2527" s="13">
        <f t="shared" si="326"/>
        <v>0</v>
      </c>
      <c r="F2527" s="13"/>
      <c r="G2527" s="13"/>
      <c r="H2527" s="88"/>
      <c r="I2527" s="88"/>
      <c r="J2527" s="9"/>
      <c r="K2527" s="8"/>
      <c r="L2527" s="19"/>
      <c r="M2527" s="8"/>
      <c r="N2527" s="19"/>
      <c r="O2527" s="19"/>
      <c r="P2527" s="19"/>
      <c r="Q2527" s="8"/>
      <c r="R2527" s="8"/>
      <c r="S2527" s="88"/>
      <c r="T2527" s="8"/>
      <c r="U2527" s="8"/>
      <c r="V2527" s="11"/>
      <c r="W2527" s="19"/>
      <c r="X2527" s="8"/>
      <c r="Y2527" s="90"/>
      <c r="Z2527" s="88"/>
      <c r="AA2527" s="88"/>
      <c r="AB2527" s="88"/>
      <c r="AC2527" s="88"/>
      <c r="AD2527" s="10"/>
      <c r="AE2527" s="8"/>
      <c r="AF2527" s="12"/>
      <c r="AG2527" s="8"/>
      <c r="AH2527" s="88"/>
    </row>
    <row r="2528" spans="1:34" x14ac:dyDescent="0.25">
      <c r="A2528" s="62">
        <f>COUNTA(H2528:K2528,L2528:AH2528)</f>
        <v>0</v>
      </c>
      <c r="B2528" s="13"/>
      <c r="C2528" s="13"/>
      <c r="D2528" s="13"/>
      <c r="E2528" s="13">
        <f t="shared" si="326"/>
        <v>0</v>
      </c>
      <c r="F2528" s="13"/>
      <c r="G2528" s="13"/>
      <c r="H2528" s="88"/>
      <c r="I2528" s="88"/>
      <c r="J2528" s="9"/>
      <c r="K2528" s="8"/>
      <c r="L2528" s="19"/>
      <c r="M2528" s="8"/>
      <c r="N2528" s="19"/>
      <c r="O2528" s="19"/>
      <c r="P2528" s="19"/>
      <c r="Q2528" s="8"/>
      <c r="R2528" s="8"/>
      <c r="S2528" s="88"/>
      <c r="T2528" s="8"/>
      <c r="U2528" s="8"/>
      <c r="V2528" s="11"/>
      <c r="W2528" s="19"/>
      <c r="X2528" s="8"/>
      <c r="Y2528" s="90"/>
      <c r="Z2528" s="88"/>
      <c r="AA2528" s="88"/>
      <c r="AB2528" s="88"/>
      <c r="AC2528" s="88"/>
      <c r="AD2528" s="10"/>
      <c r="AE2528" s="8"/>
      <c r="AF2528" s="12"/>
      <c r="AG2528" s="8"/>
      <c r="AH2528" s="88"/>
    </row>
    <row r="2529" spans="1:34" s="26" customFormat="1" ht="11.25" customHeight="1" x14ac:dyDescent="0.25">
      <c r="A2529" s="21">
        <v>0</v>
      </c>
      <c r="B2529" s="22"/>
      <c r="C2529" s="22"/>
      <c r="D2529" s="21"/>
      <c r="E2529" s="23">
        <f>MAX(E2513:E2528)</f>
        <v>0</v>
      </c>
      <c r="F2529" s="21" t="str">
        <f>RIGHT(R2529,4)</f>
        <v xml:space="preserve"> - 0</v>
      </c>
      <c r="G2529" s="21" t="str">
        <f>RIGHT(X2529,4)</f>
        <v xml:space="preserve"> - 0</v>
      </c>
      <c r="H2529" s="88"/>
      <c r="I2529" s="88"/>
      <c r="J2529" s="23" t="s">
        <v>85</v>
      </c>
      <c r="K2529" s="23" t="str">
        <f>IF(E2529=4,"ВО",IF(E2529=3,"СПО",IF(E2529=2,"ВО (с)",IF(E2529=1,"СПО (с)","-"))))</f>
        <v>-</v>
      </c>
      <c r="L2529" s="23">
        <f>COUNTA(L2513:L2528)</f>
        <v>0</v>
      </c>
      <c r="M2529" s="23" t="s">
        <v>80</v>
      </c>
      <c r="N2529" s="23" t="s">
        <v>80</v>
      </c>
      <c r="O2529" s="23">
        <f>COUNTA(O2513:O2528)</f>
        <v>0</v>
      </c>
      <c r="P2529" s="23" t="s">
        <v>80</v>
      </c>
      <c r="Q2529" s="23">
        <f>SUM(Q2513:Q2528)</f>
        <v>0</v>
      </c>
      <c r="R2529" s="23" t="str">
        <f>CONCATENATE("П.Г.П. - ",MAX(R2513:R2528))</f>
        <v>П.Г.П. - 0</v>
      </c>
      <c r="S2529" s="23">
        <f>COUNTA(S2513)</f>
        <v>0</v>
      </c>
      <c r="T2529" s="23">
        <f>T2514</f>
        <v>0</v>
      </c>
      <c r="U2529" s="23" t="s">
        <v>80</v>
      </c>
      <c r="V2529" s="23" t="s">
        <v>80</v>
      </c>
      <c r="W2529" s="23">
        <f>COUNTA(W2513:W2528)</f>
        <v>0</v>
      </c>
      <c r="X2529" s="23" t="str">
        <f>CONCATENATE("П.Г.П. - ",MAX(X2513:X2528))</f>
        <v>П.Г.П. - 0</v>
      </c>
      <c r="Y2529" s="24">
        <f>Y2513</f>
        <v>0</v>
      </c>
      <c r="Z2529" s="23" t="str">
        <f>IF(Z2513="","-",Z2513)</f>
        <v>-</v>
      </c>
      <c r="AA2529" s="23" t="str">
        <f t="shared" ref="AA2529:AC2529" si="327">IF(AA2513="","-",AA2513)</f>
        <v>-</v>
      </c>
      <c r="AB2529" s="23" t="str">
        <f t="shared" si="327"/>
        <v>-</v>
      </c>
      <c r="AC2529" s="23" t="str">
        <f t="shared" si="327"/>
        <v>-</v>
      </c>
      <c r="AD2529" s="23" t="s">
        <v>80</v>
      </c>
      <c r="AE2529" s="23">
        <f>SUM(AE2513:AE2528)</f>
        <v>0</v>
      </c>
      <c r="AF2529" s="25">
        <f>SUM(AF2513:AF2528)</f>
        <v>0</v>
      </c>
      <c r="AG2529" s="23" t="s">
        <v>80</v>
      </c>
      <c r="AH2529" s="23" t="s">
        <v>80</v>
      </c>
    </row>
    <row r="2530" spans="1:34" x14ac:dyDescent="0.25">
      <c r="A2530" s="62">
        <f>COUNTA(H2530:K2530,L2530:AH2530)-7</f>
        <v>-1</v>
      </c>
      <c r="B2530" s="13"/>
      <c r="C2530" s="13"/>
      <c r="D2530" s="13"/>
      <c r="E2530" s="13">
        <f t="shared" ref="E2530:E2545" si="328">IF(K2530="ВО",4,IF(K2530="СПО",3,IF(K2530="ВО (студент)",2,IF(K2530="СПО (студент)",1,0))))</f>
        <v>0</v>
      </c>
      <c r="F2530" s="13"/>
      <c r="G2530" s="13"/>
      <c r="H2530" s="88">
        <v>169</v>
      </c>
      <c r="I2530" s="88"/>
      <c r="J2530" s="7" t="s">
        <v>77</v>
      </c>
      <c r="K2530" s="8"/>
      <c r="L2530" s="19"/>
      <c r="M2530" s="8"/>
      <c r="N2530" s="19"/>
      <c r="O2530" s="19"/>
      <c r="P2530" s="19"/>
      <c r="Q2530" s="8"/>
      <c r="R2530" s="8"/>
      <c r="S2530" s="88"/>
      <c r="T2530" s="17" t="s">
        <v>80</v>
      </c>
      <c r="U2530" s="17" t="s">
        <v>80</v>
      </c>
      <c r="V2530" s="18" t="s">
        <v>80</v>
      </c>
      <c r="W2530" s="19"/>
      <c r="X2530" s="8"/>
      <c r="Y2530" s="90"/>
      <c r="Z2530" s="88"/>
      <c r="AA2530" s="88"/>
      <c r="AB2530" s="88" t="str">
        <f>IF(Y2530&lt;1,"-",ROUND(YEARFRAC(Y2530,#REF!,1),2))</f>
        <v>-</v>
      </c>
      <c r="AC2530" s="88"/>
      <c r="AD2530" s="10"/>
      <c r="AE2530" s="8"/>
      <c r="AF2530" s="12"/>
      <c r="AG2530" s="8"/>
      <c r="AH2530" s="88"/>
    </row>
    <row r="2531" spans="1:34" x14ac:dyDescent="0.25">
      <c r="A2531" s="62">
        <f>COUNTA(H2531:K2531,L2531:AH2531)</f>
        <v>0</v>
      </c>
      <c r="B2531" s="13"/>
      <c r="C2531" s="13"/>
      <c r="D2531" s="13"/>
      <c r="E2531" s="13">
        <f t="shared" si="328"/>
        <v>0</v>
      </c>
      <c r="F2531" s="13"/>
      <c r="G2531" s="13"/>
      <c r="H2531" s="88"/>
      <c r="I2531" s="88"/>
      <c r="J2531" s="9"/>
      <c r="K2531" s="8"/>
      <c r="L2531" s="19"/>
      <c r="M2531" s="8"/>
      <c r="N2531" s="19"/>
      <c r="O2531" s="19"/>
      <c r="P2531" s="19"/>
      <c r="Q2531" s="8"/>
      <c r="R2531" s="8"/>
      <c r="S2531" s="88"/>
      <c r="T2531" s="8"/>
      <c r="U2531" s="8"/>
      <c r="V2531" s="11"/>
      <c r="W2531" s="19"/>
      <c r="X2531" s="8"/>
      <c r="Y2531" s="90"/>
      <c r="Z2531" s="88"/>
      <c r="AA2531" s="88"/>
      <c r="AB2531" s="88"/>
      <c r="AC2531" s="88"/>
      <c r="AD2531" s="10"/>
      <c r="AE2531" s="8"/>
      <c r="AF2531" s="12"/>
      <c r="AG2531" s="8"/>
      <c r="AH2531" s="88"/>
    </row>
    <row r="2532" spans="1:34" x14ac:dyDescent="0.25">
      <c r="A2532" s="62">
        <f>COUNTA(H2532:K2532,L2532:AH2532,J2533)-4</f>
        <v>0</v>
      </c>
      <c r="B2532" s="13"/>
      <c r="C2532" s="13"/>
      <c r="D2532" s="13"/>
      <c r="E2532" s="13">
        <f t="shared" si="328"/>
        <v>0</v>
      </c>
      <c r="F2532" s="13"/>
      <c r="G2532" s="13"/>
      <c r="H2532" s="88"/>
      <c r="I2532" s="88"/>
      <c r="J2532" s="7" t="s">
        <v>78</v>
      </c>
      <c r="K2532" s="8"/>
      <c r="L2532" s="19"/>
      <c r="M2532" s="8"/>
      <c r="N2532" s="19"/>
      <c r="O2532" s="19"/>
      <c r="P2532" s="19"/>
      <c r="Q2532" s="8"/>
      <c r="R2532" s="8"/>
      <c r="S2532" s="88"/>
      <c r="T2532" s="17" t="s">
        <v>80</v>
      </c>
      <c r="U2532" s="17" t="s">
        <v>80</v>
      </c>
      <c r="V2532" s="18" t="s">
        <v>80</v>
      </c>
      <c r="W2532" s="19"/>
      <c r="X2532" s="8"/>
      <c r="Y2532" s="90"/>
      <c r="Z2532" s="88"/>
      <c r="AA2532" s="88"/>
      <c r="AB2532" s="88"/>
      <c r="AC2532" s="88"/>
      <c r="AD2532" s="10"/>
      <c r="AE2532" s="8"/>
      <c r="AF2532" s="12"/>
      <c r="AG2532" s="8"/>
      <c r="AH2532" s="88"/>
    </row>
    <row r="2533" spans="1:34" x14ac:dyDescent="0.25">
      <c r="A2533" s="62">
        <f>COUNTA(H2533:K2533,L2533:AH2533)</f>
        <v>0</v>
      </c>
      <c r="B2533" s="13"/>
      <c r="C2533" s="13"/>
      <c r="D2533" s="13" t="str">
        <f>IF(J2533&gt;0,"совмещение","-")</f>
        <v>-</v>
      </c>
      <c r="E2533" s="13">
        <f t="shared" si="328"/>
        <v>0</v>
      </c>
      <c r="F2533" s="13"/>
      <c r="G2533" s="13"/>
      <c r="H2533" s="88"/>
      <c r="I2533" s="88"/>
      <c r="J2533" s="9"/>
      <c r="K2533" s="8"/>
      <c r="L2533" s="19"/>
      <c r="M2533" s="8"/>
      <c r="N2533" s="19"/>
      <c r="O2533" s="19"/>
      <c r="P2533" s="19"/>
      <c r="Q2533" s="8"/>
      <c r="R2533" s="8"/>
      <c r="S2533" s="88"/>
      <c r="T2533" s="8"/>
      <c r="U2533" s="8"/>
      <c r="V2533" s="11"/>
      <c r="W2533" s="19"/>
      <c r="X2533" s="8"/>
      <c r="Y2533" s="90"/>
      <c r="Z2533" s="88"/>
      <c r="AA2533" s="88"/>
      <c r="AB2533" s="88"/>
      <c r="AC2533" s="88"/>
      <c r="AD2533" s="10"/>
      <c r="AE2533" s="8"/>
      <c r="AF2533" s="12"/>
      <c r="AG2533" s="8"/>
      <c r="AH2533" s="88"/>
    </row>
    <row r="2534" spans="1:34" x14ac:dyDescent="0.25">
      <c r="A2534" s="62">
        <f>COUNTA(H2534:K2534,L2534:AH2534)</f>
        <v>0</v>
      </c>
      <c r="B2534" s="13"/>
      <c r="C2534" s="13"/>
      <c r="D2534" s="13"/>
      <c r="E2534" s="13">
        <f t="shared" si="328"/>
        <v>0</v>
      </c>
      <c r="F2534" s="13"/>
      <c r="G2534" s="13"/>
      <c r="H2534" s="88"/>
      <c r="I2534" s="88"/>
      <c r="J2534" s="9"/>
      <c r="K2534" s="8"/>
      <c r="L2534" s="19"/>
      <c r="M2534" s="8"/>
      <c r="N2534" s="19"/>
      <c r="O2534" s="19"/>
      <c r="P2534" s="19"/>
      <c r="Q2534" s="8"/>
      <c r="R2534" s="8"/>
      <c r="S2534" s="88"/>
      <c r="T2534" s="8"/>
      <c r="U2534" s="8"/>
      <c r="V2534" s="11"/>
      <c r="W2534" s="19"/>
      <c r="X2534" s="8"/>
      <c r="Y2534" s="90"/>
      <c r="Z2534" s="88"/>
      <c r="AA2534" s="88"/>
      <c r="AB2534" s="88"/>
      <c r="AC2534" s="88"/>
      <c r="AD2534" s="10"/>
      <c r="AE2534" s="8"/>
      <c r="AF2534" s="12"/>
      <c r="AG2534" s="8"/>
      <c r="AH2534" s="88"/>
    </row>
    <row r="2535" spans="1:34" x14ac:dyDescent="0.25">
      <c r="A2535" s="62">
        <f>COUNTA(H2535:K2535,L2535:AH2535)</f>
        <v>0</v>
      </c>
      <c r="B2535" s="13"/>
      <c r="C2535" s="13"/>
      <c r="D2535" s="13"/>
      <c r="E2535" s="13">
        <f t="shared" si="328"/>
        <v>0</v>
      </c>
      <c r="F2535" s="13"/>
      <c r="G2535" s="13"/>
      <c r="H2535" s="88"/>
      <c r="I2535" s="88"/>
      <c r="J2535" s="9"/>
      <c r="K2535" s="8"/>
      <c r="L2535" s="19"/>
      <c r="M2535" s="8"/>
      <c r="N2535" s="19"/>
      <c r="O2535" s="19"/>
      <c r="P2535" s="19"/>
      <c r="Q2535" s="8"/>
      <c r="R2535" s="8"/>
      <c r="S2535" s="88"/>
      <c r="T2535" s="8"/>
      <c r="U2535" s="8"/>
      <c r="V2535" s="11"/>
      <c r="W2535" s="19"/>
      <c r="X2535" s="8"/>
      <c r="Y2535" s="90"/>
      <c r="Z2535" s="88"/>
      <c r="AA2535" s="88"/>
      <c r="AB2535" s="88"/>
      <c r="AC2535" s="88"/>
      <c r="AD2535" s="10"/>
      <c r="AE2535" s="8"/>
      <c r="AF2535" s="12"/>
      <c r="AG2535" s="8"/>
      <c r="AH2535" s="88"/>
    </row>
    <row r="2536" spans="1:34" x14ac:dyDescent="0.25">
      <c r="A2536" s="62">
        <f>COUNTA(H2536:K2536,L2536:AH2536)</f>
        <v>0</v>
      </c>
      <c r="B2536" s="13"/>
      <c r="C2536" s="13"/>
      <c r="D2536" s="13"/>
      <c r="E2536" s="13">
        <f t="shared" si="328"/>
        <v>0</v>
      </c>
      <c r="F2536" s="13"/>
      <c r="G2536" s="13"/>
      <c r="H2536" s="88"/>
      <c r="I2536" s="88"/>
      <c r="J2536" s="9"/>
      <c r="K2536" s="8"/>
      <c r="L2536" s="19"/>
      <c r="M2536" s="8"/>
      <c r="N2536" s="19"/>
      <c r="O2536" s="19"/>
      <c r="P2536" s="19"/>
      <c r="Q2536" s="8"/>
      <c r="R2536" s="8"/>
      <c r="S2536" s="88"/>
      <c r="T2536" s="8"/>
      <c r="U2536" s="8"/>
      <c r="V2536" s="11"/>
      <c r="W2536" s="19"/>
      <c r="X2536" s="8"/>
      <c r="Y2536" s="90"/>
      <c r="Z2536" s="88"/>
      <c r="AA2536" s="88"/>
      <c r="AB2536" s="88"/>
      <c r="AC2536" s="88"/>
      <c r="AD2536" s="10"/>
      <c r="AE2536" s="8"/>
      <c r="AF2536" s="12"/>
      <c r="AG2536" s="8"/>
      <c r="AH2536" s="88"/>
    </row>
    <row r="2537" spans="1:34" x14ac:dyDescent="0.25">
      <c r="A2537" s="62">
        <f>COUNTA(H2537:K2537,L2537:AH2537)</f>
        <v>0</v>
      </c>
      <c r="B2537" s="13"/>
      <c r="C2537" s="13"/>
      <c r="D2537" s="13"/>
      <c r="E2537" s="13">
        <f t="shared" si="328"/>
        <v>0</v>
      </c>
      <c r="F2537" s="13"/>
      <c r="G2537" s="13"/>
      <c r="H2537" s="88"/>
      <c r="I2537" s="88"/>
      <c r="J2537" s="9"/>
      <c r="K2537" s="8"/>
      <c r="L2537" s="19"/>
      <c r="M2537" s="8"/>
      <c r="N2537" s="19"/>
      <c r="O2537" s="19"/>
      <c r="P2537" s="19"/>
      <c r="Q2537" s="8"/>
      <c r="R2537" s="8"/>
      <c r="S2537" s="88"/>
      <c r="T2537" s="8"/>
      <c r="U2537" s="8"/>
      <c r="V2537" s="11"/>
      <c r="W2537" s="19"/>
      <c r="X2537" s="8"/>
      <c r="Y2537" s="90"/>
      <c r="Z2537" s="88"/>
      <c r="AA2537" s="88"/>
      <c r="AB2537" s="88"/>
      <c r="AC2537" s="88"/>
      <c r="AD2537" s="10"/>
      <c r="AE2537" s="8"/>
      <c r="AF2537" s="12"/>
      <c r="AG2537" s="8"/>
      <c r="AH2537" s="88"/>
    </row>
    <row r="2538" spans="1:34" x14ac:dyDescent="0.25">
      <c r="A2538" s="62">
        <f>COUNTA(H2538:K2538,L2538:AH2538)</f>
        <v>0</v>
      </c>
      <c r="B2538" s="13"/>
      <c r="C2538" s="13"/>
      <c r="D2538" s="13"/>
      <c r="E2538" s="13">
        <f t="shared" si="328"/>
        <v>0</v>
      </c>
      <c r="F2538" s="13"/>
      <c r="G2538" s="13"/>
      <c r="H2538" s="88"/>
      <c r="I2538" s="88"/>
      <c r="J2538" s="9"/>
      <c r="K2538" s="8"/>
      <c r="L2538" s="19"/>
      <c r="M2538" s="8"/>
      <c r="N2538" s="19"/>
      <c r="O2538" s="19"/>
      <c r="P2538" s="19"/>
      <c r="Q2538" s="8"/>
      <c r="R2538" s="8"/>
      <c r="S2538" s="88"/>
      <c r="T2538" s="8"/>
      <c r="U2538" s="8"/>
      <c r="V2538" s="11"/>
      <c r="W2538" s="19"/>
      <c r="X2538" s="8"/>
      <c r="Y2538" s="90"/>
      <c r="Z2538" s="88"/>
      <c r="AA2538" s="88"/>
      <c r="AB2538" s="88"/>
      <c r="AC2538" s="88"/>
      <c r="AD2538" s="10"/>
      <c r="AE2538" s="8"/>
      <c r="AF2538" s="12"/>
      <c r="AG2538" s="8"/>
      <c r="AH2538" s="88"/>
    </row>
    <row r="2539" spans="1:34" x14ac:dyDescent="0.25">
      <c r="A2539" s="62">
        <f>COUNTA(H2539:K2539,L2539:AH2539,J2540)-4</f>
        <v>0</v>
      </c>
      <c r="B2539" s="13"/>
      <c r="C2539" s="13"/>
      <c r="D2539" s="13"/>
      <c r="E2539" s="13">
        <f t="shared" si="328"/>
        <v>0</v>
      </c>
      <c r="F2539" s="13"/>
      <c r="G2539" s="13"/>
      <c r="H2539" s="88"/>
      <c r="I2539" s="88"/>
      <c r="J2539" s="7" t="s">
        <v>79</v>
      </c>
      <c r="K2539" s="8"/>
      <c r="L2539" s="19"/>
      <c r="M2539" s="8"/>
      <c r="N2539" s="19"/>
      <c r="O2539" s="19"/>
      <c r="P2539" s="19"/>
      <c r="Q2539" s="8"/>
      <c r="R2539" s="8"/>
      <c r="S2539" s="88"/>
      <c r="T2539" s="17" t="s">
        <v>80</v>
      </c>
      <c r="U2539" s="17" t="s">
        <v>80</v>
      </c>
      <c r="V2539" s="18" t="s">
        <v>80</v>
      </c>
      <c r="W2539" s="19"/>
      <c r="X2539" s="8"/>
      <c r="Y2539" s="90"/>
      <c r="Z2539" s="88"/>
      <c r="AA2539" s="88"/>
      <c r="AB2539" s="88"/>
      <c r="AC2539" s="88"/>
      <c r="AD2539" s="10"/>
      <c r="AE2539" s="8"/>
      <c r="AF2539" s="12"/>
      <c r="AG2539" s="8"/>
      <c r="AH2539" s="88"/>
    </row>
    <row r="2540" spans="1:34" x14ac:dyDescent="0.25">
      <c r="A2540" s="62">
        <f>COUNTA(H2540:K2540,L2540:AH2540)</f>
        <v>0</v>
      </c>
      <c r="B2540" s="13"/>
      <c r="C2540" s="13"/>
      <c r="D2540" s="13" t="str">
        <f>IF(J2540&gt;0,"совместительство","-")</f>
        <v>-</v>
      </c>
      <c r="E2540" s="13">
        <f t="shared" si="328"/>
        <v>0</v>
      </c>
      <c r="F2540" s="13"/>
      <c r="G2540" s="13"/>
      <c r="H2540" s="88"/>
      <c r="I2540" s="88"/>
      <c r="J2540" s="9"/>
      <c r="K2540" s="8"/>
      <c r="L2540" s="19"/>
      <c r="M2540" s="8"/>
      <c r="N2540" s="19"/>
      <c r="O2540" s="19"/>
      <c r="P2540" s="19"/>
      <c r="Q2540" s="8"/>
      <c r="R2540" s="8"/>
      <c r="S2540" s="88"/>
      <c r="T2540" s="8"/>
      <c r="U2540" s="8"/>
      <c r="V2540" s="11"/>
      <c r="W2540" s="19"/>
      <c r="X2540" s="8"/>
      <c r="Y2540" s="90"/>
      <c r="Z2540" s="88"/>
      <c r="AA2540" s="88"/>
      <c r="AB2540" s="88"/>
      <c r="AC2540" s="88"/>
      <c r="AD2540" s="10"/>
      <c r="AE2540" s="8"/>
      <c r="AF2540" s="12"/>
      <c r="AG2540" s="8"/>
      <c r="AH2540" s="88"/>
    </row>
    <row r="2541" spans="1:34" x14ac:dyDescent="0.25">
      <c r="A2541" s="62">
        <f>COUNTA(H2541:K2541,L2541:AH2541)</f>
        <v>0</v>
      </c>
      <c r="B2541" s="13"/>
      <c r="C2541" s="13"/>
      <c r="D2541" s="13"/>
      <c r="E2541" s="13">
        <f t="shared" si="328"/>
        <v>0</v>
      </c>
      <c r="F2541" s="13"/>
      <c r="G2541" s="13"/>
      <c r="H2541" s="88"/>
      <c r="I2541" s="88"/>
      <c r="J2541" s="9"/>
      <c r="K2541" s="8"/>
      <c r="L2541" s="19"/>
      <c r="M2541" s="8"/>
      <c r="N2541" s="19"/>
      <c r="O2541" s="19"/>
      <c r="P2541" s="19"/>
      <c r="Q2541" s="8"/>
      <c r="R2541" s="8"/>
      <c r="S2541" s="88"/>
      <c r="T2541" s="8"/>
      <c r="U2541" s="8"/>
      <c r="V2541" s="11"/>
      <c r="W2541" s="19"/>
      <c r="X2541" s="8"/>
      <c r="Y2541" s="90"/>
      <c r="Z2541" s="88"/>
      <c r="AA2541" s="88"/>
      <c r="AB2541" s="88"/>
      <c r="AC2541" s="88"/>
      <c r="AD2541" s="10"/>
      <c r="AE2541" s="8"/>
      <c r="AF2541" s="12"/>
      <c r="AG2541" s="8"/>
      <c r="AH2541" s="88"/>
    </row>
    <row r="2542" spans="1:34" x14ac:dyDescent="0.25">
      <c r="A2542" s="62">
        <f>COUNTA(H2542:K2542,L2542:AH2542)</f>
        <v>0</v>
      </c>
      <c r="B2542" s="13"/>
      <c r="C2542" s="13"/>
      <c r="D2542" s="13"/>
      <c r="E2542" s="13">
        <f t="shared" si="328"/>
        <v>0</v>
      </c>
      <c r="F2542" s="13"/>
      <c r="G2542" s="13"/>
      <c r="H2542" s="88"/>
      <c r="I2542" s="88"/>
      <c r="J2542" s="9"/>
      <c r="K2542" s="8"/>
      <c r="L2542" s="19"/>
      <c r="M2542" s="8"/>
      <c r="N2542" s="19"/>
      <c r="O2542" s="19"/>
      <c r="P2542" s="19"/>
      <c r="Q2542" s="8"/>
      <c r="R2542" s="8"/>
      <c r="S2542" s="88"/>
      <c r="T2542" s="8"/>
      <c r="U2542" s="8"/>
      <c r="V2542" s="11"/>
      <c r="W2542" s="19"/>
      <c r="X2542" s="8"/>
      <c r="Y2542" s="90"/>
      <c r="Z2542" s="88"/>
      <c r="AA2542" s="88"/>
      <c r="AB2542" s="88"/>
      <c r="AC2542" s="88"/>
      <c r="AD2542" s="10"/>
      <c r="AE2542" s="8"/>
      <c r="AF2542" s="12"/>
      <c r="AG2542" s="8"/>
      <c r="AH2542" s="88"/>
    </row>
    <row r="2543" spans="1:34" x14ac:dyDescent="0.25">
      <c r="A2543" s="62">
        <f>COUNTA(H2543:K2543,L2543:AH2543)</f>
        <v>0</v>
      </c>
      <c r="B2543" s="13"/>
      <c r="C2543" s="13"/>
      <c r="D2543" s="13"/>
      <c r="E2543" s="13">
        <f t="shared" si="328"/>
        <v>0</v>
      </c>
      <c r="F2543" s="13"/>
      <c r="G2543" s="13"/>
      <c r="H2543" s="88"/>
      <c r="I2543" s="88"/>
      <c r="J2543" s="9"/>
      <c r="K2543" s="8"/>
      <c r="L2543" s="19"/>
      <c r="M2543" s="8"/>
      <c r="N2543" s="19"/>
      <c r="O2543" s="19"/>
      <c r="P2543" s="19"/>
      <c r="Q2543" s="8"/>
      <c r="R2543" s="8"/>
      <c r="S2543" s="88"/>
      <c r="T2543" s="8"/>
      <c r="U2543" s="8"/>
      <c r="V2543" s="11"/>
      <c r="W2543" s="19"/>
      <c r="X2543" s="8"/>
      <c r="Y2543" s="90"/>
      <c r="Z2543" s="88"/>
      <c r="AA2543" s="88"/>
      <c r="AB2543" s="88"/>
      <c r="AC2543" s="88"/>
      <c r="AD2543" s="10"/>
      <c r="AE2543" s="8"/>
      <c r="AF2543" s="12"/>
      <c r="AG2543" s="8"/>
      <c r="AH2543" s="88"/>
    </row>
    <row r="2544" spans="1:34" x14ac:dyDescent="0.25">
      <c r="A2544" s="62">
        <f>COUNTA(H2544:K2544,L2544:AH2544)</f>
        <v>0</v>
      </c>
      <c r="B2544" s="13"/>
      <c r="C2544" s="13"/>
      <c r="D2544" s="13"/>
      <c r="E2544" s="13">
        <f t="shared" si="328"/>
        <v>0</v>
      </c>
      <c r="F2544" s="13"/>
      <c r="G2544" s="13"/>
      <c r="H2544" s="88"/>
      <c r="I2544" s="88"/>
      <c r="J2544" s="9"/>
      <c r="K2544" s="8"/>
      <c r="L2544" s="19"/>
      <c r="M2544" s="8"/>
      <c r="N2544" s="19"/>
      <c r="O2544" s="19"/>
      <c r="P2544" s="19"/>
      <c r="Q2544" s="8"/>
      <c r="R2544" s="8"/>
      <c r="S2544" s="88"/>
      <c r="T2544" s="8"/>
      <c r="U2544" s="8"/>
      <c r="V2544" s="11"/>
      <c r="W2544" s="19"/>
      <c r="X2544" s="8"/>
      <c r="Y2544" s="90"/>
      <c r="Z2544" s="88"/>
      <c r="AA2544" s="88"/>
      <c r="AB2544" s="88"/>
      <c r="AC2544" s="88"/>
      <c r="AD2544" s="10"/>
      <c r="AE2544" s="8"/>
      <c r="AF2544" s="12"/>
      <c r="AG2544" s="8"/>
      <c r="AH2544" s="88"/>
    </row>
    <row r="2545" spans="1:34" x14ac:dyDescent="0.25">
      <c r="A2545" s="62">
        <f>COUNTA(H2545:K2545,L2545:AH2545)</f>
        <v>0</v>
      </c>
      <c r="B2545" s="13"/>
      <c r="C2545" s="13"/>
      <c r="D2545" s="13"/>
      <c r="E2545" s="13">
        <f t="shared" si="328"/>
        <v>0</v>
      </c>
      <c r="F2545" s="13"/>
      <c r="G2545" s="13"/>
      <c r="H2545" s="88"/>
      <c r="I2545" s="88"/>
      <c r="J2545" s="9"/>
      <c r="K2545" s="8"/>
      <c r="L2545" s="19"/>
      <c r="M2545" s="8"/>
      <c r="N2545" s="19"/>
      <c r="O2545" s="19"/>
      <c r="P2545" s="19"/>
      <c r="Q2545" s="8"/>
      <c r="R2545" s="8"/>
      <c r="S2545" s="88"/>
      <c r="T2545" s="8"/>
      <c r="U2545" s="8"/>
      <c r="V2545" s="11"/>
      <c r="W2545" s="19"/>
      <c r="X2545" s="8"/>
      <c r="Y2545" s="90"/>
      <c r="Z2545" s="88"/>
      <c r="AA2545" s="88"/>
      <c r="AB2545" s="88"/>
      <c r="AC2545" s="88"/>
      <c r="AD2545" s="10"/>
      <c r="AE2545" s="8"/>
      <c r="AF2545" s="12"/>
      <c r="AG2545" s="8"/>
      <c r="AH2545" s="88"/>
    </row>
    <row r="2546" spans="1:34" s="26" customFormat="1" ht="11.25" customHeight="1" x14ac:dyDescent="0.25">
      <c r="A2546" s="21">
        <v>0</v>
      </c>
      <c r="B2546" s="22"/>
      <c r="C2546" s="22"/>
      <c r="D2546" s="21"/>
      <c r="E2546" s="23">
        <f>MAX(E2530:E2545)</f>
        <v>0</v>
      </c>
      <c r="F2546" s="21" t="str">
        <f>RIGHT(R2546,4)</f>
        <v xml:space="preserve"> - 0</v>
      </c>
      <c r="G2546" s="21" t="str">
        <f>RIGHT(X2546,4)</f>
        <v xml:space="preserve"> - 0</v>
      </c>
      <c r="H2546" s="88"/>
      <c r="I2546" s="88"/>
      <c r="J2546" s="23" t="s">
        <v>85</v>
      </c>
      <c r="K2546" s="23" t="str">
        <f>IF(E2546=4,"ВО",IF(E2546=3,"СПО",IF(E2546=2,"ВО (с)",IF(E2546=1,"СПО (с)","-"))))</f>
        <v>-</v>
      </c>
      <c r="L2546" s="23">
        <f>COUNTA(L2530:L2545)</f>
        <v>0</v>
      </c>
      <c r="M2546" s="23" t="s">
        <v>80</v>
      </c>
      <c r="N2546" s="23" t="s">
        <v>80</v>
      </c>
      <c r="O2546" s="23">
        <f>COUNTA(O2530:O2545)</f>
        <v>0</v>
      </c>
      <c r="P2546" s="23" t="s">
        <v>80</v>
      </c>
      <c r="Q2546" s="23">
        <f>SUM(Q2530:Q2545)</f>
        <v>0</v>
      </c>
      <c r="R2546" s="23" t="str">
        <f>CONCATENATE("П.Г.П. - ",MAX(R2530:R2545))</f>
        <v>П.Г.П. - 0</v>
      </c>
      <c r="S2546" s="23">
        <f>COUNTA(S2530)</f>
        <v>0</v>
      </c>
      <c r="T2546" s="23">
        <f>T2531</f>
        <v>0</v>
      </c>
      <c r="U2546" s="23" t="s">
        <v>80</v>
      </c>
      <c r="V2546" s="23" t="s">
        <v>80</v>
      </c>
      <c r="W2546" s="23">
        <f>COUNTA(W2530:W2545)</f>
        <v>0</v>
      </c>
      <c r="X2546" s="23" t="str">
        <f>CONCATENATE("П.Г.П. - ",MAX(X2530:X2545))</f>
        <v>П.Г.П. - 0</v>
      </c>
      <c r="Y2546" s="24">
        <f>Y2530</f>
        <v>0</v>
      </c>
      <c r="Z2546" s="23" t="str">
        <f>IF(Z2530="","-",Z2530)</f>
        <v>-</v>
      </c>
      <c r="AA2546" s="23" t="str">
        <f t="shared" ref="AA2546:AC2546" si="329">IF(AA2530="","-",AA2530)</f>
        <v>-</v>
      </c>
      <c r="AB2546" s="23" t="str">
        <f t="shared" si="329"/>
        <v>-</v>
      </c>
      <c r="AC2546" s="23" t="str">
        <f t="shared" si="329"/>
        <v>-</v>
      </c>
      <c r="AD2546" s="23" t="s">
        <v>80</v>
      </c>
      <c r="AE2546" s="23">
        <f>SUM(AE2530:AE2545)</f>
        <v>0</v>
      </c>
      <c r="AF2546" s="25">
        <f>SUM(AF2530:AF2545)</f>
        <v>0</v>
      </c>
      <c r="AG2546" s="23" t="s">
        <v>80</v>
      </c>
      <c r="AH2546" s="23" t="s">
        <v>80</v>
      </c>
    </row>
    <row r="2547" spans="1:34" x14ac:dyDescent="0.25">
      <c r="A2547" s="62">
        <f>COUNTA(H2547:K2547,L2547:AH2547)-7</f>
        <v>-1</v>
      </c>
      <c r="B2547" s="13"/>
      <c r="C2547" s="13"/>
      <c r="D2547" s="13"/>
      <c r="E2547" s="13">
        <f t="shared" ref="E2547:E2562" si="330">IF(K2547="ВО",4,IF(K2547="СПО",3,IF(K2547="ВО (студент)",2,IF(K2547="СПО (студент)",1,0))))</f>
        <v>0</v>
      </c>
      <c r="F2547" s="13"/>
      <c r="G2547" s="13"/>
      <c r="H2547" s="88">
        <v>170</v>
      </c>
      <c r="I2547" s="88"/>
      <c r="J2547" s="7" t="s">
        <v>77</v>
      </c>
      <c r="K2547" s="8"/>
      <c r="L2547" s="19"/>
      <c r="M2547" s="8"/>
      <c r="N2547" s="19"/>
      <c r="O2547" s="19"/>
      <c r="P2547" s="19"/>
      <c r="Q2547" s="8"/>
      <c r="R2547" s="8"/>
      <c r="S2547" s="88"/>
      <c r="T2547" s="17" t="s">
        <v>80</v>
      </c>
      <c r="U2547" s="17" t="s">
        <v>80</v>
      </c>
      <c r="V2547" s="18" t="s">
        <v>80</v>
      </c>
      <c r="W2547" s="19"/>
      <c r="X2547" s="8"/>
      <c r="Y2547" s="90"/>
      <c r="Z2547" s="88"/>
      <c r="AA2547" s="88"/>
      <c r="AB2547" s="88" t="str">
        <f>IF(Y2547&lt;1,"-",ROUND(YEARFRAC(Y2547,#REF!,1),2))</f>
        <v>-</v>
      </c>
      <c r="AC2547" s="88"/>
      <c r="AD2547" s="10"/>
      <c r="AE2547" s="8"/>
      <c r="AF2547" s="12"/>
      <c r="AG2547" s="8"/>
      <c r="AH2547" s="88"/>
    </row>
    <row r="2548" spans="1:34" x14ac:dyDescent="0.25">
      <c r="A2548" s="62">
        <f>COUNTA(H2548:K2548,L2548:AH2548)</f>
        <v>0</v>
      </c>
      <c r="B2548" s="13"/>
      <c r="C2548" s="13"/>
      <c r="D2548" s="13"/>
      <c r="E2548" s="13">
        <f t="shared" si="330"/>
        <v>0</v>
      </c>
      <c r="F2548" s="13"/>
      <c r="G2548" s="13"/>
      <c r="H2548" s="88"/>
      <c r="I2548" s="88"/>
      <c r="J2548" s="9"/>
      <c r="K2548" s="8"/>
      <c r="L2548" s="19"/>
      <c r="M2548" s="8"/>
      <c r="N2548" s="19"/>
      <c r="O2548" s="19"/>
      <c r="P2548" s="19"/>
      <c r="Q2548" s="8"/>
      <c r="R2548" s="8"/>
      <c r="S2548" s="88"/>
      <c r="T2548" s="8"/>
      <c r="U2548" s="8"/>
      <c r="V2548" s="11"/>
      <c r="W2548" s="19"/>
      <c r="X2548" s="8"/>
      <c r="Y2548" s="90"/>
      <c r="Z2548" s="88"/>
      <c r="AA2548" s="88"/>
      <c r="AB2548" s="88"/>
      <c r="AC2548" s="88"/>
      <c r="AD2548" s="10"/>
      <c r="AE2548" s="8"/>
      <c r="AF2548" s="12"/>
      <c r="AG2548" s="8"/>
      <c r="AH2548" s="88"/>
    </row>
    <row r="2549" spans="1:34" x14ac:dyDescent="0.25">
      <c r="A2549" s="62">
        <f>COUNTA(H2549:K2549,L2549:AH2549,J2550)-4</f>
        <v>0</v>
      </c>
      <c r="B2549" s="13"/>
      <c r="C2549" s="13"/>
      <c r="D2549" s="13"/>
      <c r="E2549" s="13">
        <f t="shared" si="330"/>
        <v>0</v>
      </c>
      <c r="F2549" s="13"/>
      <c r="G2549" s="13"/>
      <c r="H2549" s="88"/>
      <c r="I2549" s="88"/>
      <c r="J2549" s="7" t="s">
        <v>78</v>
      </c>
      <c r="K2549" s="8"/>
      <c r="L2549" s="19"/>
      <c r="M2549" s="8"/>
      <c r="N2549" s="19"/>
      <c r="O2549" s="19"/>
      <c r="P2549" s="19"/>
      <c r="Q2549" s="8"/>
      <c r="R2549" s="8"/>
      <c r="S2549" s="88"/>
      <c r="T2549" s="17" t="s">
        <v>80</v>
      </c>
      <c r="U2549" s="17" t="s">
        <v>80</v>
      </c>
      <c r="V2549" s="18" t="s">
        <v>80</v>
      </c>
      <c r="W2549" s="19"/>
      <c r="X2549" s="8"/>
      <c r="Y2549" s="90"/>
      <c r="Z2549" s="88"/>
      <c r="AA2549" s="88"/>
      <c r="AB2549" s="88"/>
      <c r="AC2549" s="88"/>
      <c r="AD2549" s="10"/>
      <c r="AE2549" s="8"/>
      <c r="AF2549" s="12"/>
      <c r="AG2549" s="8"/>
      <c r="AH2549" s="88"/>
    </row>
    <row r="2550" spans="1:34" x14ac:dyDescent="0.25">
      <c r="A2550" s="62">
        <f>COUNTA(H2550:K2550,L2550:AH2550)</f>
        <v>0</v>
      </c>
      <c r="B2550" s="13"/>
      <c r="C2550" s="13"/>
      <c r="D2550" s="13" t="str">
        <f>IF(J2550&gt;0,"совмещение","-")</f>
        <v>-</v>
      </c>
      <c r="E2550" s="13">
        <f t="shared" si="330"/>
        <v>0</v>
      </c>
      <c r="F2550" s="13"/>
      <c r="G2550" s="13"/>
      <c r="H2550" s="88"/>
      <c r="I2550" s="88"/>
      <c r="J2550" s="9"/>
      <c r="K2550" s="8"/>
      <c r="L2550" s="19"/>
      <c r="M2550" s="8"/>
      <c r="N2550" s="19"/>
      <c r="O2550" s="19"/>
      <c r="P2550" s="19"/>
      <c r="Q2550" s="8"/>
      <c r="R2550" s="8"/>
      <c r="S2550" s="88"/>
      <c r="T2550" s="8"/>
      <c r="U2550" s="8"/>
      <c r="V2550" s="11"/>
      <c r="W2550" s="19"/>
      <c r="X2550" s="8"/>
      <c r="Y2550" s="90"/>
      <c r="Z2550" s="88"/>
      <c r="AA2550" s="88"/>
      <c r="AB2550" s="88"/>
      <c r="AC2550" s="88"/>
      <c r="AD2550" s="10"/>
      <c r="AE2550" s="8"/>
      <c r="AF2550" s="12"/>
      <c r="AG2550" s="8"/>
      <c r="AH2550" s="88"/>
    </row>
    <row r="2551" spans="1:34" x14ac:dyDescent="0.25">
      <c r="A2551" s="62">
        <f>COUNTA(H2551:K2551,L2551:AH2551)</f>
        <v>0</v>
      </c>
      <c r="B2551" s="13"/>
      <c r="C2551" s="13"/>
      <c r="D2551" s="13"/>
      <c r="E2551" s="13">
        <f t="shared" si="330"/>
        <v>0</v>
      </c>
      <c r="F2551" s="13"/>
      <c r="G2551" s="13"/>
      <c r="H2551" s="88"/>
      <c r="I2551" s="88"/>
      <c r="J2551" s="9"/>
      <c r="K2551" s="8"/>
      <c r="L2551" s="19"/>
      <c r="M2551" s="8"/>
      <c r="N2551" s="19"/>
      <c r="O2551" s="19"/>
      <c r="P2551" s="19"/>
      <c r="Q2551" s="8"/>
      <c r="R2551" s="8"/>
      <c r="S2551" s="88"/>
      <c r="T2551" s="8"/>
      <c r="U2551" s="8"/>
      <c r="V2551" s="11"/>
      <c r="W2551" s="19"/>
      <c r="X2551" s="8"/>
      <c r="Y2551" s="90"/>
      <c r="Z2551" s="88"/>
      <c r="AA2551" s="88"/>
      <c r="AB2551" s="88"/>
      <c r="AC2551" s="88"/>
      <c r="AD2551" s="10"/>
      <c r="AE2551" s="8"/>
      <c r="AF2551" s="12"/>
      <c r="AG2551" s="8"/>
      <c r="AH2551" s="88"/>
    </row>
    <row r="2552" spans="1:34" x14ac:dyDescent="0.25">
      <c r="A2552" s="62">
        <f>COUNTA(H2552:K2552,L2552:AH2552)</f>
        <v>0</v>
      </c>
      <c r="B2552" s="13"/>
      <c r="C2552" s="13"/>
      <c r="D2552" s="13"/>
      <c r="E2552" s="13">
        <f t="shared" si="330"/>
        <v>0</v>
      </c>
      <c r="F2552" s="13"/>
      <c r="G2552" s="13"/>
      <c r="H2552" s="88"/>
      <c r="I2552" s="88"/>
      <c r="J2552" s="9"/>
      <c r="K2552" s="8"/>
      <c r="L2552" s="19"/>
      <c r="M2552" s="8"/>
      <c r="N2552" s="19"/>
      <c r="O2552" s="19"/>
      <c r="P2552" s="19"/>
      <c r="Q2552" s="8"/>
      <c r="R2552" s="8"/>
      <c r="S2552" s="88"/>
      <c r="T2552" s="8"/>
      <c r="U2552" s="8"/>
      <c r="V2552" s="11"/>
      <c r="W2552" s="19"/>
      <c r="X2552" s="8"/>
      <c r="Y2552" s="90"/>
      <c r="Z2552" s="88"/>
      <c r="AA2552" s="88"/>
      <c r="AB2552" s="88"/>
      <c r="AC2552" s="88"/>
      <c r="AD2552" s="10"/>
      <c r="AE2552" s="8"/>
      <c r="AF2552" s="12"/>
      <c r="AG2552" s="8"/>
      <c r="AH2552" s="88"/>
    </row>
    <row r="2553" spans="1:34" x14ac:dyDescent="0.25">
      <c r="A2553" s="62">
        <f>COUNTA(H2553:K2553,L2553:AH2553)</f>
        <v>0</v>
      </c>
      <c r="B2553" s="13"/>
      <c r="C2553" s="13"/>
      <c r="D2553" s="13"/>
      <c r="E2553" s="13">
        <f t="shared" si="330"/>
        <v>0</v>
      </c>
      <c r="F2553" s="13"/>
      <c r="G2553" s="13"/>
      <c r="H2553" s="88"/>
      <c r="I2553" s="88"/>
      <c r="J2553" s="9"/>
      <c r="K2553" s="8"/>
      <c r="L2553" s="19"/>
      <c r="M2553" s="8"/>
      <c r="N2553" s="19"/>
      <c r="O2553" s="19"/>
      <c r="P2553" s="19"/>
      <c r="Q2553" s="8"/>
      <c r="R2553" s="8"/>
      <c r="S2553" s="88"/>
      <c r="T2553" s="8"/>
      <c r="U2553" s="8"/>
      <c r="V2553" s="11"/>
      <c r="W2553" s="19"/>
      <c r="X2553" s="8"/>
      <c r="Y2553" s="90"/>
      <c r="Z2553" s="88"/>
      <c r="AA2553" s="88"/>
      <c r="AB2553" s="88"/>
      <c r="AC2553" s="88"/>
      <c r="AD2553" s="10"/>
      <c r="AE2553" s="8"/>
      <c r="AF2553" s="12"/>
      <c r="AG2553" s="8"/>
      <c r="AH2553" s="88"/>
    </row>
    <row r="2554" spans="1:34" x14ac:dyDescent="0.25">
      <c r="A2554" s="62">
        <f>COUNTA(H2554:K2554,L2554:AH2554)</f>
        <v>0</v>
      </c>
      <c r="B2554" s="13"/>
      <c r="C2554" s="13"/>
      <c r="D2554" s="13"/>
      <c r="E2554" s="13">
        <f t="shared" si="330"/>
        <v>0</v>
      </c>
      <c r="F2554" s="13"/>
      <c r="G2554" s="13"/>
      <c r="H2554" s="88"/>
      <c r="I2554" s="88"/>
      <c r="J2554" s="9"/>
      <c r="K2554" s="8"/>
      <c r="L2554" s="19"/>
      <c r="M2554" s="8"/>
      <c r="N2554" s="19"/>
      <c r="O2554" s="19"/>
      <c r="P2554" s="19"/>
      <c r="Q2554" s="8"/>
      <c r="R2554" s="8"/>
      <c r="S2554" s="88"/>
      <c r="T2554" s="8"/>
      <c r="U2554" s="8"/>
      <c r="V2554" s="11"/>
      <c r="W2554" s="19"/>
      <c r="X2554" s="8"/>
      <c r="Y2554" s="90"/>
      <c r="Z2554" s="88"/>
      <c r="AA2554" s="88"/>
      <c r="AB2554" s="88"/>
      <c r="AC2554" s="88"/>
      <c r="AD2554" s="10"/>
      <c r="AE2554" s="8"/>
      <c r="AF2554" s="12"/>
      <c r="AG2554" s="8"/>
      <c r="AH2554" s="88"/>
    </row>
    <row r="2555" spans="1:34" x14ac:dyDescent="0.25">
      <c r="A2555" s="62">
        <f>COUNTA(H2555:K2555,L2555:AH2555)</f>
        <v>0</v>
      </c>
      <c r="B2555" s="13"/>
      <c r="C2555" s="13"/>
      <c r="D2555" s="13"/>
      <c r="E2555" s="13">
        <f t="shared" si="330"/>
        <v>0</v>
      </c>
      <c r="F2555" s="13"/>
      <c r="G2555" s="13"/>
      <c r="H2555" s="88"/>
      <c r="I2555" s="88"/>
      <c r="J2555" s="9"/>
      <c r="K2555" s="8"/>
      <c r="L2555" s="19"/>
      <c r="M2555" s="8"/>
      <c r="N2555" s="19"/>
      <c r="O2555" s="19"/>
      <c r="P2555" s="19"/>
      <c r="Q2555" s="8"/>
      <c r="R2555" s="8"/>
      <c r="S2555" s="88"/>
      <c r="T2555" s="8"/>
      <c r="U2555" s="8"/>
      <c r="V2555" s="11"/>
      <c r="W2555" s="19"/>
      <c r="X2555" s="8"/>
      <c r="Y2555" s="90"/>
      <c r="Z2555" s="88"/>
      <c r="AA2555" s="88"/>
      <c r="AB2555" s="88"/>
      <c r="AC2555" s="88"/>
      <c r="AD2555" s="10"/>
      <c r="AE2555" s="8"/>
      <c r="AF2555" s="12"/>
      <c r="AG2555" s="8"/>
      <c r="AH2555" s="88"/>
    </row>
    <row r="2556" spans="1:34" x14ac:dyDescent="0.25">
      <c r="A2556" s="62">
        <f>COUNTA(H2556:K2556,L2556:AH2556,J2557)-4</f>
        <v>0</v>
      </c>
      <c r="B2556" s="13"/>
      <c r="C2556" s="13"/>
      <c r="D2556" s="13"/>
      <c r="E2556" s="13">
        <f t="shared" si="330"/>
        <v>0</v>
      </c>
      <c r="F2556" s="13"/>
      <c r="G2556" s="13"/>
      <c r="H2556" s="88"/>
      <c r="I2556" s="88"/>
      <c r="J2556" s="7" t="s">
        <v>79</v>
      </c>
      <c r="K2556" s="8"/>
      <c r="L2556" s="19"/>
      <c r="M2556" s="8"/>
      <c r="N2556" s="19"/>
      <c r="O2556" s="19"/>
      <c r="P2556" s="19"/>
      <c r="Q2556" s="8"/>
      <c r="R2556" s="8"/>
      <c r="S2556" s="88"/>
      <c r="T2556" s="17" t="s">
        <v>80</v>
      </c>
      <c r="U2556" s="17" t="s">
        <v>80</v>
      </c>
      <c r="V2556" s="18" t="s">
        <v>80</v>
      </c>
      <c r="W2556" s="19"/>
      <c r="X2556" s="8"/>
      <c r="Y2556" s="90"/>
      <c r="Z2556" s="88"/>
      <c r="AA2556" s="88"/>
      <c r="AB2556" s="88"/>
      <c r="AC2556" s="88"/>
      <c r="AD2556" s="10"/>
      <c r="AE2556" s="8"/>
      <c r="AF2556" s="12"/>
      <c r="AG2556" s="8"/>
      <c r="AH2556" s="88"/>
    </row>
    <row r="2557" spans="1:34" x14ac:dyDescent="0.25">
      <c r="A2557" s="62">
        <f>COUNTA(H2557:K2557,L2557:AH2557)</f>
        <v>0</v>
      </c>
      <c r="B2557" s="13"/>
      <c r="C2557" s="13"/>
      <c r="D2557" s="13" t="str">
        <f>IF(J2557&gt;0,"совместительство","-")</f>
        <v>-</v>
      </c>
      <c r="E2557" s="13">
        <f t="shared" si="330"/>
        <v>0</v>
      </c>
      <c r="F2557" s="13"/>
      <c r="G2557" s="13"/>
      <c r="H2557" s="88"/>
      <c r="I2557" s="88"/>
      <c r="J2557" s="9"/>
      <c r="K2557" s="8"/>
      <c r="L2557" s="19"/>
      <c r="M2557" s="8"/>
      <c r="N2557" s="19"/>
      <c r="O2557" s="19"/>
      <c r="P2557" s="19"/>
      <c r="Q2557" s="8"/>
      <c r="R2557" s="8"/>
      <c r="S2557" s="88"/>
      <c r="T2557" s="8"/>
      <c r="U2557" s="8"/>
      <c r="V2557" s="11"/>
      <c r="W2557" s="19"/>
      <c r="X2557" s="8"/>
      <c r="Y2557" s="90"/>
      <c r="Z2557" s="88"/>
      <c r="AA2557" s="88"/>
      <c r="AB2557" s="88"/>
      <c r="AC2557" s="88"/>
      <c r="AD2557" s="10"/>
      <c r="AE2557" s="8"/>
      <c r="AF2557" s="12"/>
      <c r="AG2557" s="8"/>
      <c r="AH2557" s="88"/>
    </row>
    <row r="2558" spans="1:34" x14ac:dyDescent="0.25">
      <c r="A2558" s="62">
        <f>COUNTA(H2558:K2558,L2558:AH2558)</f>
        <v>0</v>
      </c>
      <c r="B2558" s="13"/>
      <c r="C2558" s="13"/>
      <c r="D2558" s="13"/>
      <c r="E2558" s="13">
        <f t="shared" si="330"/>
        <v>0</v>
      </c>
      <c r="F2558" s="13"/>
      <c r="G2558" s="13"/>
      <c r="H2558" s="88"/>
      <c r="I2558" s="88"/>
      <c r="J2558" s="9"/>
      <c r="K2558" s="8"/>
      <c r="L2558" s="19"/>
      <c r="M2558" s="8"/>
      <c r="N2558" s="19"/>
      <c r="O2558" s="19"/>
      <c r="P2558" s="19"/>
      <c r="Q2558" s="8"/>
      <c r="R2558" s="8"/>
      <c r="S2558" s="88"/>
      <c r="T2558" s="8"/>
      <c r="U2558" s="8"/>
      <c r="V2558" s="11"/>
      <c r="W2558" s="19"/>
      <c r="X2558" s="8"/>
      <c r="Y2558" s="90"/>
      <c r="Z2558" s="88"/>
      <c r="AA2558" s="88"/>
      <c r="AB2558" s="88"/>
      <c r="AC2558" s="88"/>
      <c r="AD2558" s="10"/>
      <c r="AE2558" s="8"/>
      <c r="AF2558" s="12"/>
      <c r="AG2558" s="8"/>
      <c r="AH2558" s="88"/>
    </row>
    <row r="2559" spans="1:34" x14ac:dyDescent="0.25">
      <c r="A2559" s="62">
        <f>COUNTA(H2559:K2559,L2559:AH2559)</f>
        <v>0</v>
      </c>
      <c r="B2559" s="13"/>
      <c r="C2559" s="13"/>
      <c r="D2559" s="13"/>
      <c r="E2559" s="13">
        <f t="shared" si="330"/>
        <v>0</v>
      </c>
      <c r="F2559" s="13"/>
      <c r="G2559" s="13"/>
      <c r="H2559" s="88"/>
      <c r="I2559" s="88"/>
      <c r="J2559" s="9"/>
      <c r="K2559" s="8"/>
      <c r="L2559" s="19"/>
      <c r="M2559" s="8"/>
      <c r="N2559" s="19"/>
      <c r="O2559" s="19"/>
      <c r="P2559" s="19"/>
      <c r="Q2559" s="8"/>
      <c r="R2559" s="8"/>
      <c r="S2559" s="88"/>
      <c r="T2559" s="8"/>
      <c r="U2559" s="8"/>
      <c r="V2559" s="11"/>
      <c r="W2559" s="19"/>
      <c r="X2559" s="8"/>
      <c r="Y2559" s="90"/>
      <c r="Z2559" s="88"/>
      <c r="AA2559" s="88"/>
      <c r="AB2559" s="88"/>
      <c r="AC2559" s="88"/>
      <c r="AD2559" s="10"/>
      <c r="AE2559" s="8"/>
      <c r="AF2559" s="12"/>
      <c r="AG2559" s="8"/>
      <c r="AH2559" s="88"/>
    </row>
    <row r="2560" spans="1:34" x14ac:dyDescent="0.25">
      <c r="A2560" s="62">
        <f>COUNTA(H2560:K2560,L2560:AH2560)</f>
        <v>0</v>
      </c>
      <c r="B2560" s="13"/>
      <c r="C2560" s="13"/>
      <c r="D2560" s="13"/>
      <c r="E2560" s="13">
        <f t="shared" si="330"/>
        <v>0</v>
      </c>
      <c r="F2560" s="13"/>
      <c r="G2560" s="13"/>
      <c r="H2560" s="88"/>
      <c r="I2560" s="88"/>
      <c r="J2560" s="9"/>
      <c r="K2560" s="8"/>
      <c r="L2560" s="19"/>
      <c r="M2560" s="8"/>
      <c r="N2560" s="19"/>
      <c r="O2560" s="19"/>
      <c r="P2560" s="19"/>
      <c r="Q2560" s="8"/>
      <c r="R2560" s="8"/>
      <c r="S2560" s="88"/>
      <c r="T2560" s="8"/>
      <c r="U2560" s="8"/>
      <c r="V2560" s="11"/>
      <c r="W2560" s="19"/>
      <c r="X2560" s="8"/>
      <c r="Y2560" s="90"/>
      <c r="Z2560" s="88"/>
      <c r="AA2560" s="88"/>
      <c r="AB2560" s="88"/>
      <c r="AC2560" s="88"/>
      <c r="AD2560" s="10"/>
      <c r="AE2560" s="8"/>
      <c r="AF2560" s="12"/>
      <c r="AG2560" s="8"/>
      <c r="AH2560" s="88"/>
    </row>
    <row r="2561" spans="1:34" x14ac:dyDescent="0.25">
      <c r="A2561" s="62">
        <f>COUNTA(H2561:K2561,L2561:AH2561)</f>
        <v>0</v>
      </c>
      <c r="B2561" s="13"/>
      <c r="C2561" s="13"/>
      <c r="D2561" s="13"/>
      <c r="E2561" s="13">
        <f t="shared" si="330"/>
        <v>0</v>
      </c>
      <c r="F2561" s="13"/>
      <c r="G2561" s="13"/>
      <c r="H2561" s="88"/>
      <c r="I2561" s="88"/>
      <c r="J2561" s="9"/>
      <c r="K2561" s="8"/>
      <c r="L2561" s="19"/>
      <c r="M2561" s="8"/>
      <c r="N2561" s="19"/>
      <c r="O2561" s="19"/>
      <c r="P2561" s="19"/>
      <c r="Q2561" s="8"/>
      <c r="R2561" s="8"/>
      <c r="S2561" s="88"/>
      <c r="T2561" s="8"/>
      <c r="U2561" s="8"/>
      <c r="V2561" s="11"/>
      <c r="W2561" s="19"/>
      <c r="X2561" s="8"/>
      <c r="Y2561" s="90"/>
      <c r="Z2561" s="88"/>
      <c r="AA2561" s="88"/>
      <c r="AB2561" s="88"/>
      <c r="AC2561" s="88"/>
      <c r="AD2561" s="10"/>
      <c r="AE2561" s="8"/>
      <c r="AF2561" s="12"/>
      <c r="AG2561" s="8"/>
      <c r="AH2561" s="88"/>
    </row>
    <row r="2562" spans="1:34" x14ac:dyDescent="0.25">
      <c r="A2562" s="62">
        <f>COUNTA(H2562:K2562,L2562:AH2562)</f>
        <v>0</v>
      </c>
      <c r="B2562" s="13"/>
      <c r="C2562" s="13"/>
      <c r="D2562" s="13"/>
      <c r="E2562" s="13">
        <f t="shared" si="330"/>
        <v>0</v>
      </c>
      <c r="F2562" s="13"/>
      <c r="G2562" s="13"/>
      <c r="H2562" s="88"/>
      <c r="I2562" s="88"/>
      <c r="J2562" s="9"/>
      <c r="K2562" s="8"/>
      <c r="L2562" s="19"/>
      <c r="M2562" s="8"/>
      <c r="N2562" s="19"/>
      <c r="O2562" s="19"/>
      <c r="P2562" s="19"/>
      <c r="Q2562" s="8"/>
      <c r="R2562" s="8"/>
      <c r="S2562" s="88"/>
      <c r="T2562" s="8"/>
      <c r="U2562" s="8"/>
      <c r="V2562" s="11"/>
      <c r="W2562" s="19"/>
      <c r="X2562" s="8"/>
      <c r="Y2562" s="90"/>
      <c r="Z2562" s="88"/>
      <c r="AA2562" s="88"/>
      <c r="AB2562" s="88"/>
      <c r="AC2562" s="88"/>
      <c r="AD2562" s="10"/>
      <c r="AE2562" s="8"/>
      <c r="AF2562" s="12"/>
      <c r="AG2562" s="8"/>
      <c r="AH2562" s="88"/>
    </row>
    <row r="2563" spans="1:34" s="26" customFormat="1" ht="11.25" customHeight="1" x14ac:dyDescent="0.25">
      <c r="A2563" s="21">
        <v>0</v>
      </c>
      <c r="B2563" s="22"/>
      <c r="C2563" s="22"/>
      <c r="D2563" s="21"/>
      <c r="E2563" s="23">
        <f>MAX(E2547:E2562)</f>
        <v>0</v>
      </c>
      <c r="F2563" s="21" t="str">
        <f>RIGHT(R2563,4)</f>
        <v xml:space="preserve"> - 0</v>
      </c>
      <c r="G2563" s="21" t="str">
        <f>RIGHT(X2563,4)</f>
        <v xml:space="preserve"> - 0</v>
      </c>
      <c r="H2563" s="88"/>
      <c r="I2563" s="88"/>
      <c r="J2563" s="23" t="s">
        <v>85</v>
      </c>
      <c r="K2563" s="23" t="str">
        <f>IF(E2563=4,"ВО",IF(E2563=3,"СПО",IF(E2563=2,"ВО (с)",IF(E2563=1,"СПО (с)","-"))))</f>
        <v>-</v>
      </c>
      <c r="L2563" s="23">
        <f>COUNTA(L2547:L2562)</f>
        <v>0</v>
      </c>
      <c r="M2563" s="23" t="s">
        <v>80</v>
      </c>
      <c r="N2563" s="23" t="s">
        <v>80</v>
      </c>
      <c r="O2563" s="23">
        <f>COUNTA(O2547:O2562)</f>
        <v>0</v>
      </c>
      <c r="P2563" s="23" t="s">
        <v>80</v>
      </c>
      <c r="Q2563" s="23">
        <f>SUM(Q2547:Q2562)</f>
        <v>0</v>
      </c>
      <c r="R2563" s="23" t="str">
        <f>CONCATENATE("П.Г.П. - ",MAX(R2547:R2562))</f>
        <v>П.Г.П. - 0</v>
      </c>
      <c r="S2563" s="23">
        <f>COUNTA(S2547)</f>
        <v>0</v>
      </c>
      <c r="T2563" s="23">
        <f>T2548</f>
        <v>0</v>
      </c>
      <c r="U2563" s="23" t="s">
        <v>80</v>
      </c>
      <c r="V2563" s="23" t="s">
        <v>80</v>
      </c>
      <c r="W2563" s="23">
        <f>COUNTA(W2547:W2562)</f>
        <v>0</v>
      </c>
      <c r="X2563" s="23" t="str">
        <f>CONCATENATE("П.Г.П. - ",MAX(X2547:X2562))</f>
        <v>П.Г.П. - 0</v>
      </c>
      <c r="Y2563" s="24">
        <f>Y2547</f>
        <v>0</v>
      </c>
      <c r="Z2563" s="23" t="str">
        <f>IF(Z2547="","-",Z2547)</f>
        <v>-</v>
      </c>
      <c r="AA2563" s="23" t="str">
        <f t="shared" ref="AA2563:AC2563" si="331">IF(AA2547="","-",AA2547)</f>
        <v>-</v>
      </c>
      <c r="AB2563" s="23" t="str">
        <f t="shared" si="331"/>
        <v>-</v>
      </c>
      <c r="AC2563" s="23" t="str">
        <f t="shared" si="331"/>
        <v>-</v>
      </c>
      <c r="AD2563" s="23" t="s">
        <v>80</v>
      </c>
      <c r="AE2563" s="23">
        <f>SUM(AE2547:AE2562)</f>
        <v>0</v>
      </c>
      <c r="AF2563" s="25">
        <f>SUM(AF2547:AF2562)</f>
        <v>0</v>
      </c>
      <c r="AG2563" s="23" t="s">
        <v>80</v>
      </c>
      <c r="AH2563" s="23" t="s">
        <v>80</v>
      </c>
    </row>
    <row r="2564" spans="1:34" x14ac:dyDescent="0.25">
      <c r="A2564" s="62">
        <f>COUNTA(H2564:K2564,L2564:AH2564)-7</f>
        <v>-1</v>
      </c>
      <c r="B2564" s="13"/>
      <c r="C2564" s="13"/>
      <c r="D2564" s="13"/>
      <c r="E2564" s="13">
        <f t="shared" ref="E2564:E2579" si="332">IF(K2564="ВО",4,IF(K2564="СПО",3,IF(K2564="ВО (студент)",2,IF(K2564="СПО (студент)",1,0))))</f>
        <v>0</v>
      </c>
      <c r="F2564" s="13"/>
      <c r="G2564" s="13"/>
      <c r="H2564" s="88">
        <v>171</v>
      </c>
      <c r="I2564" s="88"/>
      <c r="J2564" s="7" t="s">
        <v>77</v>
      </c>
      <c r="K2564" s="8"/>
      <c r="L2564" s="19"/>
      <c r="M2564" s="8"/>
      <c r="N2564" s="19"/>
      <c r="O2564" s="19"/>
      <c r="P2564" s="19"/>
      <c r="Q2564" s="8"/>
      <c r="R2564" s="8"/>
      <c r="S2564" s="88"/>
      <c r="T2564" s="17" t="s">
        <v>80</v>
      </c>
      <c r="U2564" s="17" t="s">
        <v>80</v>
      </c>
      <c r="V2564" s="18" t="s">
        <v>80</v>
      </c>
      <c r="W2564" s="19"/>
      <c r="X2564" s="8"/>
      <c r="Y2564" s="90"/>
      <c r="Z2564" s="88"/>
      <c r="AA2564" s="88"/>
      <c r="AB2564" s="88" t="str">
        <f>IF(Y2564&lt;1,"-",ROUND(YEARFRAC(Y2564,#REF!,1),2))</f>
        <v>-</v>
      </c>
      <c r="AC2564" s="88"/>
      <c r="AD2564" s="10"/>
      <c r="AE2564" s="8"/>
      <c r="AF2564" s="12"/>
      <c r="AG2564" s="8"/>
      <c r="AH2564" s="88"/>
    </row>
    <row r="2565" spans="1:34" x14ac:dyDescent="0.25">
      <c r="A2565" s="62">
        <f>COUNTA(H2565:K2565,L2565:AH2565)</f>
        <v>0</v>
      </c>
      <c r="B2565" s="13"/>
      <c r="C2565" s="13"/>
      <c r="D2565" s="13"/>
      <c r="E2565" s="13">
        <f t="shared" si="332"/>
        <v>0</v>
      </c>
      <c r="F2565" s="13"/>
      <c r="G2565" s="13"/>
      <c r="H2565" s="88"/>
      <c r="I2565" s="88"/>
      <c r="J2565" s="9"/>
      <c r="K2565" s="8"/>
      <c r="L2565" s="19"/>
      <c r="M2565" s="8"/>
      <c r="N2565" s="19"/>
      <c r="O2565" s="19"/>
      <c r="P2565" s="19"/>
      <c r="Q2565" s="8"/>
      <c r="R2565" s="8"/>
      <c r="S2565" s="88"/>
      <c r="T2565" s="8"/>
      <c r="U2565" s="8"/>
      <c r="V2565" s="11"/>
      <c r="W2565" s="19"/>
      <c r="X2565" s="8"/>
      <c r="Y2565" s="90"/>
      <c r="Z2565" s="88"/>
      <c r="AA2565" s="88"/>
      <c r="AB2565" s="88"/>
      <c r="AC2565" s="88"/>
      <c r="AD2565" s="10"/>
      <c r="AE2565" s="8"/>
      <c r="AF2565" s="12"/>
      <c r="AG2565" s="8"/>
      <c r="AH2565" s="88"/>
    </row>
    <row r="2566" spans="1:34" x14ac:dyDescent="0.25">
      <c r="A2566" s="62">
        <f>COUNTA(H2566:K2566,L2566:AH2566,J2567)-4</f>
        <v>0</v>
      </c>
      <c r="B2566" s="13"/>
      <c r="C2566" s="13"/>
      <c r="D2566" s="13"/>
      <c r="E2566" s="13">
        <f t="shared" si="332"/>
        <v>0</v>
      </c>
      <c r="F2566" s="13"/>
      <c r="G2566" s="13"/>
      <c r="H2566" s="88"/>
      <c r="I2566" s="88"/>
      <c r="J2566" s="7" t="s">
        <v>78</v>
      </c>
      <c r="K2566" s="8"/>
      <c r="L2566" s="19"/>
      <c r="M2566" s="8"/>
      <c r="N2566" s="19"/>
      <c r="O2566" s="19"/>
      <c r="P2566" s="19"/>
      <c r="Q2566" s="8"/>
      <c r="R2566" s="8"/>
      <c r="S2566" s="88"/>
      <c r="T2566" s="17" t="s">
        <v>80</v>
      </c>
      <c r="U2566" s="17" t="s">
        <v>80</v>
      </c>
      <c r="V2566" s="18" t="s">
        <v>80</v>
      </c>
      <c r="W2566" s="19"/>
      <c r="X2566" s="8"/>
      <c r="Y2566" s="90"/>
      <c r="Z2566" s="88"/>
      <c r="AA2566" s="88"/>
      <c r="AB2566" s="88"/>
      <c r="AC2566" s="88"/>
      <c r="AD2566" s="10"/>
      <c r="AE2566" s="8"/>
      <c r="AF2566" s="12"/>
      <c r="AG2566" s="8"/>
      <c r="AH2566" s="88"/>
    </row>
    <row r="2567" spans="1:34" x14ac:dyDescent="0.25">
      <c r="A2567" s="62">
        <f>COUNTA(H2567:K2567,L2567:AH2567)</f>
        <v>0</v>
      </c>
      <c r="B2567" s="13"/>
      <c r="C2567" s="13"/>
      <c r="D2567" s="13" t="str">
        <f>IF(J2567&gt;0,"совмещение","-")</f>
        <v>-</v>
      </c>
      <c r="E2567" s="13">
        <f t="shared" si="332"/>
        <v>0</v>
      </c>
      <c r="F2567" s="13"/>
      <c r="G2567" s="13"/>
      <c r="H2567" s="88"/>
      <c r="I2567" s="88"/>
      <c r="J2567" s="9"/>
      <c r="K2567" s="8"/>
      <c r="L2567" s="19"/>
      <c r="M2567" s="8"/>
      <c r="N2567" s="19"/>
      <c r="O2567" s="19"/>
      <c r="P2567" s="19"/>
      <c r="Q2567" s="8"/>
      <c r="R2567" s="8"/>
      <c r="S2567" s="88"/>
      <c r="T2567" s="8"/>
      <c r="U2567" s="8"/>
      <c r="V2567" s="11"/>
      <c r="W2567" s="19"/>
      <c r="X2567" s="8"/>
      <c r="Y2567" s="90"/>
      <c r="Z2567" s="88"/>
      <c r="AA2567" s="88"/>
      <c r="AB2567" s="88"/>
      <c r="AC2567" s="88"/>
      <c r="AD2567" s="10"/>
      <c r="AE2567" s="8"/>
      <c r="AF2567" s="12"/>
      <c r="AG2567" s="8"/>
      <c r="AH2567" s="88"/>
    </row>
    <row r="2568" spans="1:34" x14ac:dyDescent="0.25">
      <c r="A2568" s="62">
        <f>COUNTA(H2568:K2568,L2568:AH2568)</f>
        <v>0</v>
      </c>
      <c r="B2568" s="13"/>
      <c r="C2568" s="13"/>
      <c r="D2568" s="13"/>
      <c r="E2568" s="13">
        <f t="shared" si="332"/>
        <v>0</v>
      </c>
      <c r="F2568" s="13"/>
      <c r="G2568" s="13"/>
      <c r="H2568" s="88"/>
      <c r="I2568" s="88"/>
      <c r="J2568" s="9"/>
      <c r="K2568" s="8"/>
      <c r="L2568" s="19"/>
      <c r="M2568" s="8"/>
      <c r="N2568" s="19"/>
      <c r="O2568" s="19"/>
      <c r="P2568" s="19"/>
      <c r="Q2568" s="8"/>
      <c r="R2568" s="8"/>
      <c r="S2568" s="88"/>
      <c r="T2568" s="8"/>
      <c r="U2568" s="8"/>
      <c r="V2568" s="11"/>
      <c r="W2568" s="19"/>
      <c r="X2568" s="8"/>
      <c r="Y2568" s="90"/>
      <c r="Z2568" s="88"/>
      <c r="AA2568" s="88"/>
      <c r="AB2568" s="88"/>
      <c r="AC2568" s="88"/>
      <c r="AD2568" s="10"/>
      <c r="AE2568" s="8"/>
      <c r="AF2568" s="12"/>
      <c r="AG2568" s="8"/>
      <c r="AH2568" s="88"/>
    </row>
    <row r="2569" spans="1:34" x14ac:dyDescent="0.25">
      <c r="A2569" s="62">
        <f>COUNTA(H2569:K2569,L2569:AH2569)</f>
        <v>0</v>
      </c>
      <c r="B2569" s="13"/>
      <c r="C2569" s="13"/>
      <c r="D2569" s="13"/>
      <c r="E2569" s="13">
        <f t="shared" si="332"/>
        <v>0</v>
      </c>
      <c r="F2569" s="13"/>
      <c r="G2569" s="13"/>
      <c r="H2569" s="88"/>
      <c r="I2569" s="88"/>
      <c r="J2569" s="9"/>
      <c r="K2569" s="8"/>
      <c r="L2569" s="19"/>
      <c r="M2569" s="8"/>
      <c r="N2569" s="19"/>
      <c r="O2569" s="19"/>
      <c r="P2569" s="19"/>
      <c r="Q2569" s="8"/>
      <c r="R2569" s="8"/>
      <c r="S2569" s="88"/>
      <c r="T2569" s="8"/>
      <c r="U2569" s="8"/>
      <c r="V2569" s="11"/>
      <c r="W2569" s="19"/>
      <c r="X2569" s="8"/>
      <c r="Y2569" s="90"/>
      <c r="Z2569" s="88"/>
      <c r="AA2569" s="88"/>
      <c r="AB2569" s="88"/>
      <c r="AC2569" s="88"/>
      <c r="AD2569" s="10"/>
      <c r="AE2569" s="8"/>
      <c r="AF2569" s="12"/>
      <c r="AG2569" s="8"/>
      <c r="AH2569" s="88"/>
    </row>
    <row r="2570" spans="1:34" x14ac:dyDescent="0.25">
      <c r="A2570" s="62">
        <f>COUNTA(H2570:K2570,L2570:AH2570)</f>
        <v>0</v>
      </c>
      <c r="B2570" s="13"/>
      <c r="C2570" s="13"/>
      <c r="D2570" s="13"/>
      <c r="E2570" s="13">
        <f t="shared" si="332"/>
        <v>0</v>
      </c>
      <c r="F2570" s="13"/>
      <c r="G2570" s="13"/>
      <c r="H2570" s="88"/>
      <c r="I2570" s="88"/>
      <c r="J2570" s="9"/>
      <c r="K2570" s="8"/>
      <c r="L2570" s="19"/>
      <c r="M2570" s="8"/>
      <c r="N2570" s="19"/>
      <c r="O2570" s="19"/>
      <c r="P2570" s="19"/>
      <c r="Q2570" s="8"/>
      <c r="R2570" s="8"/>
      <c r="S2570" s="88"/>
      <c r="T2570" s="8"/>
      <c r="U2570" s="8"/>
      <c r="V2570" s="11"/>
      <c r="W2570" s="19"/>
      <c r="X2570" s="8"/>
      <c r="Y2570" s="90"/>
      <c r="Z2570" s="88"/>
      <c r="AA2570" s="88"/>
      <c r="AB2570" s="88"/>
      <c r="AC2570" s="88"/>
      <c r="AD2570" s="10"/>
      <c r="AE2570" s="8"/>
      <c r="AF2570" s="12"/>
      <c r="AG2570" s="8"/>
      <c r="AH2570" s="88"/>
    </row>
    <row r="2571" spans="1:34" x14ac:dyDescent="0.25">
      <c r="A2571" s="62">
        <f>COUNTA(H2571:K2571,L2571:AH2571)</f>
        <v>0</v>
      </c>
      <c r="B2571" s="13"/>
      <c r="C2571" s="13"/>
      <c r="D2571" s="13"/>
      <c r="E2571" s="13">
        <f t="shared" si="332"/>
        <v>0</v>
      </c>
      <c r="F2571" s="13"/>
      <c r="G2571" s="13"/>
      <c r="H2571" s="88"/>
      <c r="I2571" s="88"/>
      <c r="J2571" s="9"/>
      <c r="K2571" s="8"/>
      <c r="L2571" s="19"/>
      <c r="M2571" s="8"/>
      <c r="N2571" s="19"/>
      <c r="O2571" s="19"/>
      <c r="P2571" s="19"/>
      <c r="Q2571" s="8"/>
      <c r="R2571" s="8"/>
      <c r="S2571" s="88"/>
      <c r="T2571" s="8"/>
      <c r="U2571" s="8"/>
      <c r="V2571" s="11"/>
      <c r="W2571" s="19"/>
      <c r="X2571" s="8"/>
      <c r="Y2571" s="90"/>
      <c r="Z2571" s="88"/>
      <c r="AA2571" s="88"/>
      <c r="AB2571" s="88"/>
      <c r="AC2571" s="88"/>
      <c r="AD2571" s="10"/>
      <c r="AE2571" s="8"/>
      <c r="AF2571" s="12"/>
      <c r="AG2571" s="8"/>
      <c r="AH2571" s="88"/>
    </row>
    <row r="2572" spans="1:34" x14ac:dyDescent="0.25">
      <c r="A2572" s="62">
        <f>COUNTA(H2572:K2572,L2572:AH2572)</f>
        <v>0</v>
      </c>
      <c r="B2572" s="13"/>
      <c r="C2572" s="13"/>
      <c r="D2572" s="13"/>
      <c r="E2572" s="13">
        <f t="shared" si="332"/>
        <v>0</v>
      </c>
      <c r="F2572" s="13"/>
      <c r="G2572" s="13"/>
      <c r="H2572" s="88"/>
      <c r="I2572" s="88"/>
      <c r="J2572" s="9"/>
      <c r="K2572" s="8"/>
      <c r="L2572" s="19"/>
      <c r="M2572" s="8"/>
      <c r="N2572" s="19"/>
      <c r="O2572" s="19"/>
      <c r="P2572" s="19"/>
      <c r="Q2572" s="8"/>
      <c r="R2572" s="8"/>
      <c r="S2572" s="88"/>
      <c r="T2572" s="8"/>
      <c r="U2572" s="8"/>
      <c r="V2572" s="11"/>
      <c r="W2572" s="19"/>
      <c r="X2572" s="8"/>
      <c r="Y2572" s="90"/>
      <c r="Z2572" s="88"/>
      <c r="AA2572" s="88"/>
      <c r="AB2572" s="88"/>
      <c r="AC2572" s="88"/>
      <c r="AD2572" s="10"/>
      <c r="AE2572" s="8"/>
      <c r="AF2572" s="12"/>
      <c r="AG2572" s="8"/>
      <c r="AH2572" s="88"/>
    </row>
    <row r="2573" spans="1:34" x14ac:dyDescent="0.25">
      <c r="A2573" s="62">
        <f>COUNTA(H2573:K2573,L2573:AH2573,J2574)-4</f>
        <v>0</v>
      </c>
      <c r="B2573" s="13"/>
      <c r="C2573" s="13"/>
      <c r="D2573" s="13"/>
      <c r="E2573" s="13">
        <f t="shared" si="332"/>
        <v>0</v>
      </c>
      <c r="F2573" s="13"/>
      <c r="G2573" s="13"/>
      <c r="H2573" s="88"/>
      <c r="I2573" s="88"/>
      <c r="J2573" s="7" t="s">
        <v>79</v>
      </c>
      <c r="K2573" s="8"/>
      <c r="L2573" s="19"/>
      <c r="M2573" s="8"/>
      <c r="N2573" s="19"/>
      <c r="O2573" s="19"/>
      <c r="P2573" s="19"/>
      <c r="Q2573" s="8"/>
      <c r="R2573" s="8"/>
      <c r="S2573" s="88"/>
      <c r="T2573" s="17" t="s">
        <v>80</v>
      </c>
      <c r="U2573" s="17" t="s">
        <v>80</v>
      </c>
      <c r="V2573" s="18" t="s">
        <v>80</v>
      </c>
      <c r="W2573" s="19"/>
      <c r="X2573" s="8"/>
      <c r="Y2573" s="90"/>
      <c r="Z2573" s="88"/>
      <c r="AA2573" s="88"/>
      <c r="AB2573" s="88"/>
      <c r="AC2573" s="88"/>
      <c r="AD2573" s="10"/>
      <c r="AE2573" s="8"/>
      <c r="AF2573" s="12"/>
      <c r="AG2573" s="8"/>
      <c r="AH2573" s="88"/>
    </row>
    <row r="2574" spans="1:34" x14ac:dyDescent="0.25">
      <c r="A2574" s="62">
        <f>COUNTA(H2574:K2574,L2574:AH2574)</f>
        <v>0</v>
      </c>
      <c r="B2574" s="13"/>
      <c r="C2574" s="13"/>
      <c r="D2574" s="13" t="str">
        <f>IF(J2574&gt;0,"совместительство","-")</f>
        <v>-</v>
      </c>
      <c r="E2574" s="13">
        <f t="shared" si="332"/>
        <v>0</v>
      </c>
      <c r="F2574" s="13"/>
      <c r="G2574" s="13"/>
      <c r="H2574" s="88"/>
      <c r="I2574" s="88"/>
      <c r="J2574" s="9"/>
      <c r="K2574" s="8"/>
      <c r="L2574" s="19"/>
      <c r="M2574" s="8"/>
      <c r="N2574" s="19"/>
      <c r="O2574" s="19"/>
      <c r="P2574" s="19"/>
      <c r="Q2574" s="8"/>
      <c r="R2574" s="8"/>
      <c r="S2574" s="88"/>
      <c r="T2574" s="8"/>
      <c r="U2574" s="8"/>
      <c r="V2574" s="11"/>
      <c r="W2574" s="19"/>
      <c r="X2574" s="8"/>
      <c r="Y2574" s="90"/>
      <c r="Z2574" s="88"/>
      <c r="AA2574" s="88"/>
      <c r="AB2574" s="88"/>
      <c r="AC2574" s="88"/>
      <c r="AD2574" s="10"/>
      <c r="AE2574" s="8"/>
      <c r="AF2574" s="12"/>
      <c r="AG2574" s="8"/>
      <c r="AH2574" s="88"/>
    </row>
    <row r="2575" spans="1:34" x14ac:dyDescent="0.25">
      <c r="A2575" s="62">
        <f>COUNTA(H2575:K2575,L2575:AH2575)</f>
        <v>0</v>
      </c>
      <c r="B2575" s="13"/>
      <c r="C2575" s="13"/>
      <c r="D2575" s="13"/>
      <c r="E2575" s="13">
        <f t="shared" si="332"/>
        <v>0</v>
      </c>
      <c r="F2575" s="13"/>
      <c r="G2575" s="13"/>
      <c r="H2575" s="88"/>
      <c r="I2575" s="88"/>
      <c r="J2575" s="9"/>
      <c r="K2575" s="8"/>
      <c r="L2575" s="19"/>
      <c r="M2575" s="8"/>
      <c r="N2575" s="19"/>
      <c r="O2575" s="19"/>
      <c r="P2575" s="19"/>
      <c r="Q2575" s="8"/>
      <c r="R2575" s="8"/>
      <c r="S2575" s="88"/>
      <c r="T2575" s="8"/>
      <c r="U2575" s="8"/>
      <c r="V2575" s="11"/>
      <c r="W2575" s="19"/>
      <c r="X2575" s="8"/>
      <c r="Y2575" s="90"/>
      <c r="Z2575" s="88"/>
      <c r="AA2575" s="88"/>
      <c r="AB2575" s="88"/>
      <c r="AC2575" s="88"/>
      <c r="AD2575" s="10"/>
      <c r="AE2575" s="8"/>
      <c r="AF2575" s="12"/>
      <c r="AG2575" s="8"/>
      <c r="AH2575" s="88"/>
    </row>
    <row r="2576" spans="1:34" x14ac:dyDescent="0.25">
      <c r="A2576" s="62">
        <f>COUNTA(H2576:K2576,L2576:AH2576)</f>
        <v>0</v>
      </c>
      <c r="B2576" s="13"/>
      <c r="C2576" s="13"/>
      <c r="D2576" s="13"/>
      <c r="E2576" s="13">
        <f t="shared" si="332"/>
        <v>0</v>
      </c>
      <c r="F2576" s="13"/>
      <c r="G2576" s="13"/>
      <c r="H2576" s="88"/>
      <c r="I2576" s="88"/>
      <c r="J2576" s="9"/>
      <c r="K2576" s="8"/>
      <c r="L2576" s="19"/>
      <c r="M2576" s="8"/>
      <c r="N2576" s="19"/>
      <c r="O2576" s="19"/>
      <c r="P2576" s="19"/>
      <c r="Q2576" s="8"/>
      <c r="R2576" s="8"/>
      <c r="S2576" s="88"/>
      <c r="T2576" s="8"/>
      <c r="U2576" s="8"/>
      <c r="V2576" s="11"/>
      <c r="W2576" s="19"/>
      <c r="X2576" s="8"/>
      <c r="Y2576" s="90"/>
      <c r="Z2576" s="88"/>
      <c r="AA2576" s="88"/>
      <c r="AB2576" s="88"/>
      <c r="AC2576" s="88"/>
      <c r="AD2576" s="10"/>
      <c r="AE2576" s="8"/>
      <c r="AF2576" s="12"/>
      <c r="AG2576" s="8"/>
      <c r="AH2576" s="88"/>
    </row>
    <row r="2577" spans="1:34" x14ac:dyDescent="0.25">
      <c r="A2577" s="62">
        <f>COUNTA(H2577:K2577,L2577:AH2577)</f>
        <v>0</v>
      </c>
      <c r="B2577" s="13"/>
      <c r="C2577" s="13"/>
      <c r="D2577" s="13"/>
      <c r="E2577" s="13">
        <f t="shared" si="332"/>
        <v>0</v>
      </c>
      <c r="F2577" s="13"/>
      <c r="G2577" s="13"/>
      <c r="H2577" s="88"/>
      <c r="I2577" s="88"/>
      <c r="J2577" s="9"/>
      <c r="K2577" s="8"/>
      <c r="L2577" s="19"/>
      <c r="M2577" s="8"/>
      <c r="N2577" s="19"/>
      <c r="O2577" s="19"/>
      <c r="P2577" s="19"/>
      <c r="Q2577" s="8"/>
      <c r="R2577" s="8"/>
      <c r="S2577" s="88"/>
      <c r="T2577" s="8"/>
      <c r="U2577" s="8"/>
      <c r="V2577" s="11"/>
      <c r="W2577" s="19"/>
      <c r="X2577" s="8"/>
      <c r="Y2577" s="90"/>
      <c r="Z2577" s="88"/>
      <c r="AA2577" s="88"/>
      <c r="AB2577" s="88"/>
      <c r="AC2577" s="88"/>
      <c r="AD2577" s="10"/>
      <c r="AE2577" s="8"/>
      <c r="AF2577" s="12"/>
      <c r="AG2577" s="8"/>
      <c r="AH2577" s="88"/>
    </row>
    <row r="2578" spans="1:34" x14ac:dyDescent="0.25">
      <c r="A2578" s="62">
        <f>COUNTA(H2578:K2578,L2578:AH2578)</f>
        <v>0</v>
      </c>
      <c r="B2578" s="13"/>
      <c r="C2578" s="13"/>
      <c r="D2578" s="13"/>
      <c r="E2578" s="13">
        <f t="shared" si="332"/>
        <v>0</v>
      </c>
      <c r="F2578" s="13"/>
      <c r="G2578" s="13"/>
      <c r="H2578" s="88"/>
      <c r="I2578" s="88"/>
      <c r="J2578" s="9"/>
      <c r="K2578" s="8"/>
      <c r="L2578" s="19"/>
      <c r="M2578" s="8"/>
      <c r="N2578" s="19"/>
      <c r="O2578" s="19"/>
      <c r="P2578" s="19"/>
      <c r="Q2578" s="8"/>
      <c r="R2578" s="8"/>
      <c r="S2578" s="88"/>
      <c r="T2578" s="8"/>
      <c r="U2578" s="8"/>
      <c r="V2578" s="11"/>
      <c r="W2578" s="19"/>
      <c r="X2578" s="8"/>
      <c r="Y2578" s="90"/>
      <c r="Z2578" s="88"/>
      <c r="AA2578" s="88"/>
      <c r="AB2578" s="88"/>
      <c r="AC2578" s="88"/>
      <c r="AD2578" s="10"/>
      <c r="AE2578" s="8"/>
      <c r="AF2578" s="12"/>
      <c r="AG2578" s="8"/>
      <c r="AH2578" s="88"/>
    </row>
    <row r="2579" spans="1:34" x14ac:dyDescent="0.25">
      <c r="A2579" s="62">
        <f>COUNTA(H2579:K2579,L2579:AH2579)</f>
        <v>0</v>
      </c>
      <c r="B2579" s="13"/>
      <c r="C2579" s="13"/>
      <c r="D2579" s="13"/>
      <c r="E2579" s="13">
        <f t="shared" si="332"/>
        <v>0</v>
      </c>
      <c r="F2579" s="13"/>
      <c r="G2579" s="13"/>
      <c r="H2579" s="88"/>
      <c r="I2579" s="88"/>
      <c r="J2579" s="9"/>
      <c r="K2579" s="8"/>
      <c r="L2579" s="19"/>
      <c r="M2579" s="8"/>
      <c r="N2579" s="19"/>
      <c r="O2579" s="19"/>
      <c r="P2579" s="19"/>
      <c r="Q2579" s="8"/>
      <c r="R2579" s="8"/>
      <c r="S2579" s="88"/>
      <c r="T2579" s="8"/>
      <c r="U2579" s="8"/>
      <c r="V2579" s="11"/>
      <c r="W2579" s="19"/>
      <c r="X2579" s="8"/>
      <c r="Y2579" s="90"/>
      <c r="Z2579" s="88"/>
      <c r="AA2579" s="88"/>
      <c r="AB2579" s="88"/>
      <c r="AC2579" s="88"/>
      <c r="AD2579" s="10"/>
      <c r="AE2579" s="8"/>
      <c r="AF2579" s="12"/>
      <c r="AG2579" s="8"/>
      <c r="AH2579" s="88"/>
    </row>
    <row r="2580" spans="1:34" s="26" customFormat="1" ht="11.25" customHeight="1" x14ac:dyDescent="0.25">
      <c r="A2580" s="21">
        <v>0</v>
      </c>
      <c r="B2580" s="22"/>
      <c r="C2580" s="22"/>
      <c r="D2580" s="21"/>
      <c r="E2580" s="23">
        <f>MAX(E2564:E2579)</f>
        <v>0</v>
      </c>
      <c r="F2580" s="21" t="str">
        <f>RIGHT(R2580,4)</f>
        <v xml:space="preserve"> - 0</v>
      </c>
      <c r="G2580" s="21" t="str">
        <f>RIGHT(X2580,4)</f>
        <v xml:space="preserve"> - 0</v>
      </c>
      <c r="H2580" s="88"/>
      <c r="I2580" s="88"/>
      <c r="J2580" s="23" t="s">
        <v>85</v>
      </c>
      <c r="K2580" s="23" t="str">
        <f>IF(E2580=4,"ВО",IF(E2580=3,"СПО",IF(E2580=2,"ВО (с)",IF(E2580=1,"СПО (с)","-"))))</f>
        <v>-</v>
      </c>
      <c r="L2580" s="23">
        <f>COUNTA(L2564:L2579)</f>
        <v>0</v>
      </c>
      <c r="M2580" s="23" t="s">
        <v>80</v>
      </c>
      <c r="N2580" s="23" t="s">
        <v>80</v>
      </c>
      <c r="O2580" s="23">
        <f>COUNTA(O2564:O2579)</f>
        <v>0</v>
      </c>
      <c r="P2580" s="23" t="s">
        <v>80</v>
      </c>
      <c r="Q2580" s="23">
        <f>SUM(Q2564:Q2579)</f>
        <v>0</v>
      </c>
      <c r="R2580" s="23" t="str">
        <f>CONCATENATE("П.Г.П. - ",MAX(R2564:R2579))</f>
        <v>П.Г.П. - 0</v>
      </c>
      <c r="S2580" s="23">
        <f>COUNTA(S2564)</f>
        <v>0</v>
      </c>
      <c r="T2580" s="23">
        <f>T2565</f>
        <v>0</v>
      </c>
      <c r="U2580" s="23" t="s">
        <v>80</v>
      </c>
      <c r="V2580" s="23" t="s">
        <v>80</v>
      </c>
      <c r="W2580" s="23">
        <f>COUNTA(W2564:W2579)</f>
        <v>0</v>
      </c>
      <c r="X2580" s="23" t="str">
        <f>CONCATENATE("П.Г.П. - ",MAX(X2564:X2579))</f>
        <v>П.Г.П. - 0</v>
      </c>
      <c r="Y2580" s="24">
        <f>Y2564</f>
        <v>0</v>
      </c>
      <c r="Z2580" s="23" t="str">
        <f>IF(Z2564="","-",Z2564)</f>
        <v>-</v>
      </c>
      <c r="AA2580" s="23" t="str">
        <f t="shared" ref="AA2580:AC2580" si="333">IF(AA2564="","-",AA2564)</f>
        <v>-</v>
      </c>
      <c r="AB2580" s="23" t="str">
        <f t="shared" si="333"/>
        <v>-</v>
      </c>
      <c r="AC2580" s="23" t="str">
        <f t="shared" si="333"/>
        <v>-</v>
      </c>
      <c r="AD2580" s="23" t="s">
        <v>80</v>
      </c>
      <c r="AE2580" s="23">
        <f>SUM(AE2564:AE2579)</f>
        <v>0</v>
      </c>
      <c r="AF2580" s="25">
        <f>SUM(AF2564:AF2579)</f>
        <v>0</v>
      </c>
      <c r="AG2580" s="23" t="s">
        <v>80</v>
      </c>
      <c r="AH2580" s="23" t="s">
        <v>80</v>
      </c>
    </row>
    <row r="2581" spans="1:34" x14ac:dyDescent="0.25">
      <c r="A2581" s="62">
        <f>COUNTA(H2581:K2581,L2581:AH2581)-7</f>
        <v>-1</v>
      </c>
      <c r="B2581" s="13"/>
      <c r="C2581" s="13"/>
      <c r="D2581" s="13"/>
      <c r="E2581" s="13">
        <f t="shared" ref="E2581:E2596" si="334">IF(K2581="ВО",4,IF(K2581="СПО",3,IF(K2581="ВО (студент)",2,IF(K2581="СПО (студент)",1,0))))</f>
        <v>0</v>
      </c>
      <c r="F2581" s="13"/>
      <c r="G2581" s="13"/>
      <c r="H2581" s="88">
        <v>172</v>
      </c>
      <c r="I2581" s="88"/>
      <c r="J2581" s="7" t="s">
        <v>77</v>
      </c>
      <c r="K2581" s="8"/>
      <c r="L2581" s="19"/>
      <c r="M2581" s="8"/>
      <c r="N2581" s="19"/>
      <c r="O2581" s="19"/>
      <c r="P2581" s="19"/>
      <c r="Q2581" s="8"/>
      <c r="R2581" s="8"/>
      <c r="S2581" s="88"/>
      <c r="T2581" s="17" t="s">
        <v>80</v>
      </c>
      <c r="U2581" s="17" t="s">
        <v>80</v>
      </c>
      <c r="V2581" s="18" t="s">
        <v>80</v>
      </c>
      <c r="W2581" s="19"/>
      <c r="X2581" s="8"/>
      <c r="Y2581" s="90"/>
      <c r="Z2581" s="88"/>
      <c r="AA2581" s="88"/>
      <c r="AB2581" s="88" t="str">
        <f>IF(Y2581&lt;1,"-",ROUND(YEARFRAC(Y2581,#REF!,1),2))</f>
        <v>-</v>
      </c>
      <c r="AC2581" s="88"/>
      <c r="AD2581" s="10"/>
      <c r="AE2581" s="8"/>
      <c r="AF2581" s="12"/>
      <c r="AG2581" s="8"/>
      <c r="AH2581" s="88"/>
    </row>
    <row r="2582" spans="1:34" x14ac:dyDescent="0.25">
      <c r="A2582" s="62">
        <f>COUNTA(H2582:K2582,L2582:AH2582)</f>
        <v>0</v>
      </c>
      <c r="B2582" s="13"/>
      <c r="C2582" s="13"/>
      <c r="D2582" s="13"/>
      <c r="E2582" s="13">
        <f t="shared" si="334"/>
        <v>0</v>
      </c>
      <c r="F2582" s="13"/>
      <c r="G2582" s="13"/>
      <c r="H2582" s="88"/>
      <c r="I2582" s="88"/>
      <c r="J2582" s="9"/>
      <c r="K2582" s="8"/>
      <c r="L2582" s="19"/>
      <c r="M2582" s="8"/>
      <c r="N2582" s="19"/>
      <c r="O2582" s="19"/>
      <c r="P2582" s="19"/>
      <c r="Q2582" s="8"/>
      <c r="R2582" s="8"/>
      <c r="S2582" s="88"/>
      <c r="T2582" s="8"/>
      <c r="U2582" s="8"/>
      <c r="V2582" s="11"/>
      <c r="W2582" s="19"/>
      <c r="X2582" s="8"/>
      <c r="Y2582" s="90"/>
      <c r="Z2582" s="88"/>
      <c r="AA2582" s="88"/>
      <c r="AB2582" s="88"/>
      <c r="AC2582" s="88"/>
      <c r="AD2582" s="10"/>
      <c r="AE2582" s="8"/>
      <c r="AF2582" s="12"/>
      <c r="AG2582" s="8"/>
      <c r="AH2582" s="88"/>
    </row>
    <row r="2583" spans="1:34" x14ac:dyDescent="0.25">
      <c r="A2583" s="62">
        <f>COUNTA(H2583:K2583,L2583:AH2583,J2584)-4</f>
        <v>0</v>
      </c>
      <c r="B2583" s="13"/>
      <c r="C2583" s="13"/>
      <c r="D2583" s="13"/>
      <c r="E2583" s="13">
        <f t="shared" si="334"/>
        <v>0</v>
      </c>
      <c r="F2583" s="13"/>
      <c r="G2583" s="13"/>
      <c r="H2583" s="88"/>
      <c r="I2583" s="88"/>
      <c r="J2583" s="7" t="s">
        <v>78</v>
      </c>
      <c r="K2583" s="8"/>
      <c r="L2583" s="19"/>
      <c r="M2583" s="8"/>
      <c r="N2583" s="19"/>
      <c r="O2583" s="19"/>
      <c r="P2583" s="19"/>
      <c r="Q2583" s="8"/>
      <c r="R2583" s="8"/>
      <c r="S2583" s="88"/>
      <c r="T2583" s="17" t="s">
        <v>80</v>
      </c>
      <c r="U2583" s="17" t="s">
        <v>80</v>
      </c>
      <c r="V2583" s="18" t="s">
        <v>80</v>
      </c>
      <c r="W2583" s="19"/>
      <c r="X2583" s="8"/>
      <c r="Y2583" s="90"/>
      <c r="Z2583" s="88"/>
      <c r="AA2583" s="88"/>
      <c r="AB2583" s="88"/>
      <c r="AC2583" s="88"/>
      <c r="AD2583" s="10"/>
      <c r="AE2583" s="8"/>
      <c r="AF2583" s="12"/>
      <c r="AG2583" s="8"/>
      <c r="AH2583" s="88"/>
    </row>
    <row r="2584" spans="1:34" x14ac:dyDescent="0.25">
      <c r="A2584" s="62">
        <f>COUNTA(H2584:K2584,L2584:AH2584)</f>
        <v>0</v>
      </c>
      <c r="B2584" s="13"/>
      <c r="C2584" s="13"/>
      <c r="D2584" s="13" t="str">
        <f>IF(J2584&gt;0,"совмещение","-")</f>
        <v>-</v>
      </c>
      <c r="E2584" s="13">
        <f t="shared" si="334"/>
        <v>0</v>
      </c>
      <c r="F2584" s="13"/>
      <c r="G2584" s="13"/>
      <c r="H2584" s="88"/>
      <c r="I2584" s="88"/>
      <c r="J2584" s="9"/>
      <c r="K2584" s="8"/>
      <c r="L2584" s="19"/>
      <c r="M2584" s="8"/>
      <c r="N2584" s="19"/>
      <c r="O2584" s="19"/>
      <c r="P2584" s="19"/>
      <c r="Q2584" s="8"/>
      <c r="R2584" s="8"/>
      <c r="S2584" s="88"/>
      <c r="T2584" s="8"/>
      <c r="U2584" s="8"/>
      <c r="V2584" s="11"/>
      <c r="W2584" s="19"/>
      <c r="X2584" s="8"/>
      <c r="Y2584" s="90"/>
      <c r="Z2584" s="88"/>
      <c r="AA2584" s="88"/>
      <c r="AB2584" s="88"/>
      <c r="AC2584" s="88"/>
      <c r="AD2584" s="10"/>
      <c r="AE2584" s="8"/>
      <c r="AF2584" s="12"/>
      <c r="AG2584" s="8"/>
      <c r="AH2584" s="88"/>
    </row>
    <row r="2585" spans="1:34" x14ac:dyDescent="0.25">
      <c r="A2585" s="62">
        <f>COUNTA(H2585:K2585,L2585:AH2585)</f>
        <v>0</v>
      </c>
      <c r="B2585" s="13"/>
      <c r="C2585" s="13"/>
      <c r="D2585" s="13"/>
      <c r="E2585" s="13">
        <f t="shared" si="334"/>
        <v>0</v>
      </c>
      <c r="F2585" s="13"/>
      <c r="G2585" s="13"/>
      <c r="H2585" s="88"/>
      <c r="I2585" s="88"/>
      <c r="J2585" s="9"/>
      <c r="K2585" s="8"/>
      <c r="L2585" s="19"/>
      <c r="M2585" s="8"/>
      <c r="N2585" s="19"/>
      <c r="O2585" s="19"/>
      <c r="P2585" s="19"/>
      <c r="Q2585" s="8"/>
      <c r="R2585" s="8"/>
      <c r="S2585" s="88"/>
      <c r="T2585" s="8"/>
      <c r="U2585" s="8"/>
      <c r="V2585" s="11"/>
      <c r="W2585" s="19"/>
      <c r="X2585" s="8"/>
      <c r="Y2585" s="90"/>
      <c r="Z2585" s="88"/>
      <c r="AA2585" s="88"/>
      <c r="AB2585" s="88"/>
      <c r="AC2585" s="88"/>
      <c r="AD2585" s="10"/>
      <c r="AE2585" s="8"/>
      <c r="AF2585" s="12"/>
      <c r="AG2585" s="8"/>
      <c r="AH2585" s="88"/>
    </row>
    <row r="2586" spans="1:34" x14ac:dyDescent="0.25">
      <c r="A2586" s="62">
        <f>COUNTA(H2586:K2586,L2586:AH2586)</f>
        <v>0</v>
      </c>
      <c r="B2586" s="13"/>
      <c r="C2586" s="13"/>
      <c r="D2586" s="13"/>
      <c r="E2586" s="13">
        <f t="shared" si="334"/>
        <v>0</v>
      </c>
      <c r="F2586" s="13"/>
      <c r="G2586" s="13"/>
      <c r="H2586" s="88"/>
      <c r="I2586" s="88"/>
      <c r="J2586" s="9"/>
      <c r="K2586" s="8"/>
      <c r="L2586" s="19"/>
      <c r="M2586" s="8"/>
      <c r="N2586" s="19"/>
      <c r="O2586" s="19"/>
      <c r="P2586" s="19"/>
      <c r="Q2586" s="8"/>
      <c r="R2586" s="8"/>
      <c r="S2586" s="88"/>
      <c r="T2586" s="8"/>
      <c r="U2586" s="8"/>
      <c r="V2586" s="11"/>
      <c r="W2586" s="19"/>
      <c r="X2586" s="8"/>
      <c r="Y2586" s="90"/>
      <c r="Z2586" s="88"/>
      <c r="AA2586" s="88"/>
      <c r="AB2586" s="88"/>
      <c r="AC2586" s="88"/>
      <c r="AD2586" s="10"/>
      <c r="AE2586" s="8"/>
      <c r="AF2586" s="12"/>
      <c r="AG2586" s="8"/>
      <c r="AH2586" s="88"/>
    </row>
    <row r="2587" spans="1:34" x14ac:dyDescent="0.25">
      <c r="A2587" s="62">
        <f>COUNTA(H2587:K2587,L2587:AH2587)</f>
        <v>0</v>
      </c>
      <c r="B2587" s="13"/>
      <c r="C2587" s="13"/>
      <c r="D2587" s="13"/>
      <c r="E2587" s="13">
        <f t="shared" si="334"/>
        <v>0</v>
      </c>
      <c r="F2587" s="13"/>
      <c r="G2587" s="13"/>
      <c r="H2587" s="88"/>
      <c r="I2587" s="88"/>
      <c r="J2587" s="9"/>
      <c r="K2587" s="8"/>
      <c r="L2587" s="19"/>
      <c r="M2587" s="8"/>
      <c r="N2587" s="19"/>
      <c r="O2587" s="19"/>
      <c r="P2587" s="19"/>
      <c r="Q2587" s="8"/>
      <c r="R2587" s="8"/>
      <c r="S2587" s="88"/>
      <c r="T2587" s="8"/>
      <c r="U2587" s="8"/>
      <c r="V2587" s="11"/>
      <c r="W2587" s="19"/>
      <c r="X2587" s="8"/>
      <c r="Y2587" s="90"/>
      <c r="Z2587" s="88"/>
      <c r="AA2587" s="88"/>
      <c r="AB2587" s="88"/>
      <c r="AC2587" s="88"/>
      <c r="AD2587" s="10"/>
      <c r="AE2587" s="8"/>
      <c r="AF2587" s="12"/>
      <c r="AG2587" s="8"/>
      <c r="AH2587" s="88"/>
    </row>
    <row r="2588" spans="1:34" x14ac:dyDescent="0.25">
      <c r="A2588" s="62">
        <f>COUNTA(H2588:K2588,L2588:AH2588)</f>
        <v>0</v>
      </c>
      <c r="B2588" s="13"/>
      <c r="C2588" s="13"/>
      <c r="D2588" s="13"/>
      <c r="E2588" s="13">
        <f t="shared" si="334"/>
        <v>0</v>
      </c>
      <c r="F2588" s="13"/>
      <c r="G2588" s="13"/>
      <c r="H2588" s="88"/>
      <c r="I2588" s="88"/>
      <c r="J2588" s="9"/>
      <c r="K2588" s="8"/>
      <c r="L2588" s="19"/>
      <c r="M2588" s="8"/>
      <c r="N2588" s="19"/>
      <c r="O2588" s="19"/>
      <c r="P2588" s="19"/>
      <c r="Q2588" s="8"/>
      <c r="R2588" s="8"/>
      <c r="S2588" s="88"/>
      <c r="T2588" s="8"/>
      <c r="U2588" s="8"/>
      <c r="V2588" s="11"/>
      <c r="W2588" s="19"/>
      <c r="X2588" s="8"/>
      <c r="Y2588" s="90"/>
      <c r="Z2588" s="88"/>
      <c r="AA2588" s="88"/>
      <c r="AB2588" s="88"/>
      <c r="AC2588" s="88"/>
      <c r="AD2588" s="10"/>
      <c r="AE2588" s="8"/>
      <c r="AF2588" s="12"/>
      <c r="AG2588" s="8"/>
      <c r="AH2588" s="88"/>
    </row>
    <row r="2589" spans="1:34" x14ac:dyDescent="0.25">
      <c r="A2589" s="62">
        <f>COUNTA(H2589:K2589,L2589:AH2589)</f>
        <v>0</v>
      </c>
      <c r="B2589" s="13"/>
      <c r="C2589" s="13"/>
      <c r="D2589" s="13"/>
      <c r="E2589" s="13">
        <f t="shared" si="334"/>
        <v>0</v>
      </c>
      <c r="F2589" s="13"/>
      <c r="G2589" s="13"/>
      <c r="H2589" s="88"/>
      <c r="I2589" s="88"/>
      <c r="J2589" s="9"/>
      <c r="K2589" s="8"/>
      <c r="L2589" s="19"/>
      <c r="M2589" s="8"/>
      <c r="N2589" s="19"/>
      <c r="O2589" s="19"/>
      <c r="P2589" s="19"/>
      <c r="Q2589" s="8"/>
      <c r="R2589" s="8"/>
      <c r="S2589" s="88"/>
      <c r="T2589" s="8"/>
      <c r="U2589" s="8"/>
      <c r="V2589" s="11"/>
      <c r="W2589" s="19"/>
      <c r="X2589" s="8"/>
      <c r="Y2589" s="90"/>
      <c r="Z2589" s="88"/>
      <c r="AA2589" s="88"/>
      <c r="AB2589" s="88"/>
      <c r="AC2589" s="88"/>
      <c r="AD2589" s="10"/>
      <c r="AE2589" s="8"/>
      <c r="AF2589" s="12"/>
      <c r="AG2589" s="8"/>
      <c r="AH2589" s="88"/>
    </row>
    <row r="2590" spans="1:34" x14ac:dyDescent="0.25">
      <c r="A2590" s="62">
        <f>COUNTA(H2590:K2590,L2590:AH2590,J2591)-4</f>
        <v>0</v>
      </c>
      <c r="B2590" s="13"/>
      <c r="C2590" s="13"/>
      <c r="D2590" s="13"/>
      <c r="E2590" s="13">
        <f t="shared" si="334"/>
        <v>0</v>
      </c>
      <c r="F2590" s="13"/>
      <c r="G2590" s="13"/>
      <c r="H2590" s="88"/>
      <c r="I2590" s="88"/>
      <c r="J2590" s="7" t="s">
        <v>79</v>
      </c>
      <c r="K2590" s="8"/>
      <c r="L2590" s="19"/>
      <c r="M2590" s="8"/>
      <c r="N2590" s="19"/>
      <c r="O2590" s="19"/>
      <c r="P2590" s="19"/>
      <c r="Q2590" s="8"/>
      <c r="R2590" s="8"/>
      <c r="S2590" s="88"/>
      <c r="T2590" s="17" t="s">
        <v>80</v>
      </c>
      <c r="U2590" s="17" t="s">
        <v>80</v>
      </c>
      <c r="V2590" s="18" t="s">
        <v>80</v>
      </c>
      <c r="W2590" s="19"/>
      <c r="X2590" s="8"/>
      <c r="Y2590" s="90"/>
      <c r="Z2590" s="88"/>
      <c r="AA2590" s="88"/>
      <c r="AB2590" s="88"/>
      <c r="AC2590" s="88"/>
      <c r="AD2590" s="10"/>
      <c r="AE2590" s="8"/>
      <c r="AF2590" s="12"/>
      <c r="AG2590" s="8"/>
      <c r="AH2590" s="88"/>
    </row>
    <row r="2591" spans="1:34" x14ac:dyDescent="0.25">
      <c r="A2591" s="62">
        <f>COUNTA(H2591:K2591,L2591:AH2591)</f>
        <v>0</v>
      </c>
      <c r="B2591" s="13"/>
      <c r="C2591" s="13"/>
      <c r="D2591" s="13" t="str">
        <f>IF(J2591&gt;0,"совместительство","-")</f>
        <v>-</v>
      </c>
      <c r="E2591" s="13">
        <f t="shared" si="334"/>
        <v>0</v>
      </c>
      <c r="F2591" s="13"/>
      <c r="G2591" s="13"/>
      <c r="H2591" s="88"/>
      <c r="I2591" s="88"/>
      <c r="J2591" s="9"/>
      <c r="K2591" s="8"/>
      <c r="L2591" s="19"/>
      <c r="M2591" s="8"/>
      <c r="N2591" s="19"/>
      <c r="O2591" s="19"/>
      <c r="P2591" s="19"/>
      <c r="Q2591" s="8"/>
      <c r="R2591" s="8"/>
      <c r="S2591" s="88"/>
      <c r="T2591" s="8"/>
      <c r="U2591" s="8"/>
      <c r="V2591" s="11"/>
      <c r="W2591" s="19"/>
      <c r="X2591" s="8"/>
      <c r="Y2591" s="90"/>
      <c r="Z2591" s="88"/>
      <c r="AA2591" s="88"/>
      <c r="AB2591" s="88"/>
      <c r="AC2591" s="88"/>
      <c r="AD2591" s="10"/>
      <c r="AE2591" s="8"/>
      <c r="AF2591" s="12"/>
      <c r="AG2591" s="8"/>
      <c r="AH2591" s="88"/>
    </row>
    <row r="2592" spans="1:34" x14ac:dyDescent="0.25">
      <c r="A2592" s="62">
        <f>COUNTA(H2592:K2592,L2592:AH2592)</f>
        <v>0</v>
      </c>
      <c r="B2592" s="13"/>
      <c r="C2592" s="13"/>
      <c r="D2592" s="13"/>
      <c r="E2592" s="13">
        <f t="shared" si="334"/>
        <v>0</v>
      </c>
      <c r="F2592" s="13"/>
      <c r="G2592" s="13"/>
      <c r="H2592" s="88"/>
      <c r="I2592" s="88"/>
      <c r="J2592" s="9"/>
      <c r="K2592" s="8"/>
      <c r="L2592" s="19"/>
      <c r="M2592" s="8"/>
      <c r="N2592" s="19"/>
      <c r="O2592" s="19"/>
      <c r="P2592" s="19"/>
      <c r="Q2592" s="8"/>
      <c r="R2592" s="8"/>
      <c r="S2592" s="88"/>
      <c r="T2592" s="8"/>
      <c r="U2592" s="8"/>
      <c r="V2592" s="11"/>
      <c r="W2592" s="19"/>
      <c r="X2592" s="8"/>
      <c r="Y2592" s="90"/>
      <c r="Z2592" s="88"/>
      <c r="AA2592" s="88"/>
      <c r="AB2592" s="88"/>
      <c r="AC2592" s="88"/>
      <c r="AD2592" s="10"/>
      <c r="AE2592" s="8"/>
      <c r="AF2592" s="12"/>
      <c r="AG2592" s="8"/>
      <c r="AH2592" s="88"/>
    </row>
    <row r="2593" spans="1:34" x14ac:dyDescent="0.25">
      <c r="A2593" s="62">
        <f>COUNTA(H2593:K2593,L2593:AH2593)</f>
        <v>0</v>
      </c>
      <c r="B2593" s="13"/>
      <c r="C2593" s="13"/>
      <c r="D2593" s="13"/>
      <c r="E2593" s="13">
        <f t="shared" si="334"/>
        <v>0</v>
      </c>
      <c r="F2593" s="13"/>
      <c r="G2593" s="13"/>
      <c r="H2593" s="88"/>
      <c r="I2593" s="88"/>
      <c r="J2593" s="9"/>
      <c r="K2593" s="8"/>
      <c r="L2593" s="19"/>
      <c r="M2593" s="8"/>
      <c r="N2593" s="19"/>
      <c r="O2593" s="19"/>
      <c r="P2593" s="19"/>
      <c r="Q2593" s="8"/>
      <c r="R2593" s="8"/>
      <c r="S2593" s="88"/>
      <c r="T2593" s="8"/>
      <c r="U2593" s="8"/>
      <c r="V2593" s="11"/>
      <c r="W2593" s="19"/>
      <c r="X2593" s="8"/>
      <c r="Y2593" s="90"/>
      <c r="Z2593" s="88"/>
      <c r="AA2593" s="88"/>
      <c r="AB2593" s="88"/>
      <c r="AC2593" s="88"/>
      <c r="AD2593" s="10"/>
      <c r="AE2593" s="8"/>
      <c r="AF2593" s="12"/>
      <c r="AG2593" s="8"/>
      <c r="AH2593" s="88"/>
    </row>
    <row r="2594" spans="1:34" x14ac:dyDescent="0.25">
      <c r="A2594" s="62">
        <f>COUNTA(H2594:K2594,L2594:AH2594)</f>
        <v>0</v>
      </c>
      <c r="B2594" s="13"/>
      <c r="C2594" s="13"/>
      <c r="D2594" s="13"/>
      <c r="E2594" s="13">
        <f t="shared" si="334"/>
        <v>0</v>
      </c>
      <c r="F2594" s="13"/>
      <c r="G2594" s="13"/>
      <c r="H2594" s="88"/>
      <c r="I2594" s="88"/>
      <c r="J2594" s="9"/>
      <c r="K2594" s="8"/>
      <c r="L2594" s="19"/>
      <c r="M2594" s="8"/>
      <c r="N2594" s="19"/>
      <c r="O2594" s="19"/>
      <c r="P2594" s="19"/>
      <c r="Q2594" s="8"/>
      <c r="R2594" s="8"/>
      <c r="S2594" s="88"/>
      <c r="T2594" s="8"/>
      <c r="U2594" s="8"/>
      <c r="V2594" s="11"/>
      <c r="W2594" s="19"/>
      <c r="X2594" s="8"/>
      <c r="Y2594" s="90"/>
      <c r="Z2594" s="88"/>
      <c r="AA2594" s="88"/>
      <c r="AB2594" s="88"/>
      <c r="AC2594" s="88"/>
      <c r="AD2594" s="10"/>
      <c r="AE2594" s="8"/>
      <c r="AF2594" s="12"/>
      <c r="AG2594" s="8"/>
      <c r="AH2594" s="88"/>
    </row>
    <row r="2595" spans="1:34" x14ac:dyDescent="0.25">
      <c r="A2595" s="62">
        <f>COUNTA(H2595:K2595,L2595:AH2595)</f>
        <v>0</v>
      </c>
      <c r="B2595" s="13"/>
      <c r="C2595" s="13"/>
      <c r="D2595" s="13"/>
      <c r="E2595" s="13">
        <f t="shared" si="334"/>
        <v>0</v>
      </c>
      <c r="F2595" s="13"/>
      <c r="G2595" s="13"/>
      <c r="H2595" s="88"/>
      <c r="I2595" s="88"/>
      <c r="J2595" s="9"/>
      <c r="K2595" s="8"/>
      <c r="L2595" s="19"/>
      <c r="M2595" s="8"/>
      <c r="N2595" s="19"/>
      <c r="O2595" s="19"/>
      <c r="P2595" s="19"/>
      <c r="Q2595" s="8"/>
      <c r="R2595" s="8"/>
      <c r="S2595" s="88"/>
      <c r="T2595" s="8"/>
      <c r="U2595" s="8"/>
      <c r="V2595" s="11"/>
      <c r="W2595" s="19"/>
      <c r="X2595" s="8"/>
      <c r="Y2595" s="90"/>
      <c r="Z2595" s="88"/>
      <c r="AA2595" s="88"/>
      <c r="AB2595" s="88"/>
      <c r="AC2595" s="88"/>
      <c r="AD2595" s="10"/>
      <c r="AE2595" s="8"/>
      <c r="AF2595" s="12"/>
      <c r="AG2595" s="8"/>
      <c r="AH2595" s="88"/>
    </row>
    <row r="2596" spans="1:34" x14ac:dyDescent="0.25">
      <c r="A2596" s="62">
        <f>COUNTA(H2596:K2596,L2596:AH2596)</f>
        <v>0</v>
      </c>
      <c r="B2596" s="13"/>
      <c r="C2596" s="13"/>
      <c r="D2596" s="13"/>
      <c r="E2596" s="13">
        <f t="shared" si="334"/>
        <v>0</v>
      </c>
      <c r="F2596" s="13"/>
      <c r="G2596" s="13"/>
      <c r="H2596" s="88"/>
      <c r="I2596" s="88"/>
      <c r="J2596" s="9"/>
      <c r="K2596" s="8"/>
      <c r="L2596" s="19"/>
      <c r="M2596" s="8"/>
      <c r="N2596" s="19"/>
      <c r="O2596" s="19"/>
      <c r="P2596" s="19"/>
      <c r="Q2596" s="8"/>
      <c r="R2596" s="8"/>
      <c r="S2596" s="88"/>
      <c r="T2596" s="8"/>
      <c r="U2596" s="8"/>
      <c r="V2596" s="11"/>
      <c r="W2596" s="19"/>
      <c r="X2596" s="8"/>
      <c r="Y2596" s="90"/>
      <c r="Z2596" s="88"/>
      <c r="AA2596" s="88"/>
      <c r="AB2596" s="88"/>
      <c r="AC2596" s="88"/>
      <c r="AD2596" s="10"/>
      <c r="AE2596" s="8"/>
      <c r="AF2596" s="12"/>
      <c r="AG2596" s="8"/>
      <c r="AH2596" s="88"/>
    </row>
    <row r="2597" spans="1:34" s="26" customFormat="1" ht="11.25" customHeight="1" x14ac:dyDescent="0.25">
      <c r="A2597" s="21">
        <v>0</v>
      </c>
      <c r="B2597" s="22"/>
      <c r="C2597" s="22"/>
      <c r="D2597" s="21"/>
      <c r="E2597" s="23">
        <f>MAX(E2581:E2596)</f>
        <v>0</v>
      </c>
      <c r="F2597" s="21" t="str">
        <f>RIGHT(R2597,4)</f>
        <v xml:space="preserve"> - 0</v>
      </c>
      <c r="G2597" s="21" t="str">
        <f>RIGHT(X2597,4)</f>
        <v xml:space="preserve"> - 0</v>
      </c>
      <c r="H2597" s="88"/>
      <c r="I2597" s="88"/>
      <c r="J2597" s="23" t="s">
        <v>85</v>
      </c>
      <c r="K2597" s="23" t="str">
        <f>IF(E2597=4,"ВО",IF(E2597=3,"СПО",IF(E2597=2,"ВО (с)",IF(E2597=1,"СПО (с)","-"))))</f>
        <v>-</v>
      </c>
      <c r="L2597" s="23">
        <f>COUNTA(L2581:L2596)</f>
        <v>0</v>
      </c>
      <c r="M2597" s="23" t="s">
        <v>80</v>
      </c>
      <c r="N2597" s="23" t="s">
        <v>80</v>
      </c>
      <c r="O2597" s="23">
        <f>COUNTA(O2581:O2596)</f>
        <v>0</v>
      </c>
      <c r="P2597" s="23" t="s">
        <v>80</v>
      </c>
      <c r="Q2597" s="23">
        <f>SUM(Q2581:Q2596)</f>
        <v>0</v>
      </c>
      <c r="R2597" s="23" t="str">
        <f>CONCATENATE("П.Г.П. - ",MAX(R2581:R2596))</f>
        <v>П.Г.П. - 0</v>
      </c>
      <c r="S2597" s="23">
        <f>COUNTA(S2581)</f>
        <v>0</v>
      </c>
      <c r="T2597" s="23">
        <f>T2582</f>
        <v>0</v>
      </c>
      <c r="U2597" s="23" t="s">
        <v>80</v>
      </c>
      <c r="V2597" s="23" t="s">
        <v>80</v>
      </c>
      <c r="W2597" s="23">
        <f>COUNTA(W2581:W2596)</f>
        <v>0</v>
      </c>
      <c r="X2597" s="23" t="str">
        <f>CONCATENATE("П.Г.П. - ",MAX(X2581:X2596))</f>
        <v>П.Г.П. - 0</v>
      </c>
      <c r="Y2597" s="24">
        <f>Y2581</f>
        <v>0</v>
      </c>
      <c r="Z2597" s="23" t="str">
        <f>IF(Z2581="","-",Z2581)</f>
        <v>-</v>
      </c>
      <c r="AA2597" s="23" t="str">
        <f t="shared" ref="AA2597:AC2597" si="335">IF(AA2581="","-",AA2581)</f>
        <v>-</v>
      </c>
      <c r="AB2597" s="23" t="str">
        <f t="shared" si="335"/>
        <v>-</v>
      </c>
      <c r="AC2597" s="23" t="str">
        <f t="shared" si="335"/>
        <v>-</v>
      </c>
      <c r="AD2597" s="23" t="s">
        <v>80</v>
      </c>
      <c r="AE2597" s="23">
        <f>SUM(AE2581:AE2596)</f>
        <v>0</v>
      </c>
      <c r="AF2597" s="25">
        <f>SUM(AF2581:AF2596)</f>
        <v>0</v>
      </c>
      <c r="AG2597" s="23" t="s">
        <v>80</v>
      </c>
      <c r="AH2597" s="23" t="s">
        <v>80</v>
      </c>
    </row>
    <row r="2598" spans="1:34" x14ac:dyDescent="0.25">
      <c r="A2598" s="62">
        <f>COUNTA(H2598:K2598,L2598:AH2598)-7</f>
        <v>-1</v>
      </c>
      <c r="B2598" s="13"/>
      <c r="C2598" s="13"/>
      <c r="D2598" s="13"/>
      <c r="E2598" s="13">
        <f t="shared" ref="E2598:E2613" si="336">IF(K2598="ВО",4,IF(K2598="СПО",3,IF(K2598="ВО (студент)",2,IF(K2598="СПО (студент)",1,0))))</f>
        <v>0</v>
      </c>
      <c r="F2598" s="13"/>
      <c r="G2598" s="13"/>
      <c r="H2598" s="88">
        <v>173</v>
      </c>
      <c r="I2598" s="88"/>
      <c r="J2598" s="7" t="s">
        <v>77</v>
      </c>
      <c r="K2598" s="8"/>
      <c r="L2598" s="19"/>
      <c r="M2598" s="8"/>
      <c r="N2598" s="19"/>
      <c r="O2598" s="19"/>
      <c r="P2598" s="19"/>
      <c r="Q2598" s="8"/>
      <c r="R2598" s="8"/>
      <c r="S2598" s="88"/>
      <c r="T2598" s="17" t="s">
        <v>80</v>
      </c>
      <c r="U2598" s="17" t="s">
        <v>80</v>
      </c>
      <c r="V2598" s="18" t="s">
        <v>80</v>
      </c>
      <c r="W2598" s="19"/>
      <c r="X2598" s="8"/>
      <c r="Y2598" s="90"/>
      <c r="Z2598" s="88"/>
      <c r="AA2598" s="88"/>
      <c r="AB2598" s="88" t="str">
        <f>IF(Y2598&lt;1,"-",ROUND(YEARFRAC(Y2598,#REF!,1),2))</f>
        <v>-</v>
      </c>
      <c r="AC2598" s="88"/>
      <c r="AD2598" s="10"/>
      <c r="AE2598" s="8"/>
      <c r="AF2598" s="12"/>
      <c r="AG2598" s="8"/>
      <c r="AH2598" s="88"/>
    </row>
    <row r="2599" spans="1:34" x14ac:dyDescent="0.25">
      <c r="A2599" s="62">
        <f>COUNTA(H2599:K2599,L2599:AH2599)</f>
        <v>0</v>
      </c>
      <c r="B2599" s="13"/>
      <c r="C2599" s="13"/>
      <c r="D2599" s="13"/>
      <c r="E2599" s="13">
        <f t="shared" si="336"/>
        <v>0</v>
      </c>
      <c r="F2599" s="13"/>
      <c r="G2599" s="13"/>
      <c r="H2599" s="88"/>
      <c r="I2599" s="88"/>
      <c r="J2599" s="9"/>
      <c r="K2599" s="8"/>
      <c r="L2599" s="19"/>
      <c r="M2599" s="8"/>
      <c r="N2599" s="19"/>
      <c r="O2599" s="19"/>
      <c r="P2599" s="19"/>
      <c r="Q2599" s="8"/>
      <c r="R2599" s="8"/>
      <c r="S2599" s="88"/>
      <c r="T2599" s="8"/>
      <c r="U2599" s="8"/>
      <c r="V2599" s="11"/>
      <c r="W2599" s="19"/>
      <c r="X2599" s="8"/>
      <c r="Y2599" s="90"/>
      <c r="Z2599" s="88"/>
      <c r="AA2599" s="88"/>
      <c r="AB2599" s="88"/>
      <c r="AC2599" s="88"/>
      <c r="AD2599" s="10"/>
      <c r="AE2599" s="8"/>
      <c r="AF2599" s="12"/>
      <c r="AG2599" s="8"/>
      <c r="AH2599" s="88"/>
    </row>
    <row r="2600" spans="1:34" x14ac:dyDescent="0.25">
      <c r="A2600" s="62">
        <f>COUNTA(H2600:K2600,L2600:AH2600,J2601)-4</f>
        <v>0</v>
      </c>
      <c r="B2600" s="13"/>
      <c r="C2600" s="13"/>
      <c r="D2600" s="13"/>
      <c r="E2600" s="13">
        <f t="shared" si="336"/>
        <v>0</v>
      </c>
      <c r="F2600" s="13"/>
      <c r="G2600" s="13"/>
      <c r="H2600" s="88"/>
      <c r="I2600" s="88"/>
      <c r="J2600" s="7" t="s">
        <v>78</v>
      </c>
      <c r="K2600" s="8"/>
      <c r="L2600" s="19"/>
      <c r="M2600" s="8"/>
      <c r="N2600" s="19"/>
      <c r="O2600" s="19"/>
      <c r="P2600" s="19"/>
      <c r="Q2600" s="8"/>
      <c r="R2600" s="8"/>
      <c r="S2600" s="88"/>
      <c r="T2600" s="17" t="s">
        <v>80</v>
      </c>
      <c r="U2600" s="17" t="s">
        <v>80</v>
      </c>
      <c r="V2600" s="18" t="s">
        <v>80</v>
      </c>
      <c r="W2600" s="19"/>
      <c r="X2600" s="8"/>
      <c r="Y2600" s="90"/>
      <c r="Z2600" s="88"/>
      <c r="AA2600" s="88"/>
      <c r="AB2600" s="88"/>
      <c r="AC2600" s="88"/>
      <c r="AD2600" s="10"/>
      <c r="AE2600" s="8"/>
      <c r="AF2600" s="12"/>
      <c r="AG2600" s="8"/>
      <c r="AH2600" s="88"/>
    </row>
    <row r="2601" spans="1:34" x14ac:dyDescent="0.25">
      <c r="A2601" s="62">
        <f>COUNTA(H2601:K2601,L2601:AH2601)</f>
        <v>0</v>
      </c>
      <c r="B2601" s="13"/>
      <c r="C2601" s="13"/>
      <c r="D2601" s="13" t="str">
        <f>IF(J2601&gt;0,"совмещение","-")</f>
        <v>-</v>
      </c>
      <c r="E2601" s="13">
        <f t="shared" si="336"/>
        <v>0</v>
      </c>
      <c r="F2601" s="13"/>
      <c r="G2601" s="13"/>
      <c r="H2601" s="88"/>
      <c r="I2601" s="88"/>
      <c r="J2601" s="9"/>
      <c r="K2601" s="8"/>
      <c r="L2601" s="19"/>
      <c r="M2601" s="8"/>
      <c r="N2601" s="19"/>
      <c r="O2601" s="19"/>
      <c r="P2601" s="19"/>
      <c r="Q2601" s="8"/>
      <c r="R2601" s="8"/>
      <c r="S2601" s="88"/>
      <c r="T2601" s="8"/>
      <c r="U2601" s="8"/>
      <c r="V2601" s="11"/>
      <c r="W2601" s="19"/>
      <c r="X2601" s="8"/>
      <c r="Y2601" s="90"/>
      <c r="Z2601" s="88"/>
      <c r="AA2601" s="88"/>
      <c r="AB2601" s="88"/>
      <c r="AC2601" s="88"/>
      <c r="AD2601" s="10"/>
      <c r="AE2601" s="8"/>
      <c r="AF2601" s="12"/>
      <c r="AG2601" s="8"/>
      <c r="AH2601" s="88"/>
    </row>
    <row r="2602" spans="1:34" x14ac:dyDescent="0.25">
      <c r="A2602" s="62">
        <f>COUNTA(H2602:K2602,L2602:AH2602)</f>
        <v>0</v>
      </c>
      <c r="B2602" s="13"/>
      <c r="C2602" s="13"/>
      <c r="D2602" s="13"/>
      <c r="E2602" s="13">
        <f t="shared" si="336"/>
        <v>0</v>
      </c>
      <c r="F2602" s="13"/>
      <c r="G2602" s="13"/>
      <c r="H2602" s="88"/>
      <c r="I2602" s="88"/>
      <c r="J2602" s="9"/>
      <c r="K2602" s="8"/>
      <c r="L2602" s="19"/>
      <c r="M2602" s="8"/>
      <c r="N2602" s="19"/>
      <c r="O2602" s="19"/>
      <c r="P2602" s="19"/>
      <c r="Q2602" s="8"/>
      <c r="R2602" s="8"/>
      <c r="S2602" s="88"/>
      <c r="T2602" s="8"/>
      <c r="U2602" s="8"/>
      <c r="V2602" s="11"/>
      <c r="W2602" s="19"/>
      <c r="X2602" s="8"/>
      <c r="Y2602" s="90"/>
      <c r="Z2602" s="88"/>
      <c r="AA2602" s="88"/>
      <c r="AB2602" s="88"/>
      <c r="AC2602" s="88"/>
      <c r="AD2602" s="10"/>
      <c r="AE2602" s="8"/>
      <c r="AF2602" s="12"/>
      <c r="AG2602" s="8"/>
      <c r="AH2602" s="88"/>
    </row>
    <row r="2603" spans="1:34" x14ac:dyDescent="0.25">
      <c r="A2603" s="62">
        <f>COUNTA(H2603:K2603,L2603:AH2603)</f>
        <v>0</v>
      </c>
      <c r="B2603" s="13"/>
      <c r="C2603" s="13"/>
      <c r="D2603" s="13"/>
      <c r="E2603" s="13">
        <f t="shared" si="336"/>
        <v>0</v>
      </c>
      <c r="F2603" s="13"/>
      <c r="G2603" s="13"/>
      <c r="H2603" s="88"/>
      <c r="I2603" s="88"/>
      <c r="J2603" s="9"/>
      <c r="K2603" s="8"/>
      <c r="L2603" s="19"/>
      <c r="M2603" s="8"/>
      <c r="N2603" s="19"/>
      <c r="O2603" s="19"/>
      <c r="P2603" s="19"/>
      <c r="Q2603" s="8"/>
      <c r="R2603" s="8"/>
      <c r="S2603" s="88"/>
      <c r="T2603" s="8"/>
      <c r="U2603" s="8"/>
      <c r="V2603" s="11"/>
      <c r="W2603" s="19"/>
      <c r="X2603" s="8"/>
      <c r="Y2603" s="90"/>
      <c r="Z2603" s="88"/>
      <c r="AA2603" s="88"/>
      <c r="AB2603" s="88"/>
      <c r="AC2603" s="88"/>
      <c r="AD2603" s="10"/>
      <c r="AE2603" s="8"/>
      <c r="AF2603" s="12"/>
      <c r="AG2603" s="8"/>
      <c r="AH2603" s="88"/>
    </row>
    <row r="2604" spans="1:34" x14ac:dyDescent="0.25">
      <c r="A2604" s="62">
        <f>COUNTA(H2604:K2604,L2604:AH2604)</f>
        <v>0</v>
      </c>
      <c r="B2604" s="13"/>
      <c r="C2604" s="13"/>
      <c r="D2604" s="13"/>
      <c r="E2604" s="13">
        <f t="shared" si="336"/>
        <v>0</v>
      </c>
      <c r="F2604" s="13"/>
      <c r="G2604" s="13"/>
      <c r="H2604" s="88"/>
      <c r="I2604" s="88"/>
      <c r="J2604" s="9"/>
      <c r="K2604" s="8"/>
      <c r="L2604" s="19"/>
      <c r="M2604" s="8"/>
      <c r="N2604" s="19"/>
      <c r="O2604" s="19"/>
      <c r="P2604" s="19"/>
      <c r="Q2604" s="8"/>
      <c r="R2604" s="8"/>
      <c r="S2604" s="88"/>
      <c r="T2604" s="8"/>
      <c r="U2604" s="8"/>
      <c r="V2604" s="11"/>
      <c r="W2604" s="19"/>
      <c r="X2604" s="8"/>
      <c r="Y2604" s="90"/>
      <c r="Z2604" s="88"/>
      <c r="AA2604" s="88"/>
      <c r="AB2604" s="88"/>
      <c r="AC2604" s="88"/>
      <c r="AD2604" s="10"/>
      <c r="AE2604" s="8"/>
      <c r="AF2604" s="12"/>
      <c r="AG2604" s="8"/>
      <c r="AH2604" s="88"/>
    </row>
    <row r="2605" spans="1:34" x14ac:dyDescent="0.25">
      <c r="A2605" s="62">
        <f>COUNTA(H2605:K2605,L2605:AH2605)</f>
        <v>0</v>
      </c>
      <c r="B2605" s="13"/>
      <c r="C2605" s="13"/>
      <c r="D2605" s="13"/>
      <c r="E2605" s="13">
        <f t="shared" si="336"/>
        <v>0</v>
      </c>
      <c r="F2605" s="13"/>
      <c r="G2605" s="13"/>
      <c r="H2605" s="88"/>
      <c r="I2605" s="88"/>
      <c r="J2605" s="9"/>
      <c r="K2605" s="8"/>
      <c r="L2605" s="19"/>
      <c r="M2605" s="8"/>
      <c r="N2605" s="19"/>
      <c r="O2605" s="19"/>
      <c r="P2605" s="19"/>
      <c r="Q2605" s="8"/>
      <c r="R2605" s="8"/>
      <c r="S2605" s="88"/>
      <c r="T2605" s="8"/>
      <c r="U2605" s="8"/>
      <c r="V2605" s="11"/>
      <c r="W2605" s="19"/>
      <c r="X2605" s="8"/>
      <c r="Y2605" s="90"/>
      <c r="Z2605" s="88"/>
      <c r="AA2605" s="88"/>
      <c r="AB2605" s="88"/>
      <c r="AC2605" s="88"/>
      <c r="AD2605" s="10"/>
      <c r="AE2605" s="8"/>
      <c r="AF2605" s="12"/>
      <c r="AG2605" s="8"/>
      <c r="AH2605" s="88"/>
    </row>
    <row r="2606" spans="1:34" x14ac:dyDescent="0.25">
      <c r="A2606" s="62">
        <f>COUNTA(H2606:K2606,L2606:AH2606)</f>
        <v>0</v>
      </c>
      <c r="B2606" s="13"/>
      <c r="C2606" s="13"/>
      <c r="D2606" s="13"/>
      <c r="E2606" s="13">
        <f t="shared" si="336"/>
        <v>0</v>
      </c>
      <c r="F2606" s="13"/>
      <c r="G2606" s="13"/>
      <c r="H2606" s="88"/>
      <c r="I2606" s="88"/>
      <c r="J2606" s="9"/>
      <c r="K2606" s="8"/>
      <c r="L2606" s="19"/>
      <c r="M2606" s="8"/>
      <c r="N2606" s="19"/>
      <c r="O2606" s="19"/>
      <c r="P2606" s="19"/>
      <c r="Q2606" s="8"/>
      <c r="R2606" s="8"/>
      <c r="S2606" s="88"/>
      <c r="T2606" s="8"/>
      <c r="U2606" s="8"/>
      <c r="V2606" s="11"/>
      <c r="W2606" s="19"/>
      <c r="X2606" s="8"/>
      <c r="Y2606" s="90"/>
      <c r="Z2606" s="88"/>
      <c r="AA2606" s="88"/>
      <c r="AB2606" s="88"/>
      <c r="AC2606" s="88"/>
      <c r="AD2606" s="10"/>
      <c r="AE2606" s="8"/>
      <c r="AF2606" s="12"/>
      <c r="AG2606" s="8"/>
      <c r="AH2606" s="88"/>
    </row>
    <row r="2607" spans="1:34" x14ac:dyDescent="0.25">
      <c r="A2607" s="62">
        <f>COUNTA(H2607:K2607,L2607:AH2607,J2608)-4</f>
        <v>0</v>
      </c>
      <c r="B2607" s="13"/>
      <c r="C2607" s="13"/>
      <c r="D2607" s="13"/>
      <c r="E2607" s="13">
        <f t="shared" si="336"/>
        <v>0</v>
      </c>
      <c r="F2607" s="13"/>
      <c r="G2607" s="13"/>
      <c r="H2607" s="88"/>
      <c r="I2607" s="88"/>
      <c r="J2607" s="7" t="s">
        <v>79</v>
      </c>
      <c r="K2607" s="8"/>
      <c r="L2607" s="19"/>
      <c r="M2607" s="8"/>
      <c r="N2607" s="19"/>
      <c r="O2607" s="19"/>
      <c r="P2607" s="19"/>
      <c r="Q2607" s="8"/>
      <c r="R2607" s="8"/>
      <c r="S2607" s="88"/>
      <c r="T2607" s="17" t="s">
        <v>80</v>
      </c>
      <c r="U2607" s="17" t="s">
        <v>80</v>
      </c>
      <c r="V2607" s="18" t="s">
        <v>80</v>
      </c>
      <c r="W2607" s="19"/>
      <c r="X2607" s="8"/>
      <c r="Y2607" s="90"/>
      <c r="Z2607" s="88"/>
      <c r="AA2607" s="88"/>
      <c r="AB2607" s="88"/>
      <c r="AC2607" s="88"/>
      <c r="AD2607" s="10"/>
      <c r="AE2607" s="8"/>
      <c r="AF2607" s="12"/>
      <c r="AG2607" s="8"/>
      <c r="AH2607" s="88"/>
    </row>
    <row r="2608" spans="1:34" x14ac:dyDescent="0.25">
      <c r="A2608" s="62">
        <f>COUNTA(H2608:K2608,L2608:AH2608)</f>
        <v>0</v>
      </c>
      <c r="B2608" s="13"/>
      <c r="C2608" s="13"/>
      <c r="D2608" s="13" t="str">
        <f>IF(J2608&gt;0,"совместительство","-")</f>
        <v>-</v>
      </c>
      <c r="E2608" s="13">
        <f t="shared" si="336"/>
        <v>0</v>
      </c>
      <c r="F2608" s="13"/>
      <c r="G2608" s="13"/>
      <c r="H2608" s="88"/>
      <c r="I2608" s="88"/>
      <c r="J2608" s="9"/>
      <c r="K2608" s="8"/>
      <c r="L2608" s="19"/>
      <c r="M2608" s="8"/>
      <c r="N2608" s="19"/>
      <c r="O2608" s="19"/>
      <c r="P2608" s="19"/>
      <c r="Q2608" s="8"/>
      <c r="R2608" s="8"/>
      <c r="S2608" s="88"/>
      <c r="T2608" s="8"/>
      <c r="U2608" s="8"/>
      <c r="V2608" s="11"/>
      <c r="W2608" s="19"/>
      <c r="X2608" s="8"/>
      <c r="Y2608" s="90"/>
      <c r="Z2608" s="88"/>
      <c r="AA2608" s="88"/>
      <c r="AB2608" s="88"/>
      <c r="AC2608" s="88"/>
      <c r="AD2608" s="10"/>
      <c r="AE2608" s="8"/>
      <c r="AF2608" s="12"/>
      <c r="AG2608" s="8"/>
      <c r="AH2608" s="88"/>
    </row>
    <row r="2609" spans="1:34" x14ac:dyDescent="0.25">
      <c r="A2609" s="62">
        <f>COUNTA(H2609:K2609,L2609:AH2609)</f>
        <v>0</v>
      </c>
      <c r="B2609" s="13"/>
      <c r="C2609" s="13"/>
      <c r="D2609" s="13"/>
      <c r="E2609" s="13">
        <f t="shared" si="336"/>
        <v>0</v>
      </c>
      <c r="F2609" s="13"/>
      <c r="G2609" s="13"/>
      <c r="H2609" s="88"/>
      <c r="I2609" s="88"/>
      <c r="J2609" s="9"/>
      <c r="K2609" s="8"/>
      <c r="L2609" s="19"/>
      <c r="M2609" s="8"/>
      <c r="N2609" s="19"/>
      <c r="O2609" s="19"/>
      <c r="P2609" s="19"/>
      <c r="Q2609" s="8"/>
      <c r="R2609" s="8"/>
      <c r="S2609" s="88"/>
      <c r="T2609" s="8"/>
      <c r="U2609" s="8"/>
      <c r="V2609" s="11"/>
      <c r="W2609" s="19"/>
      <c r="X2609" s="8"/>
      <c r="Y2609" s="90"/>
      <c r="Z2609" s="88"/>
      <c r="AA2609" s="88"/>
      <c r="AB2609" s="88"/>
      <c r="AC2609" s="88"/>
      <c r="AD2609" s="10"/>
      <c r="AE2609" s="8"/>
      <c r="AF2609" s="12"/>
      <c r="AG2609" s="8"/>
      <c r="AH2609" s="88"/>
    </row>
    <row r="2610" spans="1:34" x14ac:dyDescent="0.25">
      <c r="A2610" s="62">
        <f>COUNTA(H2610:K2610,L2610:AH2610)</f>
        <v>0</v>
      </c>
      <c r="B2610" s="13"/>
      <c r="C2610" s="13"/>
      <c r="D2610" s="13"/>
      <c r="E2610" s="13">
        <f t="shared" si="336"/>
        <v>0</v>
      </c>
      <c r="F2610" s="13"/>
      <c r="G2610" s="13"/>
      <c r="H2610" s="88"/>
      <c r="I2610" s="88"/>
      <c r="J2610" s="9"/>
      <c r="K2610" s="8"/>
      <c r="L2610" s="19"/>
      <c r="M2610" s="8"/>
      <c r="N2610" s="19"/>
      <c r="O2610" s="19"/>
      <c r="P2610" s="19"/>
      <c r="Q2610" s="8"/>
      <c r="R2610" s="8"/>
      <c r="S2610" s="88"/>
      <c r="T2610" s="8"/>
      <c r="U2610" s="8"/>
      <c r="V2610" s="11"/>
      <c r="W2610" s="19"/>
      <c r="X2610" s="8"/>
      <c r="Y2610" s="90"/>
      <c r="Z2610" s="88"/>
      <c r="AA2610" s="88"/>
      <c r="AB2610" s="88"/>
      <c r="AC2610" s="88"/>
      <c r="AD2610" s="10"/>
      <c r="AE2610" s="8"/>
      <c r="AF2610" s="12"/>
      <c r="AG2610" s="8"/>
      <c r="AH2610" s="88"/>
    </row>
    <row r="2611" spans="1:34" x14ac:dyDescent="0.25">
      <c r="A2611" s="62">
        <f>COUNTA(H2611:K2611,L2611:AH2611)</f>
        <v>0</v>
      </c>
      <c r="B2611" s="13"/>
      <c r="C2611" s="13"/>
      <c r="D2611" s="13"/>
      <c r="E2611" s="13">
        <f t="shared" si="336"/>
        <v>0</v>
      </c>
      <c r="F2611" s="13"/>
      <c r="G2611" s="13"/>
      <c r="H2611" s="88"/>
      <c r="I2611" s="88"/>
      <c r="J2611" s="9"/>
      <c r="K2611" s="8"/>
      <c r="L2611" s="19"/>
      <c r="M2611" s="8"/>
      <c r="N2611" s="19"/>
      <c r="O2611" s="19"/>
      <c r="P2611" s="19"/>
      <c r="Q2611" s="8"/>
      <c r="R2611" s="8"/>
      <c r="S2611" s="88"/>
      <c r="T2611" s="8"/>
      <c r="U2611" s="8"/>
      <c r="V2611" s="11"/>
      <c r="W2611" s="19"/>
      <c r="X2611" s="8"/>
      <c r="Y2611" s="90"/>
      <c r="Z2611" s="88"/>
      <c r="AA2611" s="88"/>
      <c r="AB2611" s="88"/>
      <c r="AC2611" s="88"/>
      <c r="AD2611" s="10"/>
      <c r="AE2611" s="8"/>
      <c r="AF2611" s="12"/>
      <c r="AG2611" s="8"/>
      <c r="AH2611" s="88"/>
    </row>
    <row r="2612" spans="1:34" x14ac:dyDescent="0.25">
      <c r="A2612" s="62">
        <f>COUNTA(H2612:K2612,L2612:AH2612)</f>
        <v>0</v>
      </c>
      <c r="B2612" s="13"/>
      <c r="C2612" s="13"/>
      <c r="D2612" s="13"/>
      <c r="E2612" s="13">
        <f t="shared" si="336"/>
        <v>0</v>
      </c>
      <c r="F2612" s="13"/>
      <c r="G2612" s="13"/>
      <c r="H2612" s="88"/>
      <c r="I2612" s="88"/>
      <c r="J2612" s="9"/>
      <c r="K2612" s="8"/>
      <c r="L2612" s="19"/>
      <c r="M2612" s="8"/>
      <c r="N2612" s="19"/>
      <c r="O2612" s="19"/>
      <c r="P2612" s="19"/>
      <c r="Q2612" s="8"/>
      <c r="R2612" s="8"/>
      <c r="S2612" s="88"/>
      <c r="T2612" s="8"/>
      <c r="U2612" s="8"/>
      <c r="V2612" s="11"/>
      <c r="W2612" s="19"/>
      <c r="X2612" s="8"/>
      <c r="Y2612" s="90"/>
      <c r="Z2612" s="88"/>
      <c r="AA2612" s="88"/>
      <c r="AB2612" s="88"/>
      <c r="AC2612" s="88"/>
      <c r="AD2612" s="10"/>
      <c r="AE2612" s="8"/>
      <c r="AF2612" s="12"/>
      <c r="AG2612" s="8"/>
      <c r="AH2612" s="88"/>
    </row>
    <row r="2613" spans="1:34" x14ac:dyDescent="0.25">
      <c r="A2613" s="62">
        <f>COUNTA(H2613:K2613,L2613:AH2613)</f>
        <v>0</v>
      </c>
      <c r="B2613" s="13"/>
      <c r="C2613" s="13"/>
      <c r="D2613" s="13"/>
      <c r="E2613" s="13">
        <f t="shared" si="336"/>
        <v>0</v>
      </c>
      <c r="F2613" s="13"/>
      <c r="G2613" s="13"/>
      <c r="H2613" s="88"/>
      <c r="I2613" s="88"/>
      <c r="J2613" s="9"/>
      <c r="K2613" s="8"/>
      <c r="L2613" s="19"/>
      <c r="M2613" s="8"/>
      <c r="N2613" s="19"/>
      <c r="O2613" s="19"/>
      <c r="P2613" s="19"/>
      <c r="Q2613" s="8"/>
      <c r="R2613" s="8"/>
      <c r="S2613" s="88"/>
      <c r="T2613" s="8"/>
      <c r="U2613" s="8"/>
      <c r="V2613" s="11"/>
      <c r="W2613" s="19"/>
      <c r="X2613" s="8"/>
      <c r="Y2613" s="90"/>
      <c r="Z2613" s="88"/>
      <c r="AA2613" s="88"/>
      <c r="AB2613" s="88"/>
      <c r="AC2613" s="88"/>
      <c r="AD2613" s="10"/>
      <c r="AE2613" s="8"/>
      <c r="AF2613" s="12"/>
      <c r="AG2613" s="8"/>
      <c r="AH2613" s="88"/>
    </row>
    <row r="2614" spans="1:34" s="26" customFormat="1" ht="11.25" customHeight="1" x14ac:dyDescent="0.25">
      <c r="A2614" s="21">
        <v>0</v>
      </c>
      <c r="B2614" s="22"/>
      <c r="C2614" s="22"/>
      <c r="D2614" s="21"/>
      <c r="E2614" s="23">
        <f>MAX(E2598:E2613)</f>
        <v>0</v>
      </c>
      <c r="F2614" s="21" t="str">
        <f>RIGHT(R2614,4)</f>
        <v xml:space="preserve"> - 0</v>
      </c>
      <c r="G2614" s="21" t="str">
        <f>RIGHT(X2614,4)</f>
        <v xml:space="preserve"> - 0</v>
      </c>
      <c r="H2614" s="88"/>
      <c r="I2614" s="88"/>
      <c r="J2614" s="23" t="s">
        <v>85</v>
      </c>
      <c r="K2614" s="23" t="str">
        <f>IF(E2614=4,"ВО",IF(E2614=3,"СПО",IF(E2614=2,"ВО (с)",IF(E2614=1,"СПО (с)","-"))))</f>
        <v>-</v>
      </c>
      <c r="L2614" s="23">
        <f>COUNTA(L2598:L2613)</f>
        <v>0</v>
      </c>
      <c r="M2614" s="23" t="s">
        <v>80</v>
      </c>
      <c r="N2614" s="23" t="s">
        <v>80</v>
      </c>
      <c r="O2614" s="23">
        <f>COUNTA(O2598:O2613)</f>
        <v>0</v>
      </c>
      <c r="P2614" s="23" t="s">
        <v>80</v>
      </c>
      <c r="Q2614" s="23">
        <f>SUM(Q2598:Q2613)</f>
        <v>0</v>
      </c>
      <c r="R2614" s="23" t="str">
        <f>CONCATENATE("П.Г.П. - ",MAX(R2598:R2613))</f>
        <v>П.Г.П. - 0</v>
      </c>
      <c r="S2614" s="23">
        <f>COUNTA(S2598)</f>
        <v>0</v>
      </c>
      <c r="T2614" s="23">
        <f>T2599</f>
        <v>0</v>
      </c>
      <c r="U2614" s="23" t="s">
        <v>80</v>
      </c>
      <c r="V2614" s="23" t="s">
        <v>80</v>
      </c>
      <c r="W2614" s="23">
        <f>COUNTA(W2598:W2613)</f>
        <v>0</v>
      </c>
      <c r="X2614" s="23" t="str">
        <f>CONCATENATE("П.Г.П. - ",MAX(X2598:X2613))</f>
        <v>П.Г.П. - 0</v>
      </c>
      <c r="Y2614" s="24">
        <f>Y2598</f>
        <v>0</v>
      </c>
      <c r="Z2614" s="23" t="str">
        <f>IF(Z2598="","-",Z2598)</f>
        <v>-</v>
      </c>
      <c r="AA2614" s="23" t="str">
        <f t="shared" ref="AA2614:AC2614" si="337">IF(AA2598="","-",AA2598)</f>
        <v>-</v>
      </c>
      <c r="AB2614" s="23" t="str">
        <f t="shared" si="337"/>
        <v>-</v>
      </c>
      <c r="AC2614" s="23" t="str">
        <f t="shared" si="337"/>
        <v>-</v>
      </c>
      <c r="AD2614" s="23" t="s">
        <v>80</v>
      </c>
      <c r="AE2614" s="23">
        <f>SUM(AE2598:AE2613)</f>
        <v>0</v>
      </c>
      <c r="AF2614" s="25">
        <f>SUM(AF2598:AF2613)</f>
        <v>0</v>
      </c>
      <c r="AG2614" s="23" t="s">
        <v>80</v>
      </c>
      <c r="AH2614" s="23" t="s">
        <v>80</v>
      </c>
    </row>
    <row r="2615" spans="1:34" x14ac:dyDescent="0.25">
      <c r="A2615" s="62">
        <f>COUNTA(H2615:K2615,L2615:AH2615)-7</f>
        <v>-1</v>
      </c>
      <c r="B2615" s="13"/>
      <c r="C2615" s="13"/>
      <c r="D2615" s="13"/>
      <c r="E2615" s="13">
        <f t="shared" ref="E2615:E2630" si="338">IF(K2615="ВО",4,IF(K2615="СПО",3,IF(K2615="ВО (студент)",2,IF(K2615="СПО (студент)",1,0))))</f>
        <v>0</v>
      </c>
      <c r="F2615" s="13"/>
      <c r="G2615" s="13"/>
      <c r="H2615" s="88">
        <v>174</v>
      </c>
      <c r="I2615" s="88"/>
      <c r="J2615" s="7" t="s">
        <v>77</v>
      </c>
      <c r="K2615" s="8"/>
      <c r="L2615" s="19"/>
      <c r="M2615" s="8"/>
      <c r="N2615" s="19"/>
      <c r="O2615" s="19"/>
      <c r="P2615" s="19"/>
      <c r="Q2615" s="8"/>
      <c r="R2615" s="8"/>
      <c r="S2615" s="88"/>
      <c r="T2615" s="17" t="s">
        <v>80</v>
      </c>
      <c r="U2615" s="17" t="s">
        <v>80</v>
      </c>
      <c r="V2615" s="18" t="s">
        <v>80</v>
      </c>
      <c r="W2615" s="19"/>
      <c r="X2615" s="8"/>
      <c r="Y2615" s="90"/>
      <c r="Z2615" s="88"/>
      <c r="AA2615" s="88"/>
      <c r="AB2615" s="88" t="str">
        <f>IF(Y2615&lt;1,"-",ROUND(YEARFRAC(Y2615,#REF!,1),2))</f>
        <v>-</v>
      </c>
      <c r="AC2615" s="88"/>
      <c r="AD2615" s="10"/>
      <c r="AE2615" s="8"/>
      <c r="AF2615" s="12"/>
      <c r="AG2615" s="8"/>
      <c r="AH2615" s="88"/>
    </row>
    <row r="2616" spans="1:34" x14ac:dyDescent="0.25">
      <c r="A2616" s="62">
        <f>COUNTA(H2616:K2616,L2616:AH2616)</f>
        <v>0</v>
      </c>
      <c r="B2616" s="13"/>
      <c r="C2616" s="13"/>
      <c r="D2616" s="13"/>
      <c r="E2616" s="13">
        <f t="shared" si="338"/>
        <v>0</v>
      </c>
      <c r="F2616" s="13"/>
      <c r="G2616" s="13"/>
      <c r="H2616" s="88"/>
      <c r="I2616" s="88"/>
      <c r="J2616" s="9"/>
      <c r="K2616" s="8"/>
      <c r="L2616" s="19"/>
      <c r="M2616" s="8"/>
      <c r="N2616" s="19"/>
      <c r="O2616" s="19"/>
      <c r="P2616" s="19"/>
      <c r="Q2616" s="8"/>
      <c r="R2616" s="8"/>
      <c r="S2616" s="88"/>
      <c r="T2616" s="8"/>
      <c r="U2616" s="8"/>
      <c r="V2616" s="11"/>
      <c r="W2616" s="19"/>
      <c r="X2616" s="8"/>
      <c r="Y2616" s="90"/>
      <c r="Z2616" s="88"/>
      <c r="AA2616" s="88"/>
      <c r="AB2616" s="88"/>
      <c r="AC2616" s="88"/>
      <c r="AD2616" s="10"/>
      <c r="AE2616" s="8"/>
      <c r="AF2616" s="12"/>
      <c r="AG2616" s="8"/>
      <c r="AH2616" s="88"/>
    </row>
    <row r="2617" spans="1:34" x14ac:dyDescent="0.25">
      <c r="A2617" s="62">
        <f>COUNTA(H2617:K2617,L2617:AH2617,J2618)-4</f>
        <v>0</v>
      </c>
      <c r="B2617" s="13"/>
      <c r="C2617" s="13"/>
      <c r="D2617" s="13"/>
      <c r="E2617" s="13">
        <f t="shared" si="338"/>
        <v>0</v>
      </c>
      <c r="F2617" s="13"/>
      <c r="G2617" s="13"/>
      <c r="H2617" s="88"/>
      <c r="I2617" s="88"/>
      <c r="J2617" s="7" t="s">
        <v>78</v>
      </c>
      <c r="K2617" s="8"/>
      <c r="L2617" s="19"/>
      <c r="M2617" s="8"/>
      <c r="N2617" s="19"/>
      <c r="O2617" s="19"/>
      <c r="P2617" s="19"/>
      <c r="Q2617" s="8"/>
      <c r="R2617" s="8"/>
      <c r="S2617" s="88"/>
      <c r="T2617" s="17" t="s">
        <v>80</v>
      </c>
      <c r="U2617" s="17" t="s">
        <v>80</v>
      </c>
      <c r="V2617" s="18" t="s">
        <v>80</v>
      </c>
      <c r="W2617" s="19"/>
      <c r="X2617" s="8"/>
      <c r="Y2617" s="90"/>
      <c r="Z2617" s="88"/>
      <c r="AA2617" s="88"/>
      <c r="AB2617" s="88"/>
      <c r="AC2617" s="88"/>
      <c r="AD2617" s="10"/>
      <c r="AE2617" s="8"/>
      <c r="AF2617" s="12"/>
      <c r="AG2617" s="8"/>
      <c r="AH2617" s="88"/>
    </row>
    <row r="2618" spans="1:34" x14ac:dyDescent="0.25">
      <c r="A2618" s="62">
        <f>COUNTA(H2618:K2618,L2618:AH2618)</f>
        <v>0</v>
      </c>
      <c r="B2618" s="13"/>
      <c r="C2618" s="13"/>
      <c r="D2618" s="13" t="str">
        <f>IF(J2618&gt;0,"совмещение","-")</f>
        <v>-</v>
      </c>
      <c r="E2618" s="13">
        <f t="shared" si="338"/>
        <v>0</v>
      </c>
      <c r="F2618" s="13"/>
      <c r="G2618" s="13"/>
      <c r="H2618" s="88"/>
      <c r="I2618" s="88"/>
      <c r="J2618" s="9"/>
      <c r="K2618" s="8"/>
      <c r="L2618" s="19"/>
      <c r="M2618" s="8"/>
      <c r="N2618" s="19"/>
      <c r="O2618" s="19"/>
      <c r="P2618" s="19"/>
      <c r="Q2618" s="8"/>
      <c r="R2618" s="8"/>
      <c r="S2618" s="88"/>
      <c r="T2618" s="8"/>
      <c r="U2618" s="8"/>
      <c r="V2618" s="11"/>
      <c r="W2618" s="19"/>
      <c r="X2618" s="8"/>
      <c r="Y2618" s="90"/>
      <c r="Z2618" s="88"/>
      <c r="AA2618" s="88"/>
      <c r="AB2618" s="88"/>
      <c r="AC2618" s="88"/>
      <c r="AD2618" s="10"/>
      <c r="AE2618" s="8"/>
      <c r="AF2618" s="12"/>
      <c r="AG2618" s="8"/>
      <c r="AH2618" s="88"/>
    </row>
    <row r="2619" spans="1:34" x14ac:dyDescent="0.25">
      <c r="A2619" s="62">
        <f>COUNTA(H2619:K2619,L2619:AH2619)</f>
        <v>0</v>
      </c>
      <c r="B2619" s="13"/>
      <c r="C2619" s="13"/>
      <c r="D2619" s="13"/>
      <c r="E2619" s="13">
        <f t="shared" si="338"/>
        <v>0</v>
      </c>
      <c r="F2619" s="13"/>
      <c r="G2619" s="13"/>
      <c r="H2619" s="88"/>
      <c r="I2619" s="88"/>
      <c r="J2619" s="9"/>
      <c r="K2619" s="8"/>
      <c r="L2619" s="19"/>
      <c r="M2619" s="8"/>
      <c r="N2619" s="19"/>
      <c r="O2619" s="19"/>
      <c r="P2619" s="19"/>
      <c r="Q2619" s="8"/>
      <c r="R2619" s="8"/>
      <c r="S2619" s="88"/>
      <c r="T2619" s="8"/>
      <c r="U2619" s="8"/>
      <c r="V2619" s="11"/>
      <c r="W2619" s="19"/>
      <c r="X2619" s="8"/>
      <c r="Y2619" s="90"/>
      <c r="Z2619" s="88"/>
      <c r="AA2619" s="88"/>
      <c r="AB2619" s="88"/>
      <c r="AC2619" s="88"/>
      <c r="AD2619" s="10"/>
      <c r="AE2619" s="8"/>
      <c r="AF2619" s="12"/>
      <c r="AG2619" s="8"/>
      <c r="AH2619" s="88"/>
    </row>
    <row r="2620" spans="1:34" x14ac:dyDescent="0.25">
      <c r="A2620" s="62">
        <f>COUNTA(H2620:K2620,L2620:AH2620)</f>
        <v>0</v>
      </c>
      <c r="B2620" s="13"/>
      <c r="C2620" s="13"/>
      <c r="D2620" s="13"/>
      <c r="E2620" s="13">
        <f t="shared" si="338"/>
        <v>0</v>
      </c>
      <c r="F2620" s="13"/>
      <c r="G2620" s="13"/>
      <c r="H2620" s="88"/>
      <c r="I2620" s="88"/>
      <c r="J2620" s="9"/>
      <c r="K2620" s="8"/>
      <c r="L2620" s="19"/>
      <c r="M2620" s="8"/>
      <c r="N2620" s="19"/>
      <c r="O2620" s="19"/>
      <c r="P2620" s="19"/>
      <c r="Q2620" s="8"/>
      <c r="R2620" s="8"/>
      <c r="S2620" s="88"/>
      <c r="T2620" s="8"/>
      <c r="U2620" s="8"/>
      <c r="V2620" s="11"/>
      <c r="W2620" s="19"/>
      <c r="X2620" s="8"/>
      <c r="Y2620" s="90"/>
      <c r="Z2620" s="88"/>
      <c r="AA2620" s="88"/>
      <c r="AB2620" s="88"/>
      <c r="AC2620" s="88"/>
      <c r="AD2620" s="10"/>
      <c r="AE2620" s="8"/>
      <c r="AF2620" s="12"/>
      <c r="AG2620" s="8"/>
      <c r="AH2620" s="88"/>
    </row>
    <row r="2621" spans="1:34" x14ac:dyDescent="0.25">
      <c r="A2621" s="62">
        <f>COUNTA(H2621:K2621,L2621:AH2621)</f>
        <v>0</v>
      </c>
      <c r="B2621" s="13"/>
      <c r="C2621" s="13"/>
      <c r="D2621" s="13"/>
      <c r="E2621" s="13">
        <f t="shared" si="338"/>
        <v>0</v>
      </c>
      <c r="F2621" s="13"/>
      <c r="G2621" s="13"/>
      <c r="H2621" s="88"/>
      <c r="I2621" s="88"/>
      <c r="J2621" s="9"/>
      <c r="K2621" s="8"/>
      <c r="L2621" s="19"/>
      <c r="M2621" s="8"/>
      <c r="N2621" s="19"/>
      <c r="O2621" s="19"/>
      <c r="P2621" s="19"/>
      <c r="Q2621" s="8"/>
      <c r="R2621" s="8"/>
      <c r="S2621" s="88"/>
      <c r="T2621" s="8"/>
      <c r="U2621" s="8"/>
      <c r="V2621" s="11"/>
      <c r="W2621" s="19"/>
      <c r="X2621" s="8"/>
      <c r="Y2621" s="90"/>
      <c r="Z2621" s="88"/>
      <c r="AA2621" s="88"/>
      <c r="AB2621" s="88"/>
      <c r="AC2621" s="88"/>
      <c r="AD2621" s="10"/>
      <c r="AE2621" s="8"/>
      <c r="AF2621" s="12"/>
      <c r="AG2621" s="8"/>
      <c r="AH2621" s="88"/>
    </row>
    <row r="2622" spans="1:34" x14ac:dyDescent="0.25">
      <c r="A2622" s="62">
        <f>COUNTA(H2622:K2622,L2622:AH2622)</f>
        <v>0</v>
      </c>
      <c r="B2622" s="13"/>
      <c r="C2622" s="13"/>
      <c r="D2622" s="13"/>
      <c r="E2622" s="13">
        <f t="shared" si="338"/>
        <v>0</v>
      </c>
      <c r="F2622" s="13"/>
      <c r="G2622" s="13"/>
      <c r="H2622" s="88"/>
      <c r="I2622" s="88"/>
      <c r="J2622" s="9"/>
      <c r="K2622" s="8"/>
      <c r="L2622" s="19"/>
      <c r="M2622" s="8"/>
      <c r="N2622" s="19"/>
      <c r="O2622" s="19"/>
      <c r="P2622" s="19"/>
      <c r="Q2622" s="8"/>
      <c r="R2622" s="8"/>
      <c r="S2622" s="88"/>
      <c r="T2622" s="8"/>
      <c r="U2622" s="8"/>
      <c r="V2622" s="11"/>
      <c r="W2622" s="19"/>
      <c r="X2622" s="8"/>
      <c r="Y2622" s="90"/>
      <c r="Z2622" s="88"/>
      <c r="AA2622" s="88"/>
      <c r="AB2622" s="88"/>
      <c r="AC2622" s="88"/>
      <c r="AD2622" s="10"/>
      <c r="AE2622" s="8"/>
      <c r="AF2622" s="12"/>
      <c r="AG2622" s="8"/>
      <c r="AH2622" s="88"/>
    </row>
    <row r="2623" spans="1:34" x14ac:dyDescent="0.25">
      <c r="A2623" s="62">
        <f>COUNTA(H2623:K2623,L2623:AH2623)</f>
        <v>0</v>
      </c>
      <c r="B2623" s="13"/>
      <c r="C2623" s="13"/>
      <c r="D2623" s="13"/>
      <c r="E2623" s="13">
        <f t="shared" si="338"/>
        <v>0</v>
      </c>
      <c r="F2623" s="13"/>
      <c r="G2623" s="13"/>
      <c r="H2623" s="88"/>
      <c r="I2623" s="88"/>
      <c r="J2623" s="9"/>
      <c r="K2623" s="8"/>
      <c r="L2623" s="19"/>
      <c r="M2623" s="8"/>
      <c r="N2623" s="19"/>
      <c r="O2623" s="19"/>
      <c r="P2623" s="19"/>
      <c r="Q2623" s="8"/>
      <c r="R2623" s="8"/>
      <c r="S2623" s="88"/>
      <c r="T2623" s="8"/>
      <c r="U2623" s="8"/>
      <c r="V2623" s="11"/>
      <c r="W2623" s="19"/>
      <c r="X2623" s="8"/>
      <c r="Y2623" s="90"/>
      <c r="Z2623" s="88"/>
      <c r="AA2623" s="88"/>
      <c r="AB2623" s="88"/>
      <c r="AC2623" s="88"/>
      <c r="AD2623" s="10"/>
      <c r="AE2623" s="8"/>
      <c r="AF2623" s="12"/>
      <c r="AG2623" s="8"/>
      <c r="AH2623" s="88"/>
    </row>
    <row r="2624" spans="1:34" x14ac:dyDescent="0.25">
      <c r="A2624" s="62">
        <f>COUNTA(H2624:K2624,L2624:AH2624,J2625)-4</f>
        <v>0</v>
      </c>
      <c r="B2624" s="13"/>
      <c r="C2624" s="13"/>
      <c r="D2624" s="13"/>
      <c r="E2624" s="13">
        <f t="shared" si="338"/>
        <v>0</v>
      </c>
      <c r="F2624" s="13"/>
      <c r="G2624" s="13"/>
      <c r="H2624" s="88"/>
      <c r="I2624" s="88"/>
      <c r="J2624" s="7" t="s">
        <v>79</v>
      </c>
      <c r="K2624" s="8"/>
      <c r="L2624" s="19"/>
      <c r="M2624" s="8"/>
      <c r="N2624" s="19"/>
      <c r="O2624" s="19"/>
      <c r="P2624" s="19"/>
      <c r="Q2624" s="8"/>
      <c r="R2624" s="8"/>
      <c r="S2624" s="88"/>
      <c r="T2624" s="17" t="s">
        <v>80</v>
      </c>
      <c r="U2624" s="17" t="s">
        <v>80</v>
      </c>
      <c r="V2624" s="18" t="s">
        <v>80</v>
      </c>
      <c r="W2624" s="19"/>
      <c r="X2624" s="8"/>
      <c r="Y2624" s="90"/>
      <c r="Z2624" s="88"/>
      <c r="AA2624" s="88"/>
      <c r="AB2624" s="88"/>
      <c r="AC2624" s="88"/>
      <c r="AD2624" s="10"/>
      <c r="AE2624" s="8"/>
      <c r="AF2624" s="12"/>
      <c r="AG2624" s="8"/>
      <c r="AH2624" s="88"/>
    </row>
    <row r="2625" spans="1:34" x14ac:dyDescent="0.25">
      <c r="A2625" s="62">
        <f>COUNTA(H2625:K2625,L2625:AH2625)</f>
        <v>0</v>
      </c>
      <c r="B2625" s="13"/>
      <c r="C2625" s="13"/>
      <c r="D2625" s="13" t="str">
        <f>IF(J2625&gt;0,"совместительство","-")</f>
        <v>-</v>
      </c>
      <c r="E2625" s="13">
        <f t="shared" si="338"/>
        <v>0</v>
      </c>
      <c r="F2625" s="13"/>
      <c r="G2625" s="13"/>
      <c r="H2625" s="88"/>
      <c r="I2625" s="88"/>
      <c r="J2625" s="9"/>
      <c r="K2625" s="8"/>
      <c r="L2625" s="19"/>
      <c r="M2625" s="8"/>
      <c r="N2625" s="19"/>
      <c r="O2625" s="19"/>
      <c r="P2625" s="19"/>
      <c r="Q2625" s="8"/>
      <c r="R2625" s="8"/>
      <c r="S2625" s="88"/>
      <c r="T2625" s="8"/>
      <c r="U2625" s="8"/>
      <c r="V2625" s="11"/>
      <c r="W2625" s="19"/>
      <c r="X2625" s="8"/>
      <c r="Y2625" s="90"/>
      <c r="Z2625" s="88"/>
      <c r="AA2625" s="88"/>
      <c r="AB2625" s="88"/>
      <c r="AC2625" s="88"/>
      <c r="AD2625" s="10"/>
      <c r="AE2625" s="8"/>
      <c r="AF2625" s="12"/>
      <c r="AG2625" s="8"/>
      <c r="AH2625" s="88"/>
    </row>
    <row r="2626" spans="1:34" x14ac:dyDescent="0.25">
      <c r="A2626" s="62">
        <f>COUNTA(H2626:K2626,L2626:AH2626)</f>
        <v>0</v>
      </c>
      <c r="B2626" s="13"/>
      <c r="C2626" s="13"/>
      <c r="D2626" s="13"/>
      <c r="E2626" s="13">
        <f t="shared" si="338"/>
        <v>0</v>
      </c>
      <c r="F2626" s="13"/>
      <c r="G2626" s="13"/>
      <c r="H2626" s="88"/>
      <c r="I2626" s="88"/>
      <c r="J2626" s="9"/>
      <c r="K2626" s="8"/>
      <c r="L2626" s="19"/>
      <c r="M2626" s="8"/>
      <c r="N2626" s="19"/>
      <c r="O2626" s="19"/>
      <c r="P2626" s="19"/>
      <c r="Q2626" s="8"/>
      <c r="R2626" s="8"/>
      <c r="S2626" s="88"/>
      <c r="T2626" s="8"/>
      <c r="U2626" s="8"/>
      <c r="V2626" s="11"/>
      <c r="W2626" s="19"/>
      <c r="X2626" s="8"/>
      <c r="Y2626" s="90"/>
      <c r="Z2626" s="88"/>
      <c r="AA2626" s="88"/>
      <c r="AB2626" s="88"/>
      <c r="AC2626" s="88"/>
      <c r="AD2626" s="10"/>
      <c r="AE2626" s="8"/>
      <c r="AF2626" s="12"/>
      <c r="AG2626" s="8"/>
      <c r="AH2626" s="88"/>
    </row>
    <row r="2627" spans="1:34" x14ac:dyDescent="0.25">
      <c r="A2627" s="62">
        <f>COUNTA(H2627:K2627,L2627:AH2627)</f>
        <v>0</v>
      </c>
      <c r="B2627" s="13"/>
      <c r="C2627" s="13"/>
      <c r="D2627" s="13"/>
      <c r="E2627" s="13">
        <f t="shared" si="338"/>
        <v>0</v>
      </c>
      <c r="F2627" s="13"/>
      <c r="G2627" s="13"/>
      <c r="H2627" s="88"/>
      <c r="I2627" s="88"/>
      <c r="J2627" s="9"/>
      <c r="K2627" s="8"/>
      <c r="L2627" s="19"/>
      <c r="M2627" s="8"/>
      <c r="N2627" s="19"/>
      <c r="O2627" s="19"/>
      <c r="P2627" s="19"/>
      <c r="Q2627" s="8"/>
      <c r="R2627" s="8"/>
      <c r="S2627" s="88"/>
      <c r="T2627" s="8"/>
      <c r="U2627" s="8"/>
      <c r="V2627" s="11"/>
      <c r="W2627" s="19"/>
      <c r="X2627" s="8"/>
      <c r="Y2627" s="90"/>
      <c r="Z2627" s="88"/>
      <c r="AA2627" s="88"/>
      <c r="AB2627" s="88"/>
      <c r="AC2627" s="88"/>
      <c r="AD2627" s="10"/>
      <c r="AE2627" s="8"/>
      <c r="AF2627" s="12"/>
      <c r="AG2627" s="8"/>
      <c r="AH2627" s="88"/>
    </row>
    <row r="2628" spans="1:34" x14ac:dyDescent="0.25">
      <c r="A2628" s="62">
        <f>COUNTA(H2628:K2628,L2628:AH2628)</f>
        <v>0</v>
      </c>
      <c r="B2628" s="13"/>
      <c r="C2628" s="13"/>
      <c r="D2628" s="13"/>
      <c r="E2628" s="13">
        <f t="shared" si="338"/>
        <v>0</v>
      </c>
      <c r="F2628" s="13"/>
      <c r="G2628" s="13"/>
      <c r="H2628" s="88"/>
      <c r="I2628" s="88"/>
      <c r="J2628" s="9"/>
      <c r="K2628" s="8"/>
      <c r="L2628" s="19"/>
      <c r="M2628" s="8"/>
      <c r="N2628" s="19"/>
      <c r="O2628" s="19"/>
      <c r="P2628" s="19"/>
      <c r="Q2628" s="8"/>
      <c r="R2628" s="8"/>
      <c r="S2628" s="88"/>
      <c r="T2628" s="8"/>
      <c r="U2628" s="8"/>
      <c r="V2628" s="11"/>
      <c r="W2628" s="19"/>
      <c r="X2628" s="8"/>
      <c r="Y2628" s="90"/>
      <c r="Z2628" s="88"/>
      <c r="AA2628" s="88"/>
      <c r="AB2628" s="88"/>
      <c r="AC2628" s="88"/>
      <c r="AD2628" s="10"/>
      <c r="AE2628" s="8"/>
      <c r="AF2628" s="12"/>
      <c r="AG2628" s="8"/>
      <c r="AH2628" s="88"/>
    </row>
    <row r="2629" spans="1:34" x14ac:dyDescent="0.25">
      <c r="A2629" s="62">
        <f>COUNTA(H2629:K2629,L2629:AH2629)</f>
        <v>0</v>
      </c>
      <c r="B2629" s="13"/>
      <c r="C2629" s="13"/>
      <c r="D2629" s="13"/>
      <c r="E2629" s="13">
        <f t="shared" si="338"/>
        <v>0</v>
      </c>
      <c r="F2629" s="13"/>
      <c r="G2629" s="13"/>
      <c r="H2629" s="88"/>
      <c r="I2629" s="88"/>
      <c r="J2629" s="9"/>
      <c r="K2629" s="8"/>
      <c r="L2629" s="19"/>
      <c r="M2629" s="8"/>
      <c r="N2629" s="19"/>
      <c r="O2629" s="19"/>
      <c r="P2629" s="19"/>
      <c r="Q2629" s="8"/>
      <c r="R2629" s="8"/>
      <c r="S2629" s="88"/>
      <c r="T2629" s="8"/>
      <c r="U2629" s="8"/>
      <c r="V2629" s="11"/>
      <c r="W2629" s="19"/>
      <c r="X2629" s="8"/>
      <c r="Y2629" s="90"/>
      <c r="Z2629" s="88"/>
      <c r="AA2629" s="88"/>
      <c r="AB2629" s="88"/>
      <c r="AC2629" s="88"/>
      <c r="AD2629" s="10"/>
      <c r="AE2629" s="8"/>
      <c r="AF2629" s="12"/>
      <c r="AG2629" s="8"/>
      <c r="AH2629" s="88"/>
    </row>
    <row r="2630" spans="1:34" x14ac:dyDescent="0.25">
      <c r="A2630" s="62">
        <f>COUNTA(H2630:K2630,L2630:AH2630)</f>
        <v>0</v>
      </c>
      <c r="B2630" s="13"/>
      <c r="C2630" s="13"/>
      <c r="D2630" s="13"/>
      <c r="E2630" s="13">
        <f t="shared" si="338"/>
        <v>0</v>
      </c>
      <c r="F2630" s="13"/>
      <c r="G2630" s="13"/>
      <c r="H2630" s="88"/>
      <c r="I2630" s="88"/>
      <c r="J2630" s="9"/>
      <c r="K2630" s="8"/>
      <c r="L2630" s="19"/>
      <c r="M2630" s="8"/>
      <c r="N2630" s="19"/>
      <c r="O2630" s="19"/>
      <c r="P2630" s="19"/>
      <c r="Q2630" s="8"/>
      <c r="R2630" s="8"/>
      <c r="S2630" s="88"/>
      <c r="T2630" s="8"/>
      <c r="U2630" s="8"/>
      <c r="V2630" s="11"/>
      <c r="W2630" s="19"/>
      <c r="X2630" s="8"/>
      <c r="Y2630" s="90"/>
      <c r="Z2630" s="88"/>
      <c r="AA2630" s="88"/>
      <c r="AB2630" s="88"/>
      <c r="AC2630" s="88"/>
      <c r="AD2630" s="10"/>
      <c r="AE2630" s="8"/>
      <c r="AF2630" s="12"/>
      <c r="AG2630" s="8"/>
      <c r="AH2630" s="88"/>
    </row>
    <row r="2631" spans="1:34" s="26" customFormat="1" ht="11.25" customHeight="1" x14ac:dyDescent="0.25">
      <c r="A2631" s="21">
        <v>0</v>
      </c>
      <c r="B2631" s="22"/>
      <c r="C2631" s="22"/>
      <c r="D2631" s="21"/>
      <c r="E2631" s="23">
        <f>MAX(E2615:E2630)</f>
        <v>0</v>
      </c>
      <c r="F2631" s="21" t="str">
        <f>RIGHT(R2631,4)</f>
        <v xml:space="preserve"> - 0</v>
      </c>
      <c r="G2631" s="21" t="str">
        <f>RIGHT(X2631,4)</f>
        <v xml:space="preserve"> - 0</v>
      </c>
      <c r="H2631" s="88"/>
      <c r="I2631" s="88"/>
      <c r="J2631" s="23" t="s">
        <v>85</v>
      </c>
      <c r="K2631" s="23" t="str">
        <f>IF(E2631=4,"ВО",IF(E2631=3,"СПО",IF(E2631=2,"ВО (с)",IF(E2631=1,"СПО (с)","-"))))</f>
        <v>-</v>
      </c>
      <c r="L2631" s="23">
        <f>COUNTA(L2615:L2630)</f>
        <v>0</v>
      </c>
      <c r="M2631" s="23" t="s">
        <v>80</v>
      </c>
      <c r="N2631" s="23" t="s">
        <v>80</v>
      </c>
      <c r="O2631" s="23">
        <f>COUNTA(O2615:O2630)</f>
        <v>0</v>
      </c>
      <c r="P2631" s="23" t="s">
        <v>80</v>
      </c>
      <c r="Q2631" s="23">
        <f>SUM(Q2615:Q2630)</f>
        <v>0</v>
      </c>
      <c r="R2631" s="23" t="str">
        <f>CONCATENATE("П.Г.П. - ",MAX(R2615:R2630))</f>
        <v>П.Г.П. - 0</v>
      </c>
      <c r="S2631" s="23">
        <f>COUNTA(S2615)</f>
        <v>0</v>
      </c>
      <c r="T2631" s="23">
        <f>T2616</f>
        <v>0</v>
      </c>
      <c r="U2631" s="23" t="s">
        <v>80</v>
      </c>
      <c r="V2631" s="23" t="s">
        <v>80</v>
      </c>
      <c r="W2631" s="23">
        <f>COUNTA(W2615:W2630)</f>
        <v>0</v>
      </c>
      <c r="X2631" s="23" t="str">
        <f>CONCATENATE("П.Г.П. - ",MAX(X2615:X2630))</f>
        <v>П.Г.П. - 0</v>
      </c>
      <c r="Y2631" s="24">
        <f>Y2615</f>
        <v>0</v>
      </c>
      <c r="Z2631" s="23" t="str">
        <f>IF(Z2615="","-",Z2615)</f>
        <v>-</v>
      </c>
      <c r="AA2631" s="23" t="str">
        <f t="shared" ref="AA2631:AC2631" si="339">IF(AA2615="","-",AA2615)</f>
        <v>-</v>
      </c>
      <c r="AB2631" s="23" t="str">
        <f t="shared" si="339"/>
        <v>-</v>
      </c>
      <c r="AC2631" s="23" t="str">
        <f t="shared" si="339"/>
        <v>-</v>
      </c>
      <c r="AD2631" s="23" t="s">
        <v>80</v>
      </c>
      <c r="AE2631" s="23">
        <f>SUM(AE2615:AE2630)</f>
        <v>0</v>
      </c>
      <c r="AF2631" s="25">
        <f>SUM(AF2615:AF2630)</f>
        <v>0</v>
      </c>
      <c r="AG2631" s="23" t="s">
        <v>80</v>
      </c>
      <c r="AH2631" s="23" t="s">
        <v>80</v>
      </c>
    </row>
    <row r="2632" spans="1:34" x14ac:dyDescent="0.25">
      <c r="A2632" s="62">
        <f>COUNTA(H2632:K2632,L2632:AH2632)-7</f>
        <v>-1</v>
      </c>
      <c r="B2632" s="13"/>
      <c r="C2632" s="13"/>
      <c r="D2632" s="13"/>
      <c r="E2632" s="13">
        <f t="shared" ref="E2632:E2647" si="340">IF(K2632="ВО",4,IF(K2632="СПО",3,IF(K2632="ВО (студент)",2,IF(K2632="СПО (студент)",1,0))))</f>
        <v>0</v>
      </c>
      <c r="F2632" s="13"/>
      <c r="G2632" s="13"/>
      <c r="H2632" s="88">
        <v>175</v>
      </c>
      <c r="I2632" s="88"/>
      <c r="J2632" s="7" t="s">
        <v>77</v>
      </c>
      <c r="K2632" s="8"/>
      <c r="L2632" s="19"/>
      <c r="M2632" s="8"/>
      <c r="N2632" s="19"/>
      <c r="O2632" s="19"/>
      <c r="P2632" s="19"/>
      <c r="Q2632" s="8"/>
      <c r="R2632" s="8"/>
      <c r="S2632" s="88"/>
      <c r="T2632" s="17" t="s">
        <v>80</v>
      </c>
      <c r="U2632" s="17" t="s">
        <v>80</v>
      </c>
      <c r="V2632" s="18" t="s">
        <v>80</v>
      </c>
      <c r="W2632" s="19"/>
      <c r="X2632" s="8"/>
      <c r="Y2632" s="90"/>
      <c r="Z2632" s="88"/>
      <c r="AA2632" s="88"/>
      <c r="AB2632" s="88" t="str">
        <f>IF(Y2632&lt;1,"-",ROUND(YEARFRAC(Y2632,#REF!,1),2))</f>
        <v>-</v>
      </c>
      <c r="AC2632" s="88"/>
      <c r="AD2632" s="10"/>
      <c r="AE2632" s="8"/>
      <c r="AF2632" s="12"/>
      <c r="AG2632" s="8"/>
      <c r="AH2632" s="88"/>
    </row>
    <row r="2633" spans="1:34" x14ac:dyDescent="0.25">
      <c r="A2633" s="62">
        <f>COUNTA(H2633:K2633,L2633:AH2633)</f>
        <v>0</v>
      </c>
      <c r="B2633" s="13"/>
      <c r="C2633" s="13"/>
      <c r="D2633" s="13"/>
      <c r="E2633" s="13">
        <f t="shared" si="340"/>
        <v>0</v>
      </c>
      <c r="F2633" s="13"/>
      <c r="G2633" s="13"/>
      <c r="H2633" s="88"/>
      <c r="I2633" s="88"/>
      <c r="J2633" s="9"/>
      <c r="K2633" s="8"/>
      <c r="L2633" s="19"/>
      <c r="M2633" s="8"/>
      <c r="N2633" s="19"/>
      <c r="O2633" s="19"/>
      <c r="P2633" s="19"/>
      <c r="Q2633" s="8"/>
      <c r="R2633" s="8"/>
      <c r="S2633" s="88"/>
      <c r="T2633" s="8"/>
      <c r="U2633" s="8"/>
      <c r="V2633" s="11"/>
      <c r="W2633" s="19"/>
      <c r="X2633" s="8"/>
      <c r="Y2633" s="90"/>
      <c r="Z2633" s="88"/>
      <c r="AA2633" s="88"/>
      <c r="AB2633" s="88"/>
      <c r="AC2633" s="88"/>
      <c r="AD2633" s="10"/>
      <c r="AE2633" s="8"/>
      <c r="AF2633" s="12"/>
      <c r="AG2633" s="8"/>
      <c r="AH2633" s="88"/>
    </row>
    <row r="2634" spans="1:34" x14ac:dyDescent="0.25">
      <c r="A2634" s="62">
        <f>COUNTA(H2634:K2634,L2634:AH2634,J2635)-4</f>
        <v>0</v>
      </c>
      <c r="B2634" s="13"/>
      <c r="C2634" s="13"/>
      <c r="D2634" s="13"/>
      <c r="E2634" s="13">
        <f t="shared" si="340"/>
        <v>0</v>
      </c>
      <c r="F2634" s="13"/>
      <c r="G2634" s="13"/>
      <c r="H2634" s="88"/>
      <c r="I2634" s="88"/>
      <c r="J2634" s="7" t="s">
        <v>78</v>
      </c>
      <c r="K2634" s="8"/>
      <c r="L2634" s="19"/>
      <c r="M2634" s="8"/>
      <c r="N2634" s="19"/>
      <c r="O2634" s="19"/>
      <c r="P2634" s="19"/>
      <c r="Q2634" s="8"/>
      <c r="R2634" s="8"/>
      <c r="S2634" s="88"/>
      <c r="T2634" s="17" t="s">
        <v>80</v>
      </c>
      <c r="U2634" s="17" t="s">
        <v>80</v>
      </c>
      <c r="V2634" s="18" t="s">
        <v>80</v>
      </c>
      <c r="W2634" s="19"/>
      <c r="X2634" s="8"/>
      <c r="Y2634" s="90"/>
      <c r="Z2634" s="88"/>
      <c r="AA2634" s="88"/>
      <c r="AB2634" s="88"/>
      <c r="AC2634" s="88"/>
      <c r="AD2634" s="10"/>
      <c r="AE2634" s="8"/>
      <c r="AF2634" s="12"/>
      <c r="AG2634" s="8"/>
      <c r="AH2634" s="88"/>
    </row>
    <row r="2635" spans="1:34" x14ac:dyDescent="0.25">
      <c r="A2635" s="62">
        <f>COUNTA(H2635:K2635,L2635:AH2635)</f>
        <v>0</v>
      </c>
      <c r="B2635" s="13"/>
      <c r="C2635" s="13"/>
      <c r="D2635" s="13" t="str">
        <f>IF(J2635&gt;0,"совмещение","-")</f>
        <v>-</v>
      </c>
      <c r="E2635" s="13">
        <f t="shared" si="340"/>
        <v>0</v>
      </c>
      <c r="F2635" s="13"/>
      <c r="G2635" s="13"/>
      <c r="H2635" s="88"/>
      <c r="I2635" s="88"/>
      <c r="J2635" s="9"/>
      <c r="K2635" s="8"/>
      <c r="L2635" s="19"/>
      <c r="M2635" s="8"/>
      <c r="N2635" s="19"/>
      <c r="O2635" s="19"/>
      <c r="P2635" s="19"/>
      <c r="Q2635" s="8"/>
      <c r="R2635" s="8"/>
      <c r="S2635" s="88"/>
      <c r="T2635" s="8"/>
      <c r="U2635" s="8"/>
      <c r="V2635" s="11"/>
      <c r="W2635" s="19"/>
      <c r="X2635" s="8"/>
      <c r="Y2635" s="90"/>
      <c r="Z2635" s="88"/>
      <c r="AA2635" s="88"/>
      <c r="AB2635" s="88"/>
      <c r="AC2635" s="88"/>
      <c r="AD2635" s="10"/>
      <c r="AE2635" s="8"/>
      <c r="AF2635" s="12"/>
      <c r="AG2635" s="8"/>
      <c r="AH2635" s="88"/>
    </row>
    <row r="2636" spans="1:34" x14ac:dyDescent="0.25">
      <c r="A2636" s="62">
        <f>COUNTA(H2636:K2636,L2636:AH2636)</f>
        <v>0</v>
      </c>
      <c r="B2636" s="13"/>
      <c r="C2636" s="13"/>
      <c r="D2636" s="13"/>
      <c r="E2636" s="13">
        <f t="shared" si="340"/>
        <v>0</v>
      </c>
      <c r="F2636" s="13"/>
      <c r="G2636" s="13"/>
      <c r="H2636" s="88"/>
      <c r="I2636" s="88"/>
      <c r="J2636" s="9"/>
      <c r="K2636" s="8"/>
      <c r="L2636" s="19"/>
      <c r="M2636" s="8"/>
      <c r="N2636" s="19"/>
      <c r="O2636" s="19"/>
      <c r="P2636" s="19"/>
      <c r="Q2636" s="8"/>
      <c r="R2636" s="8"/>
      <c r="S2636" s="88"/>
      <c r="T2636" s="8"/>
      <c r="U2636" s="8"/>
      <c r="V2636" s="11"/>
      <c r="W2636" s="19"/>
      <c r="X2636" s="8"/>
      <c r="Y2636" s="90"/>
      <c r="Z2636" s="88"/>
      <c r="AA2636" s="88"/>
      <c r="AB2636" s="88"/>
      <c r="AC2636" s="88"/>
      <c r="AD2636" s="10"/>
      <c r="AE2636" s="8"/>
      <c r="AF2636" s="12"/>
      <c r="AG2636" s="8"/>
      <c r="AH2636" s="88"/>
    </row>
    <row r="2637" spans="1:34" x14ac:dyDescent="0.25">
      <c r="A2637" s="62">
        <f>COUNTA(H2637:K2637,L2637:AH2637)</f>
        <v>0</v>
      </c>
      <c r="B2637" s="13"/>
      <c r="C2637" s="13"/>
      <c r="D2637" s="13"/>
      <c r="E2637" s="13">
        <f t="shared" si="340"/>
        <v>0</v>
      </c>
      <c r="F2637" s="13"/>
      <c r="G2637" s="13"/>
      <c r="H2637" s="88"/>
      <c r="I2637" s="88"/>
      <c r="J2637" s="9"/>
      <c r="K2637" s="8"/>
      <c r="L2637" s="19"/>
      <c r="M2637" s="8"/>
      <c r="N2637" s="19"/>
      <c r="O2637" s="19"/>
      <c r="P2637" s="19"/>
      <c r="Q2637" s="8"/>
      <c r="R2637" s="8"/>
      <c r="S2637" s="88"/>
      <c r="T2637" s="8"/>
      <c r="U2637" s="8"/>
      <c r="V2637" s="11"/>
      <c r="W2637" s="19"/>
      <c r="X2637" s="8"/>
      <c r="Y2637" s="90"/>
      <c r="Z2637" s="88"/>
      <c r="AA2637" s="88"/>
      <c r="AB2637" s="88"/>
      <c r="AC2637" s="88"/>
      <c r="AD2637" s="10"/>
      <c r="AE2637" s="8"/>
      <c r="AF2637" s="12"/>
      <c r="AG2637" s="8"/>
      <c r="AH2637" s="88"/>
    </row>
    <row r="2638" spans="1:34" x14ac:dyDescent="0.25">
      <c r="A2638" s="62">
        <f>COUNTA(H2638:K2638,L2638:AH2638)</f>
        <v>0</v>
      </c>
      <c r="B2638" s="13"/>
      <c r="C2638" s="13"/>
      <c r="D2638" s="13"/>
      <c r="E2638" s="13">
        <f t="shared" si="340"/>
        <v>0</v>
      </c>
      <c r="F2638" s="13"/>
      <c r="G2638" s="13"/>
      <c r="H2638" s="88"/>
      <c r="I2638" s="88"/>
      <c r="J2638" s="9"/>
      <c r="K2638" s="8"/>
      <c r="L2638" s="19"/>
      <c r="M2638" s="8"/>
      <c r="N2638" s="19"/>
      <c r="O2638" s="19"/>
      <c r="P2638" s="19"/>
      <c r="Q2638" s="8"/>
      <c r="R2638" s="8"/>
      <c r="S2638" s="88"/>
      <c r="T2638" s="8"/>
      <c r="U2638" s="8"/>
      <c r="V2638" s="11"/>
      <c r="W2638" s="19"/>
      <c r="X2638" s="8"/>
      <c r="Y2638" s="90"/>
      <c r="Z2638" s="88"/>
      <c r="AA2638" s="88"/>
      <c r="AB2638" s="88"/>
      <c r="AC2638" s="88"/>
      <c r="AD2638" s="10"/>
      <c r="AE2638" s="8"/>
      <c r="AF2638" s="12"/>
      <c r="AG2638" s="8"/>
      <c r="AH2638" s="88"/>
    </row>
    <row r="2639" spans="1:34" x14ac:dyDescent="0.25">
      <c r="A2639" s="62">
        <f>COUNTA(H2639:K2639,L2639:AH2639)</f>
        <v>0</v>
      </c>
      <c r="B2639" s="13"/>
      <c r="C2639" s="13"/>
      <c r="D2639" s="13"/>
      <c r="E2639" s="13">
        <f t="shared" si="340"/>
        <v>0</v>
      </c>
      <c r="F2639" s="13"/>
      <c r="G2639" s="13"/>
      <c r="H2639" s="88"/>
      <c r="I2639" s="88"/>
      <c r="J2639" s="9"/>
      <c r="K2639" s="8"/>
      <c r="L2639" s="19"/>
      <c r="M2639" s="8"/>
      <c r="N2639" s="19"/>
      <c r="O2639" s="19"/>
      <c r="P2639" s="19"/>
      <c r="Q2639" s="8"/>
      <c r="R2639" s="8"/>
      <c r="S2639" s="88"/>
      <c r="T2639" s="8"/>
      <c r="U2639" s="8"/>
      <c r="V2639" s="11"/>
      <c r="W2639" s="19"/>
      <c r="X2639" s="8"/>
      <c r="Y2639" s="90"/>
      <c r="Z2639" s="88"/>
      <c r="AA2639" s="88"/>
      <c r="AB2639" s="88"/>
      <c r="AC2639" s="88"/>
      <c r="AD2639" s="10"/>
      <c r="AE2639" s="8"/>
      <c r="AF2639" s="12"/>
      <c r="AG2639" s="8"/>
      <c r="AH2639" s="88"/>
    </row>
    <row r="2640" spans="1:34" x14ac:dyDescent="0.25">
      <c r="A2640" s="62">
        <f>COUNTA(H2640:K2640,L2640:AH2640)</f>
        <v>0</v>
      </c>
      <c r="B2640" s="13"/>
      <c r="C2640" s="13"/>
      <c r="D2640" s="13"/>
      <c r="E2640" s="13">
        <f t="shared" si="340"/>
        <v>0</v>
      </c>
      <c r="F2640" s="13"/>
      <c r="G2640" s="13"/>
      <c r="H2640" s="88"/>
      <c r="I2640" s="88"/>
      <c r="J2640" s="9"/>
      <c r="K2640" s="8"/>
      <c r="L2640" s="19"/>
      <c r="M2640" s="8"/>
      <c r="N2640" s="19"/>
      <c r="O2640" s="19"/>
      <c r="P2640" s="19"/>
      <c r="Q2640" s="8"/>
      <c r="R2640" s="8"/>
      <c r="S2640" s="88"/>
      <c r="T2640" s="8"/>
      <c r="U2640" s="8"/>
      <c r="V2640" s="11"/>
      <c r="W2640" s="19"/>
      <c r="X2640" s="8"/>
      <c r="Y2640" s="90"/>
      <c r="Z2640" s="88"/>
      <c r="AA2640" s="88"/>
      <c r="AB2640" s="88"/>
      <c r="AC2640" s="88"/>
      <c r="AD2640" s="10"/>
      <c r="AE2640" s="8"/>
      <c r="AF2640" s="12"/>
      <c r="AG2640" s="8"/>
      <c r="AH2640" s="88"/>
    </row>
    <row r="2641" spans="1:34" x14ac:dyDescent="0.25">
      <c r="A2641" s="62">
        <f>COUNTA(H2641:K2641,L2641:AH2641,J2642)-4</f>
        <v>0</v>
      </c>
      <c r="B2641" s="13"/>
      <c r="C2641" s="13"/>
      <c r="D2641" s="13"/>
      <c r="E2641" s="13">
        <f t="shared" si="340"/>
        <v>0</v>
      </c>
      <c r="F2641" s="13"/>
      <c r="G2641" s="13"/>
      <c r="H2641" s="88"/>
      <c r="I2641" s="88"/>
      <c r="J2641" s="7" t="s">
        <v>79</v>
      </c>
      <c r="K2641" s="8"/>
      <c r="L2641" s="19"/>
      <c r="M2641" s="8"/>
      <c r="N2641" s="19"/>
      <c r="O2641" s="19"/>
      <c r="P2641" s="19"/>
      <c r="Q2641" s="8"/>
      <c r="R2641" s="8"/>
      <c r="S2641" s="88"/>
      <c r="T2641" s="17" t="s">
        <v>80</v>
      </c>
      <c r="U2641" s="17" t="s">
        <v>80</v>
      </c>
      <c r="V2641" s="18" t="s">
        <v>80</v>
      </c>
      <c r="W2641" s="19"/>
      <c r="X2641" s="8"/>
      <c r="Y2641" s="90"/>
      <c r="Z2641" s="88"/>
      <c r="AA2641" s="88"/>
      <c r="AB2641" s="88"/>
      <c r="AC2641" s="88"/>
      <c r="AD2641" s="10"/>
      <c r="AE2641" s="8"/>
      <c r="AF2641" s="12"/>
      <c r="AG2641" s="8"/>
      <c r="AH2641" s="88"/>
    </row>
    <row r="2642" spans="1:34" x14ac:dyDescent="0.25">
      <c r="A2642" s="62">
        <f>COUNTA(H2642:K2642,L2642:AH2642)</f>
        <v>0</v>
      </c>
      <c r="B2642" s="13"/>
      <c r="C2642" s="13"/>
      <c r="D2642" s="13" t="str">
        <f>IF(J2642&gt;0,"совместительство","-")</f>
        <v>-</v>
      </c>
      <c r="E2642" s="13">
        <f t="shared" si="340"/>
        <v>0</v>
      </c>
      <c r="F2642" s="13"/>
      <c r="G2642" s="13"/>
      <c r="H2642" s="88"/>
      <c r="I2642" s="88"/>
      <c r="J2642" s="9"/>
      <c r="K2642" s="8"/>
      <c r="L2642" s="19"/>
      <c r="M2642" s="8"/>
      <c r="N2642" s="19"/>
      <c r="O2642" s="19"/>
      <c r="P2642" s="19"/>
      <c r="Q2642" s="8"/>
      <c r="R2642" s="8"/>
      <c r="S2642" s="88"/>
      <c r="T2642" s="8"/>
      <c r="U2642" s="8"/>
      <c r="V2642" s="11"/>
      <c r="W2642" s="19"/>
      <c r="X2642" s="8"/>
      <c r="Y2642" s="90"/>
      <c r="Z2642" s="88"/>
      <c r="AA2642" s="88"/>
      <c r="AB2642" s="88"/>
      <c r="AC2642" s="88"/>
      <c r="AD2642" s="10"/>
      <c r="AE2642" s="8"/>
      <c r="AF2642" s="12"/>
      <c r="AG2642" s="8"/>
      <c r="AH2642" s="88"/>
    </row>
    <row r="2643" spans="1:34" x14ac:dyDescent="0.25">
      <c r="A2643" s="62">
        <f>COUNTA(H2643:K2643,L2643:AH2643)</f>
        <v>0</v>
      </c>
      <c r="B2643" s="13"/>
      <c r="C2643" s="13"/>
      <c r="D2643" s="13"/>
      <c r="E2643" s="13">
        <f t="shared" si="340"/>
        <v>0</v>
      </c>
      <c r="F2643" s="13"/>
      <c r="G2643" s="13"/>
      <c r="H2643" s="88"/>
      <c r="I2643" s="88"/>
      <c r="J2643" s="9"/>
      <c r="K2643" s="8"/>
      <c r="L2643" s="19"/>
      <c r="M2643" s="8"/>
      <c r="N2643" s="19"/>
      <c r="O2643" s="19"/>
      <c r="P2643" s="19"/>
      <c r="Q2643" s="8"/>
      <c r="R2643" s="8"/>
      <c r="S2643" s="88"/>
      <c r="T2643" s="8"/>
      <c r="U2643" s="8"/>
      <c r="V2643" s="11"/>
      <c r="W2643" s="19"/>
      <c r="X2643" s="8"/>
      <c r="Y2643" s="90"/>
      <c r="Z2643" s="88"/>
      <c r="AA2643" s="88"/>
      <c r="AB2643" s="88"/>
      <c r="AC2643" s="88"/>
      <c r="AD2643" s="10"/>
      <c r="AE2643" s="8"/>
      <c r="AF2643" s="12"/>
      <c r="AG2643" s="8"/>
      <c r="AH2643" s="88"/>
    </row>
    <row r="2644" spans="1:34" x14ac:dyDescent="0.25">
      <c r="A2644" s="62">
        <f>COUNTA(H2644:K2644,L2644:AH2644)</f>
        <v>0</v>
      </c>
      <c r="B2644" s="13"/>
      <c r="C2644" s="13"/>
      <c r="D2644" s="13"/>
      <c r="E2644" s="13">
        <f t="shared" si="340"/>
        <v>0</v>
      </c>
      <c r="F2644" s="13"/>
      <c r="G2644" s="13"/>
      <c r="H2644" s="88"/>
      <c r="I2644" s="88"/>
      <c r="J2644" s="9"/>
      <c r="K2644" s="8"/>
      <c r="L2644" s="19"/>
      <c r="M2644" s="8"/>
      <c r="N2644" s="19"/>
      <c r="O2644" s="19"/>
      <c r="P2644" s="19"/>
      <c r="Q2644" s="8"/>
      <c r="R2644" s="8"/>
      <c r="S2644" s="88"/>
      <c r="T2644" s="8"/>
      <c r="U2644" s="8"/>
      <c r="V2644" s="11"/>
      <c r="W2644" s="19"/>
      <c r="X2644" s="8"/>
      <c r="Y2644" s="90"/>
      <c r="Z2644" s="88"/>
      <c r="AA2644" s="88"/>
      <c r="AB2644" s="88"/>
      <c r="AC2644" s="88"/>
      <c r="AD2644" s="10"/>
      <c r="AE2644" s="8"/>
      <c r="AF2644" s="12"/>
      <c r="AG2644" s="8"/>
      <c r="AH2644" s="88"/>
    </row>
    <row r="2645" spans="1:34" x14ac:dyDescent="0.25">
      <c r="A2645" s="62">
        <f>COUNTA(H2645:K2645,L2645:AH2645)</f>
        <v>0</v>
      </c>
      <c r="B2645" s="13"/>
      <c r="C2645" s="13"/>
      <c r="D2645" s="13"/>
      <c r="E2645" s="13">
        <f t="shared" si="340"/>
        <v>0</v>
      </c>
      <c r="F2645" s="13"/>
      <c r="G2645" s="13"/>
      <c r="H2645" s="88"/>
      <c r="I2645" s="88"/>
      <c r="J2645" s="9"/>
      <c r="K2645" s="8"/>
      <c r="L2645" s="19"/>
      <c r="M2645" s="8"/>
      <c r="N2645" s="19"/>
      <c r="O2645" s="19"/>
      <c r="P2645" s="19"/>
      <c r="Q2645" s="8"/>
      <c r="R2645" s="8"/>
      <c r="S2645" s="88"/>
      <c r="T2645" s="8"/>
      <c r="U2645" s="8"/>
      <c r="V2645" s="11"/>
      <c r="W2645" s="19"/>
      <c r="X2645" s="8"/>
      <c r="Y2645" s="90"/>
      <c r="Z2645" s="88"/>
      <c r="AA2645" s="88"/>
      <c r="AB2645" s="88"/>
      <c r="AC2645" s="88"/>
      <c r="AD2645" s="10"/>
      <c r="AE2645" s="8"/>
      <c r="AF2645" s="12"/>
      <c r="AG2645" s="8"/>
      <c r="AH2645" s="88"/>
    </row>
    <row r="2646" spans="1:34" x14ac:dyDescent="0.25">
      <c r="A2646" s="62">
        <f>COUNTA(H2646:K2646,L2646:AH2646)</f>
        <v>0</v>
      </c>
      <c r="B2646" s="13"/>
      <c r="C2646" s="13"/>
      <c r="D2646" s="13"/>
      <c r="E2646" s="13">
        <f t="shared" si="340"/>
        <v>0</v>
      </c>
      <c r="F2646" s="13"/>
      <c r="G2646" s="13"/>
      <c r="H2646" s="88"/>
      <c r="I2646" s="88"/>
      <c r="J2646" s="9"/>
      <c r="K2646" s="8"/>
      <c r="L2646" s="19"/>
      <c r="M2646" s="8"/>
      <c r="N2646" s="19"/>
      <c r="O2646" s="19"/>
      <c r="P2646" s="19"/>
      <c r="Q2646" s="8"/>
      <c r="R2646" s="8"/>
      <c r="S2646" s="88"/>
      <c r="T2646" s="8"/>
      <c r="U2646" s="8"/>
      <c r="V2646" s="11"/>
      <c r="W2646" s="19"/>
      <c r="X2646" s="8"/>
      <c r="Y2646" s="90"/>
      <c r="Z2646" s="88"/>
      <c r="AA2646" s="88"/>
      <c r="AB2646" s="88"/>
      <c r="AC2646" s="88"/>
      <c r="AD2646" s="10"/>
      <c r="AE2646" s="8"/>
      <c r="AF2646" s="12"/>
      <c r="AG2646" s="8"/>
      <c r="AH2646" s="88"/>
    </row>
    <row r="2647" spans="1:34" x14ac:dyDescent="0.25">
      <c r="A2647" s="62">
        <f>COUNTA(H2647:K2647,L2647:AH2647)</f>
        <v>0</v>
      </c>
      <c r="B2647" s="13"/>
      <c r="C2647" s="13"/>
      <c r="D2647" s="13"/>
      <c r="E2647" s="13">
        <f t="shared" si="340"/>
        <v>0</v>
      </c>
      <c r="F2647" s="13"/>
      <c r="G2647" s="13"/>
      <c r="H2647" s="88"/>
      <c r="I2647" s="88"/>
      <c r="J2647" s="9"/>
      <c r="K2647" s="8"/>
      <c r="L2647" s="19"/>
      <c r="M2647" s="8"/>
      <c r="N2647" s="19"/>
      <c r="O2647" s="19"/>
      <c r="P2647" s="19"/>
      <c r="Q2647" s="8"/>
      <c r="R2647" s="8"/>
      <c r="S2647" s="88"/>
      <c r="T2647" s="8"/>
      <c r="U2647" s="8"/>
      <c r="V2647" s="11"/>
      <c r="W2647" s="19"/>
      <c r="X2647" s="8"/>
      <c r="Y2647" s="90"/>
      <c r="Z2647" s="88"/>
      <c r="AA2647" s="88"/>
      <c r="AB2647" s="88"/>
      <c r="AC2647" s="88"/>
      <c r="AD2647" s="10"/>
      <c r="AE2647" s="8"/>
      <c r="AF2647" s="12"/>
      <c r="AG2647" s="8"/>
      <c r="AH2647" s="88"/>
    </row>
    <row r="2648" spans="1:34" s="26" customFormat="1" ht="11.25" customHeight="1" x14ac:dyDescent="0.25">
      <c r="A2648" s="21">
        <v>0</v>
      </c>
      <c r="B2648" s="22"/>
      <c r="C2648" s="22"/>
      <c r="D2648" s="21"/>
      <c r="E2648" s="23">
        <f>MAX(E2632:E2647)</f>
        <v>0</v>
      </c>
      <c r="F2648" s="21" t="str">
        <f>RIGHT(R2648,4)</f>
        <v xml:space="preserve"> - 0</v>
      </c>
      <c r="G2648" s="21" t="str">
        <f>RIGHT(X2648,4)</f>
        <v xml:space="preserve"> - 0</v>
      </c>
      <c r="H2648" s="88"/>
      <c r="I2648" s="88"/>
      <c r="J2648" s="23" t="s">
        <v>85</v>
      </c>
      <c r="K2648" s="23" t="str">
        <f>IF(E2648=4,"ВО",IF(E2648=3,"СПО",IF(E2648=2,"ВО (с)",IF(E2648=1,"СПО (с)","-"))))</f>
        <v>-</v>
      </c>
      <c r="L2648" s="23">
        <f>COUNTA(L2632:L2647)</f>
        <v>0</v>
      </c>
      <c r="M2648" s="23" t="s">
        <v>80</v>
      </c>
      <c r="N2648" s="23" t="s">
        <v>80</v>
      </c>
      <c r="O2648" s="23">
        <f>COUNTA(O2632:O2647)</f>
        <v>0</v>
      </c>
      <c r="P2648" s="23" t="s">
        <v>80</v>
      </c>
      <c r="Q2648" s="23">
        <f>SUM(Q2632:Q2647)</f>
        <v>0</v>
      </c>
      <c r="R2648" s="23" t="str">
        <f>CONCATENATE("П.Г.П. - ",MAX(R2632:R2647))</f>
        <v>П.Г.П. - 0</v>
      </c>
      <c r="S2648" s="23">
        <f>COUNTA(S2632)</f>
        <v>0</v>
      </c>
      <c r="T2648" s="23">
        <f>T2633</f>
        <v>0</v>
      </c>
      <c r="U2648" s="23" t="s">
        <v>80</v>
      </c>
      <c r="V2648" s="23" t="s">
        <v>80</v>
      </c>
      <c r="W2648" s="23">
        <f>COUNTA(W2632:W2647)</f>
        <v>0</v>
      </c>
      <c r="X2648" s="23" t="str">
        <f>CONCATENATE("П.Г.П. - ",MAX(X2632:X2647))</f>
        <v>П.Г.П. - 0</v>
      </c>
      <c r="Y2648" s="24">
        <f>Y2632</f>
        <v>0</v>
      </c>
      <c r="Z2648" s="23" t="str">
        <f>IF(Z2632="","-",Z2632)</f>
        <v>-</v>
      </c>
      <c r="AA2648" s="23" t="str">
        <f t="shared" ref="AA2648:AC2648" si="341">IF(AA2632="","-",AA2632)</f>
        <v>-</v>
      </c>
      <c r="AB2648" s="23" t="str">
        <f t="shared" si="341"/>
        <v>-</v>
      </c>
      <c r="AC2648" s="23" t="str">
        <f t="shared" si="341"/>
        <v>-</v>
      </c>
      <c r="AD2648" s="23" t="s">
        <v>80</v>
      </c>
      <c r="AE2648" s="23">
        <f>SUM(AE2632:AE2647)</f>
        <v>0</v>
      </c>
      <c r="AF2648" s="25">
        <f>SUM(AF2632:AF2647)</f>
        <v>0</v>
      </c>
      <c r="AG2648" s="23" t="s">
        <v>80</v>
      </c>
      <c r="AH2648" s="23" t="s">
        <v>80</v>
      </c>
    </row>
    <row r="2649" spans="1:34" x14ac:dyDescent="0.25">
      <c r="A2649" s="62">
        <f>COUNTA(H2649:K2649,L2649:AH2649)-7</f>
        <v>-1</v>
      </c>
      <c r="B2649" s="13"/>
      <c r="C2649" s="13"/>
      <c r="D2649" s="13"/>
      <c r="E2649" s="13">
        <f t="shared" ref="E2649:E2664" si="342">IF(K2649="ВО",4,IF(K2649="СПО",3,IF(K2649="ВО (студент)",2,IF(K2649="СПО (студент)",1,0))))</f>
        <v>0</v>
      </c>
      <c r="F2649" s="13"/>
      <c r="G2649" s="13"/>
      <c r="H2649" s="88">
        <v>176</v>
      </c>
      <c r="I2649" s="88"/>
      <c r="J2649" s="7" t="s">
        <v>77</v>
      </c>
      <c r="K2649" s="8"/>
      <c r="L2649" s="19"/>
      <c r="M2649" s="8"/>
      <c r="N2649" s="19"/>
      <c r="O2649" s="19"/>
      <c r="P2649" s="19"/>
      <c r="Q2649" s="8"/>
      <c r="R2649" s="8"/>
      <c r="S2649" s="88"/>
      <c r="T2649" s="17" t="s">
        <v>80</v>
      </c>
      <c r="U2649" s="17" t="s">
        <v>80</v>
      </c>
      <c r="V2649" s="18" t="s">
        <v>80</v>
      </c>
      <c r="W2649" s="19"/>
      <c r="X2649" s="8"/>
      <c r="Y2649" s="90"/>
      <c r="Z2649" s="88"/>
      <c r="AA2649" s="88"/>
      <c r="AB2649" s="88" t="str">
        <f>IF(Y2649&lt;1,"-",ROUND(YEARFRAC(Y2649,#REF!,1),2))</f>
        <v>-</v>
      </c>
      <c r="AC2649" s="88"/>
      <c r="AD2649" s="10"/>
      <c r="AE2649" s="8"/>
      <c r="AF2649" s="12"/>
      <c r="AG2649" s="8"/>
      <c r="AH2649" s="88"/>
    </row>
    <row r="2650" spans="1:34" x14ac:dyDescent="0.25">
      <c r="A2650" s="62">
        <f>COUNTA(H2650:K2650,L2650:AH2650)</f>
        <v>0</v>
      </c>
      <c r="B2650" s="13"/>
      <c r="C2650" s="13"/>
      <c r="D2650" s="13"/>
      <c r="E2650" s="13">
        <f t="shared" si="342"/>
        <v>0</v>
      </c>
      <c r="F2650" s="13"/>
      <c r="G2650" s="13"/>
      <c r="H2650" s="88"/>
      <c r="I2650" s="88"/>
      <c r="J2650" s="9"/>
      <c r="K2650" s="8"/>
      <c r="L2650" s="19"/>
      <c r="M2650" s="8"/>
      <c r="N2650" s="19"/>
      <c r="O2650" s="19"/>
      <c r="P2650" s="19"/>
      <c r="Q2650" s="8"/>
      <c r="R2650" s="8"/>
      <c r="S2650" s="88"/>
      <c r="T2650" s="8"/>
      <c r="U2650" s="8"/>
      <c r="V2650" s="11"/>
      <c r="W2650" s="19"/>
      <c r="X2650" s="8"/>
      <c r="Y2650" s="90"/>
      <c r="Z2650" s="88"/>
      <c r="AA2650" s="88"/>
      <c r="AB2650" s="88"/>
      <c r="AC2650" s="88"/>
      <c r="AD2650" s="10"/>
      <c r="AE2650" s="8"/>
      <c r="AF2650" s="12"/>
      <c r="AG2650" s="8"/>
      <c r="AH2650" s="88"/>
    </row>
    <row r="2651" spans="1:34" x14ac:dyDescent="0.25">
      <c r="A2651" s="62">
        <f>COUNTA(H2651:K2651,L2651:AH2651,J2652)-4</f>
        <v>0</v>
      </c>
      <c r="B2651" s="13"/>
      <c r="C2651" s="13"/>
      <c r="D2651" s="13"/>
      <c r="E2651" s="13">
        <f t="shared" si="342"/>
        <v>0</v>
      </c>
      <c r="F2651" s="13"/>
      <c r="G2651" s="13"/>
      <c r="H2651" s="88"/>
      <c r="I2651" s="88"/>
      <c r="J2651" s="7" t="s">
        <v>78</v>
      </c>
      <c r="K2651" s="8"/>
      <c r="L2651" s="19"/>
      <c r="M2651" s="8"/>
      <c r="N2651" s="19"/>
      <c r="O2651" s="19"/>
      <c r="P2651" s="19"/>
      <c r="Q2651" s="8"/>
      <c r="R2651" s="8"/>
      <c r="S2651" s="88"/>
      <c r="T2651" s="17" t="s">
        <v>80</v>
      </c>
      <c r="U2651" s="17" t="s">
        <v>80</v>
      </c>
      <c r="V2651" s="18" t="s">
        <v>80</v>
      </c>
      <c r="W2651" s="19"/>
      <c r="X2651" s="8"/>
      <c r="Y2651" s="90"/>
      <c r="Z2651" s="88"/>
      <c r="AA2651" s="88"/>
      <c r="AB2651" s="88"/>
      <c r="AC2651" s="88"/>
      <c r="AD2651" s="10"/>
      <c r="AE2651" s="8"/>
      <c r="AF2651" s="12"/>
      <c r="AG2651" s="8"/>
      <c r="AH2651" s="88"/>
    </row>
    <row r="2652" spans="1:34" x14ac:dyDescent="0.25">
      <c r="A2652" s="62">
        <f>COUNTA(H2652:K2652,L2652:AH2652)</f>
        <v>0</v>
      </c>
      <c r="B2652" s="13"/>
      <c r="C2652" s="13"/>
      <c r="D2652" s="13" t="str">
        <f>IF(J2652&gt;0,"совмещение","-")</f>
        <v>-</v>
      </c>
      <c r="E2652" s="13">
        <f t="shared" si="342"/>
        <v>0</v>
      </c>
      <c r="F2652" s="13"/>
      <c r="G2652" s="13"/>
      <c r="H2652" s="88"/>
      <c r="I2652" s="88"/>
      <c r="J2652" s="9"/>
      <c r="K2652" s="8"/>
      <c r="L2652" s="19"/>
      <c r="M2652" s="8"/>
      <c r="N2652" s="19"/>
      <c r="O2652" s="19"/>
      <c r="P2652" s="19"/>
      <c r="Q2652" s="8"/>
      <c r="R2652" s="8"/>
      <c r="S2652" s="88"/>
      <c r="T2652" s="8"/>
      <c r="U2652" s="8"/>
      <c r="V2652" s="11"/>
      <c r="W2652" s="19"/>
      <c r="X2652" s="8"/>
      <c r="Y2652" s="90"/>
      <c r="Z2652" s="88"/>
      <c r="AA2652" s="88"/>
      <c r="AB2652" s="88"/>
      <c r="AC2652" s="88"/>
      <c r="AD2652" s="10"/>
      <c r="AE2652" s="8"/>
      <c r="AF2652" s="12"/>
      <c r="AG2652" s="8"/>
      <c r="AH2652" s="88"/>
    </row>
    <row r="2653" spans="1:34" x14ac:dyDescent="0.25">
      <c r="A2653" s="62">
        <f>COUNTA(H2653:K2653,L2653:AH2653)</f>
        <v>0</v>
      </c>
      <c r="B2653" s="13"/>
      <c r="C2653" s="13"/>
      <c r="D2653" s="13"/>
      <c r="E2653" s="13">
        <f t="shared" si="342"/>
        <v>0</v>
      </c>
      <c r="F2653" s="13"/>
      <c r="G2653" s="13"/>
      <c r="H2653" s="88"/>
      <c r="I2653" s="88"/>
      <c r="J2653" s="9"/>
      <c r="K2653" s="8"/>
      <c r="L2653" s="19"/>
      <c r="M2653" s="8"/>
      <c r="N2653" s="19"/>
      <c r="O2653" s="19"/>
      <c r="P2653" s="19"/>
      <c r="Q2653" s="8"/>
      <c r="R2653" s="8"/>
      <c r="S2653" s="88"/>
      <c r="T2653" s="8"/>
      <c r="U2653" s="8"/>
      <c r="V2653" s="11"/>
      <c r="W2653" s="19"/>
      <c r="X2653" s="8"/>
      <c r="Y2653" s="90"/>
      <c r="Z2653" s="88"/>
      <c r="AA2653" s="88"/>
      <c r="AB2653" s="88"/>
      <c r="AC2653" s="88"/>
      <c r="AD2653" s="10"/>
      <c r="AE2653" s="8"/>
      <c r="AF2653" s="12"/>
      <c r="AG2653" s="8"/>
      <c r="AH2653" s="88"/>
    </row>
    <row r="2654" spans="1:34" x14ac:dyDescent="0.25">
      <c r="A2654" s="62">
        <f>COUNTA(H2654:K2654,L2654:AH2654)</f>
        <v>0</v>
      </c>
      <c r="B2654" s="13"/>
      <c r="C2654" s="13"/>
      <c r="D2654" s="13"/>
      <c r="E2654" s="13">
        <f t="shared" si="342"/>
        <v>0</v>
      </c>
      <c r="F2654" s="13"/>
      <c r="G2654" s="13"/>
      <c r="H2654" s="88"/>
      <c r="I2654" s="88"/>
      <c r="J2654" s="9"/>
      <c r="K2654" s="8"/>
      <c r="L2654" s="19"/>
      <c r="M2654" s="8"/>
      <c r="N2654" s="19"/>
      <c r="O2654" s="19"/>
      <c r="P2654" s="19"/>
      <c r="Q2654" s="8"/>
      <c r="R2654" s="8"/>
      <c r="S2654" s="88"/>
      <c r="T2654" s="8"/>
      <c r="U2654" s="8"/>
      <c r="V2654" s="11"/>
      <c r="W2654" s="19"/>
      <c r="X2654" s="8"/>
      <c r="Y2654" s="90"/>
      <c r="Z2654" s="88"/>
      <c r="AA2654" s="88"/>
      <c r="AB2654" s="88"/>
      <c r="AC2654" s="88"/>
      <c r="AD2654" s="10"/>
      <c r="AE2654" s="8"/>
      <c r="AF2654" s="12"/>
      <c r="AG2654" s="8"/>
      <c r="AH2654" s="88"/>
    </row>
    <row r="2655" spans="1:34" x14ac:dyDescent="0.25">
      <c r="A2655" s="62">
        <f>COUNTA(H2655:K2655,L2655:AH2655)</f>
        <v>0</v>
      </c>
      <c r="B2655" s="13"/>
      <c r="C2655" s="13"/>
      <c r="D2655" s="13"/>
      <c r="E2655" s="13">
        <f t="shared" si="342"/>
        <v>0</v>
      </c>
      <c r="F2655" s="13"/>
      <c r="G2655" s="13"/>
      <c r="H2655" s="88"/>
      <c r="I2655" s="88"/>
      <c r="J2655" s="9"/>
      <c r="K2655" s="8"/>
      <c r="L2655" s="19"/>
      <c r="M2655" s="8"/>
      <c r="N2655" s="19"/>
      <c r="O2655" s="19"/>
      <c r="P2655" s="19"/>
      <c r="Q2655" s="8"/>
      <c r="R2655" s="8"/>
      <c r="S2655" s="88"/>
      <c r="T2655" s="8"/>
      <c r="U2655" s="8"/>
      <c r="V2655" s="11"/>
      <c r="W2655" s="19"/>
      <c r="X2655" s="8"/>
      <c r="Y2655" s="90"/>
      <c r="Z2655" s="88"/>
      <c r="AA2655" s="88"/>
      <c r="AB2655" s="88"/>
      <c r="AC2655" s="88"/>
      <c r="AD2655" s="10"/>
      <c r="AE2655" s="8"/>
      <c r="AF2655" s="12"/>
      <c r="AG2655" s="8"/>
      <c r="AH2655" s="88"/>
    </row>
    <row r="2656" spans="1:34" x14ac:dyDescent="0.25">
      <c r="A2656" s="62">
        <f>COUNTA(H2656:K2656,L2656:AH2656)</f>
        <v>0</v>
      </c>
      <c r="B2656" s="13"/>
      <c r="C2656" s="13"/>
      <c r="D2656" s="13"/>
      <c r="E2656" s="13">
        <f t="shared" si="342"/>
        <v>0</v>
      </c>
      <c r="F2656" s="13"/>
      <c r="G2656" s="13"/>
      <c r="H2656" s="88"/>
      <c r="I2656" s="88"/>
      <c r="J2656" s="9"/>
      <c r="K2656" s="8"/>
      <c r="L2656" s="19"/>
      <c r="M2656" s="8"/>
      <c r="N2656" s="19"/>
      <c r="O2656" s="19"/>
      <c r="P2656" s="19"/>
      <c r="Q2656" s="8"/>
      <c r="R2656" s="8"/>
      <c r="S2656" s="88"/>
      <c r="T2656" s="8"/>
      <c r="U2656" s="8"/>
      <c r="V2656" s="11"/>
      <c r="W2656" s="19"/>
      <c r="X2656" s="8"/>
      <c r="Y2656" s="90"/>
      <c r="Z2656" s="88"/>
      <c r="AA2656" s="88"/>
      <c r="AB2656" s="88"/>
      <c r="AC2656" s="88"/>
      <c r="AD2656" s="10"/>
      <c r="AE2656" s="8"/>
      <c r="AF2656" s="12"/>
      <c r="AG2656" s="8"/>
      <c r="AH2656" s="88"/>
    </row>
    <row r="2657" spans="1:34" x14ac:dyDescent="0.25">
      <c r="A2657" s="62">
        <f>COUNTA(H2657:K2657,L2657:AH2657)</f>
        <v>0</v>
      </c>
      <c r="B2657" s="13"/>
      <c r="C2657" s="13"/>
      <c r="D2657" s="13"/>
      <c r="E2657" s="13">
        <f t="shared" si="342"/>
        <v>0</v>
      </c>
      <c r="F2657" s="13"/>
      <c r="G2657" s="13"/>
      <c r="H2657" s="88"/>
      <c r="I2657" s="88"/>
      <c r="J2657" s="9"/>
      <c r="K2657" s="8"/>
      <c r="L2657" s="19"/>
      <c r="M2657" s="8"/>
      <c r="N2657" s="19"/>
      <c r="O2657" s="19"/>
      <c r="P2657" s="19"/>
      <c r="Q2657" s="8"/>
      <c r="R2657" s="8"/>
      <c r="S2657" s="88"/>
      <c r="T2657" s="8"/>
      <c r="U2657" s="8"/>
      <c r="V2657" s="11"/>
      <c r="W2657" s="19"/>
      <c r="X2657" s="8"/>
      <c r="Y2657" s="90"/>
      <c r="Z2657" s="88"/>
      <c r="AA2657" s="88"/>
      <c r="AB2657" s="88"/>
      <c r="AC2657" s="88"/>
      <c r="AD2657" s="10"/>
      <c r="AE2657" s="8"/>
      <c r="AF2657" s="12"/>
      <c r="AG2657" s="8"/>
      <c r="AH2657" s="88"/>
    </row>
    <row r="2658" spans="1:34" x14ac:dyDescent="0.25">
      <c r="A2658" s="62">
        <f>COUNTA(H2658:K2658,L2658:AH2658,J2659)-4</f>
        <v>0</v>
      </c>
      <c r="B2658" s="13"/>
      <c r="C2658" s="13"/>
      <c r="D2658" s="13"/>
      <c r="E2658" s="13">
        <f t="shared" si="342"/>
        <v>0</v>
      </c>
      <c r="F2658" s="13"/>
      <c r="G2658" s="13"/>
      <c r="H2658" s="88"/>
      <c r="I2658" s="88"/>
      <c r="J2658" s="7" t="s">
        <v>79</v>
      </c>
      <c r="K2658" s="8"/>
      <c r="L2658" s="19"/>
      <c r="M2658" s="8"/>
      <c r="N2658" s="19"/>
      <c r="O2658" s="19"/>
      <c r="P2658" s="19"/>
      <c r="Q2658" s="8"/>
      <c r="R2658" s="8"/>
      <c r="S2658" s="88"/>
      <c r="T2658" s="17" t="s">
        <v>80</v>
      </c>
      <c r="U2658" s="17" t="s">
        <v>80</v>
      </c>
      <c r="V2658" s="18" t="s">
        <v>80</v>
      </c>
      <c r="W2658" s="19"/>
      <c r="X2658" s="8"/>
      <c r="Y2658" s="90"/>
      <c r="Z2658" s="88"/>
      <c r="AA2658" s="88"/>
      <c r="AB2658" s="88"/>
      <c r="AC2658" s="88"/>
      <c r="AD2658" s="10"/>
      <c r="AE2658" s="8"/>
      <c r="AF2658" s="12"/>
      <c r="AG2658" s="8"/>
      <c r="AH2658" s="88"/>
    </row>
    <row r="2659" spans="1:34" x14ac:dyDescent="0.25">
      <c r="A2659" s="62">
        <f>COUNTA(H2659:K2659,L2659:AH2659)</f>
        <v>0</v>
      </c>
      <c r="B2659" s="13"/>
      <c r="C2659" s="13"/>
      <c r="D2659" s="13" t="str">
        <f>IF(J2659&gt;0,"совместительство","-")</f>
        <v>-</v>
      </c>
      <c r="E2659" s="13">
        <f t="shared" si="342"/>
        <v>0</v>
      </c>
      <c r="F2659" s="13"/>
      <c r="G2659" s="13"/>
      <c r="H2659" s="88"/>
      <c r="I2659" s="88"/>
      <c r="J2659" s="9"/>
      <c r="K2659" s="8"/>
      <c r="L2659" s="19"/>
      <c r="M2659" s="8"/>
      <c r="N2659" s="19"/>
      <c r="O2659" s="19"/>
      <c r="P2659" s="19"/>
      <c r="Q2659" s="8"/>
      <c r="R2659" s="8"/>
      <c r="S2659" s="88"/>
      <c r="T2659" s="8"/>
      <c r="U2659" s="8"/>
      <c r="V2659" s="11"/>
      <c r="W2659" s="19"/>
      <c r="X2659" s="8"/>
      <c r="Y2659" s="90"/>
      <c r="Z2659" s="88"/>
      <c r="AA2659" s="88"/>
      <c r="AB2659" s="88"/>
      <c r="AC2659" s="88"/>
      <c r="AD2659" s="10"/>
      <c r="AE2659" s="8"/>
      <c r="AF2659" s="12"/>
      <c r="AG2659" s="8"/>
      <c r="AH2659" s="88"/>
    </row>
    <row r="2660" spans="1:34" x14ac:dyDescent="0.25">
      <c r="A2660" s="62">
        <f>COUNTA(H2660:K2660,L2660:AH2660)</f>
        <v>0</v>
      </c>
      <c r="B2660" s="13"/>
      <c r="C2660" s="13"/>
      <c r="D2660" s="13"/>
      <c r="E2660" s="13">
        <f t="shared" si="342"/>
        <v>0</v>
      </c>
      <c r="F2660" s="13"/>
      <c r="G2660" s="13"/>
      <c r="H2660" s="88"/>
      <c r="I2660" s="88"/>
      <c r="J2660" s="9"/>
      <c r="K2660" s="8"/>
      <c r="L2660" s="19"/>
      <c r="M2660" s="8"/>
      <c r="N2660" s="19"/>
      <c r="O2660" s="19"/>
      <c r="P2660" s="19"/>
      <c r="Q2660" s="8"/>
      <c r="R2660" s="8"/>
      <c r="S2660" s="88"/>
      <c r="T2660" s="8"/>
      <c r="U2660" s="8"/>
      <c r="V2660" s="11"/>
      <c r="W2660" s="19"/>
      <c r="X2660" s="8"/>
      <c r="Y2660" s="90"/>
      <c r="Z2660" s="88"/>
      <c r="AA2660" s="88"/>
      <c r="AB2660" s="88"/>
      <c r="AC2660" s="88"/>
      <c r="AD2660" s="10"/>
      <c r="AE2660" s="8"/>
      <c r="AF2660" s="12"/>
      <c r="AG2660" s="8"/>
      <c r="AH2660" s="88"/>
    </row>
    <row r="2661" spans="1:34" x14ac:dyDescent="0.25">
      <c r="A2661" s="62">
        <f>COUNTA(H2661:K2661,L2661:AH2661)</f>
        <v>0</v>
      </c>
      <c r="B2661" s="13"/>
      <c r="C2661" s="13"/>
      <c r="D2661" s="13"/>
      <c r="E2661" s="13">
        <f t="shared" si="342"/>
        <v>0</v>
      </c>
      <c r="F2661" s="13"/>
      <c r="G2661" s="13"/>
      <c r="H2661" s="88"/>
      <c r="I2661" s="88"/>
      <c r="J2661" s="9"/>
      <c r="K2661" s="8"/>
      <c r="L2661" s="19"/>
      <c r="M2661" s="8"/>
      <c r="N2661" s="19"/>
      <c r="O2661" s="19"/>
      <c r="P2661" s="19"/>
      <c r="Q2661" s="8"/>
      <c r="R2661" s="8"/>
      <c r="S2661" s="88"/>
      <c r="T2661" s="8"/>
      <c r="U2661" s="8"/>
      <c r="V2661" s="11"/>
      <c r="W2661" s="19"/>
      <c r="X2661" s="8"/>
      <c r="Y2661" s="90"/>
      <c r="Z2661" s="88"/>
      <c r="AA2661" s="88"/>
      <c r="AB2661" s="88"/>
      <c r="AC2661" s="88"/>
      <c r="AD2661" s="10"/>
      <c r="AE2661" s="8"/>
      <c r="AF2661" s="12"/>
      <c r="AG2661" s="8"/>
      <c r="AH2661" s="88"/>
    </row>
    <row r="2662" spans="1:34" x14ac:dyDescent="0.25">
      <c r="A2662" s="62">
        <f>COUNTA(H2662:K2662,L2662:AH2662)</f>
        <v>0</v>
      </c>
      <c r="B2662" s="13"/>
      <c r="C2662" s="13"/>
      <c r="D2662" s="13"/>
      <c r="E2662" s="13">
        <f t="shared" si="342"/>
        <v>0</v>
      </c>
      <c r="F2662" s="13"/>
      <c r="G2662" s="13"/>
      <c r="H2662" s="88"/>
      <c r="I2662" s="88"/>
      <c r="J2662" s="9"/>
      <c r="K2662" s="8"/>
      <c r="L2662" s="19"/>
      <c r="M2662" s="8"/>
      <c r="N2662" s="19"/>
      <c r="O2662" s="19"/>
      <c r="P2662" s="19"/>
      <c r="Q2662" s="8"/>
      <c r="R2662" s="8"/>
      <c r="S2662" s="88"/>
      <c r="T2662" s="8"/>
      <c r="U2662" s="8"/>
      <c r="V2662" s="11"/>
      <c r="W2662" s="19"/>
      <c r="X2662" s="8"/>
      <c r="Y2662" s="90"/>
      <c r="Z2662" s="88"/>
      <c r="AA2662" s="88"/>
      <c r="AB2662" s="88"/>
      <c r="AC2662" s="88"/>
      <c r="AD2662" s="10"/>
      <c r="AE2662" s="8"/>
      <c r="AF2662" s="12"/>
      <c r="AG2662" s="8"/>
      <c r="AH2662" s="88"/>
    </row>
    <row r="2663" spans="1:34" x14ac:dyDescent="0.25">
      <c r="A2663" s="62">
        <f>COUNTA(H2663:K2663,L2663:AH2663)</f>
        <v>0</v>
      </c>
      <c r="B2663" s="13"/>
      <c r="C2663" s="13"/>
      <c r="D2663" s="13"/>
      <c r="E2663" s="13">
        <f t="shared" si="342"/>
        <v>0</v>
      </c>
      <c r="F2663" s="13"/>
      <c r="G2663" s="13"/>
      <c r="H2663" s="88"/>
      <c r="I2663" s="88"/>
      <c r="J2663" s="9"/>
      <c r="K2663" s="8"/>
      <c r="L2663" s="19"/>
      <c r="M2663" s="8"/>
      <c r="N2663" s="19"/>
      <c r="O2663" s="19"/>
      <c r="P2663" s="19"/>
      <c r="Q2663" s="8"/>
      <c r="R2663" s="8"/>
      <c r="S2663" s="88"/>
      <c r="T2663" s="8"/>
      <c r="U2663" s="8"/>
      <c r="V2663" s="11"/>
      <c r="W2663" s="19"/>
      <c r="X2663" s="8"/>
      <c r="Y2663" s="90"/>
      <c r="Z2663" s="88"/>
      <c r="AA2663" s="88"/>
      <c r="AB2663" s="88"/>
      <c r="AC2663" s="88"/>
      <c r="AD2663" s="10"/>
      <c r="AE2663" s="8"/>
      <c r="AF2663" s="12"/>
      <c r="AG2663" s="8"/>
      <c r="AH2663" s="88"/>
    </row>
    <row r="2664" spans="1:34" x14ac:dyDescent="0.25">
      <c r="A2664" s="62">
        <f>COUNTA(H2664:K2664,L2664:AH2664)</f>
        <v>0</v>
      </c>
      <c r="B2664" s="13"/>
      <c r="C2664" s="13"/>
      <c r="D2664" s="13"/>
      <c r="E2664" s="13">
        <f t="shared" si="342"/>
        <v>0</v>
      </c>
      <c r="F2664" s="13"/>
      <c r="G2664" s="13"/>
      <c r="H2664" s="88"/>
      <c r="I2664" s="88"/>
      <c r="J2664" s="9"/>
      <c r="K2664" s="8"/>
      <c r="L2664" s="19"/>
      <c r="M2664" s="8"/>
      <c r="N2664" s="19"/>
      <c r="O2664" s="19"/>
      <c r="P2664" s="19"/>
      <c r="Q2664" s="8"/>
      <c r="R2664" s="8"/>
      <c r="S2664" s="88"/>
      <c r="T2664" s="8"/>
      <c r="U2664" s="8"/>
      <c r="V2664" s="11"/>
      <c r="W2664" s="19"/>
      <c r="X2664" s="8"/>
      <c r="Y2664" s="90"/>
      <c r="Z2664" s="88"/>
      <c r="AA2664" s="88"/>
      <c r="AB2664" s="88"/>
      <c r="AC2664" s="88"/>
      <c r="AD2664" s="10"/>
      <c r="AE2664" s="8"/>
      <c r="AF2664" s="12"/>
      <c r="AG2664" s="8"/>
      <c r="AH2664" s="88"/>
    </row>
    <row r="2665" spans="1:34" s="26" customFormat="1" ht="11.25" customHeight="1" x14ac:dyDescent="0.25">
      <c r="A2665" s="21">
        <v>0</v>
      </c>
      <c r="B2665" s="22"/>
      <c r="C2665" s="22"/>
      <c r="D2665" s="21"/>
      <c r="E2665" s="23">
        <f>MAX(E2649:E2664)</f>
        <v>0</v>
      </c>
      <c r="F2665" s="21" t="str">
        <f>RIGHT(R2665,4)</f>
        <v xml:space="preserve"> - 0</v>
      </c>
      <c r="G2665" s="21" t="str">
        <f>RIGHT(X2665,4)</f>
        <v xml:space="preserve"> - 0</v>
      </c>
      <c r="H2665" s="88"/>
      <c r="I2665" s="88"/>
      <c r="J2665" s="23" t="s">
        <v>85</v>
      </c>
      <c r="K2665" s="23" t="str">
        <f>IF(E2665=4,"ВО",IF(E2665=3,"СПО",IF(E2665=2,"ВО (с)",IF(E2665=1,"СПО (с)","-"))))</f>
        <v>-</v>
      </c>
      <c r="L2665" s="23">
        <f>COUNTA(L2649:L2664)</f>
        <v>0</v>
      </c>
      <c r="M2665" s="23" t="s">
        <v>80</v>
      </c>
      <c r="N2665" s="23" t="s">
        <v>80</v>
      </c>
      <c r="O2665" s="23">
        <f>COUNTA(O2649:O2664)</f>
        <v>0</v>
      </c>
      <c r="P2665" s="23" t="s">
        <v>80</v>
      </c>
      <c r="Q2665" s="23">
        <f>SUM(Q2649:Q2664)</f>
        <v>0</v>
      </c>
      <c r="R2665" s="23" t="str">
        <f>CONCATENATE("П.Г.П. - ",MAX(R2649:R2664))</f>
        <v>П.Г.П. - 0</v>
      </c>
      <c r="S2665" s="23">
        <f>COUNTA(S2649)</f>
        <v>0</v>
      </c>
      <c r="T2665" s="23">
        <f>T2650</f>
        <v>0</v>
      </c>
      <c r="U2665" s="23" t="s">
        <v>80</v>
      </c>
      <c r="V2665" s="23" t="s">
        <v>80</v>
      </c>
      <c r="W2665" s="23">
        <f>COUNTA(W2649:W2664)</f>
        <v>0</v>
      </c>
      <c r="X2665" s="23" t="str">
        <f>CONCATENATE("П.Г.П. - ",MAX(X2649:X2664))</f>
        <v>П.Г.П. - 0</v>
      </c>
      <c r="Y2665" s="24">
        <f>Y2649</f>
        <v>0</v>
      </c>
      <c r="Z2665" s="23" t="str">
        <f>IF(Z2649="","-",Z2649)</f>
        <v>-</v>
      </c>
      <c r="AA2665" s="23" t="str">
        <f t="shared" ref="AA2665:AC2665" si="343">IF(AA2649="","-",AA2649)</f>
        <v>-</v>
      </c>
      <c r="AB2665" s="23" t="str">
        <f t="shared" si="343"/>
        <v>-</v>
      </c>
      <c r="AC2665" s="23" t="str">
        <f t="shared" si="343"/>
        <v>-</v>
      </c>
      <c r="AD2665" s="23" t="s">
        <v>80</v>
      </c>
      <c r="AE2665" s="23">
        <f>SUM(AE2649:AE2664)</f>
        <v>0</v>
      </c>
      <c r="AF2665" s="25">
        <f>SUM(AF2649:AF2664)</f>
        <v>0</v>
      </c>
      <c r="AG2665" s="23" t="s">
        <v>80</v>
      </c>
      <c r="AH2665" s="23" t="s">
        <v>80</v>
      </c>
    </row>
    <row r="2666" spans="1:34" x14ac:dyDescent="0.25">
      <c r="A2666" s="62">
        <f>COUNTA(H2666:K2666,L2666:AH2666)-7</f>
        <v>-1</v>
      </c>
      <c r="B2666" s="13"/>
      <c r="C2666" s="13"/>
      <c r="D2666" s="13"/>
      <c r="E2666" s="13">
        <f t="shared" ref="E2666:E2681" si="344">IF(K2666="ВО",4,IF(K2666="СПО",3,IF(K2666="ВО (студент)",2,IF(K2666="СПО (студент)",1,0))))</f>
        <v>0</v>
      </c>
      <c r="F2666" s="13"/>
      <c r="G2666" s="13"/>
      <c r="H2666" s="88">
        <v>177</v>
      </c>
      <c r="I2666" s="88"/>
      <c r="J2666" s="7" t="s">
        <v>77</v>
      </c>
      <c r="K2666" s="8"/>
      <c r="L2666" s="19"/>
      <c r="M2666" s="8"/>
      <c r="N2666" s="19"/>
      <c r="O2666" s="19"/>
      <c r="P2666" s="19"/>
      <c r="Q2666" s="8"/>
      <c r="R2666" s="8"/>
      <c r="S2666" s="88"/>
      <c r="T2666" s="17" t="s">
        <v>80</v>
      </c>
      <c r="U2666" s="17" t="s">
        <v>80</v>
      </c>
      <c r="V2666" s="18" t="s">
        <v>80</v>
      </c>
      <c r="W2666" s="19"/>
      <c r="X2666" s="8"/>
      <c r="Y2666" s="90"/>
      <c r="Z2666" s="88"/>
      <c r="AA2666" s="88"/>
      <c r="AB2666" s="88" t="str">
        <f>IF(Y2666&lt;1,"-",ROUND(YEARFRAC(Y2666,#REF!,1),2))</f>
        <v>-</v>
      </c>
      <c r="AC2666" s="88"/>
      <c r="AD2666" s="10"/>
      <c r="AE2666" s="8"/>
      <c r="AF2666" s="12"/>
      <c r="AG2666" s="8"/>
      <c r="AH2666" s="88"/>
    </row>
    <row r="2667" spans="1:34" x14ac:dyDescent="0.25">
      <c r="A2667" s="62">
        <f>COUNTA(H2667:K2667,L2667:AH2667)</f>
        <v>0</v>
      </c>
      <c r="B2667" s="13"/>
      <c r="C2667" s="13"/>
      <c r="D2667" s="13"/>
      <c r="E2667" s="13">
        <f t="shared" si="344"/>
        <v>0</v>
      </c>
      <c r="F2667" s="13"/>
      <c r="G2667" s="13"/>
      <c r="H2667" s="88"/>
      <c r="I2667" s="88"/>
      <c r="J2667" s="9"/>
      <c r="K2667" s="8"/>
      <c r="L2667" s="19"/>
      <c r="M2667" s="8"/>
      <c r="N2667" s="19"/>
      <c r="O2667" s="19"/>
      <c r="P2667" s="19"/>
      <c r="Q2667" s="8"/>
      <c r="R2667" s="8"/>
      <c r="S2667" s="88"/>
      <c r="T2667" s="8"/>
      <c r="U2667" s="8"/>
      <c r="V2667" s="11"/>
      <c r="W2667" s="19"/>
      <c r="X2667" s="8"/>
      <c r="Y2667" s="90"/>
      <c r="Z2667" s="88"/>
      <c r="AA2667" s="88"/>
      <c r="AB2667" s="88"/>
      <c r="AC2667" s="88"/>
      <c r="AD2667" s="10"/>
      <c r="AE2667" s="8"/>
      <c r="AF2667" s="12"/>
      <c r="AG2667" s="8"/>
      <c r="AH2667" s="88"/>
    </row>
    <row r="2668" spans="1:34" x14ac:dyDescent="0.25">
      <c r="A2668" s="62">
        <f>COUNTA(H2668:K2668,L2668:AH2668,J2669)-4</f>
        <v>0</v>
      </c>
      <c r="B2668" s="13"/>
      <c r="C2668" s="13"/>
      <c r="D2668" s="13"/>
      <c r="E2668" s="13">
        <f t="shared" si="344"/>
        <v>0</v>
      </c>
      <c r="F2668" s="13"/>
      <c r="G2668" s="13"/>
      <c r="H2668" s="88"/>
      <c r="I2668" s="88"/>
      <c r="J2668" s="7" t="s">
        <v>78</v>
      </c>
      <c r="K2668" s="8"/>
      <c r="L2668" s="19"/>
      <c r="M2668" s="8"/>
      <c r="N2668" s="19"/>
      <c r="O2668" s="19"/>
      <c r="P2668" s="19"/>
      <c r="Q2668" s="8"/>
      <c r="R2668" s="8"/>
      <c r="S2668" s="88"/>
      <c r="T2668" s="17" t="s">
        <v>80</v>
      </c>
      <c r="U2668" s="17" t="s">
        <v>80</v>
      </c>
      <c r="V2668" s="18" t="s">
        <v>80</v>
      </c>
      <c r="W2668" s="19"/>
      <c r="X2668" s="8"/>
      <c r="Y2668" s="90"/>
      <c r="Z2668" s="88"/>
      <c r="AA2668" s="88"/>
      <c r="AB2668" s="88"/>
      <c r="AC2668" s="88"/>
      <c r="AD2668" s="10"/>
      <c r="AE2668" s="8"/>
      <c r="AF2668" s="12"/>
      <c r="AG2668" s="8"/>
      <c r="AH2668" s="88"/>
    </row>
    <row r="2669" spans="1:34" x14ac:dyDescent="0.25">
      <c r="A2669" s="62">
        <f>COUNTA(H2669:K2669,L2669:AH2669)</f>
        <v>0</v>
      </c>
      <c r="B2669" s="13"/>
      <c r="C2669" s="13"/>
      <c r="D2669" s="13" t="str">
        <f>IF(J2669&gt;0,"совмещение","-")</f>
        <v>-</v>
      </c>
      <c r="E2669" s="13">
        <f t="shared" si="344"/>
        <v>0</v>
      </c>
      <c r="F2669" s="13"/>
      <c r="G2669" s="13"/>
      <c r="H2669" s="88"/>
      <c r="I2669" s="88"/>
      <c r="J2669" s="9"/>
      <c r="K2669" s="8"/>
      <c r="L2669" s="19"/>
      <c r="M2669" s="8"/>
      <c r="N2669" s="19"/>
      <c r="O2669" s="19"/>
      <c r="P2669" s="19"/>
      <c r="Q2669" s="8"/>
      <c r="R2669" s="8"/>
      <c r="S2669" s="88"/>
      <c r="T2669" s="8"/>
      <c r="U2669" s="8"/>
      <c r="V2669" s="11"/>
      <c r="W2669" s="19"/>
      <c r="X2669" s="8"/>
      <c r="Y2669" s="90"/>
      <c r="Z2669" s="88"/>
      <c r="AA2669" s="88"/>
      <c r="AB2669" s="88"/>
      <c r="AC2669" s="88"/>
      <c r="AD2669" s="10"/>
      <c r="AE2669" s="8"/>
      <c r="AF2669" s="12"/>
      <c r="AG2669" s="8"/>
      <c r="AH2669" s="88"/>
    </row>
    <row r="2670" spans="1:34" x14ac:dyDescent="0.25">
      <c r="A2670" s="62">
        <f>COUNTA(H2670:K2670,L2670:AH2670)</f>
        <v>0</v>
      </c>
      <c r="B2670" s="13"/>
      <c r="C2670" s="13"/>
      <c r="D2670" s="13"/>
      <c r="E2670" s="13">
        <f t="shared" si="344"/>
        <v>0</v>
      </c>
      <c r="F2670" s="13"/>
      <c r="G2670" s="13"/>
      <c r="H2670" s="88"/>
      <c r="I2670" s="88"/>
      <c r="J2670" s="9"/>
      <c r="K2670" s="8"/>
      <c r="L2670" s="19"/>
      <c r="M2670" s="8"/>
      <c r="N2670" s="19"/>
      <c r="O2670" s="19"/>
      <c r="P2670" s="19"/>
      <c r="Q2670" s="8"/>
      <c r="R2670" s="8"/>
      <c r="S2670" s="88"/>
      <c r="T2670" s="8"/>
      <c r="U2670" s="8"/>
      <c r="V2670" s="11"/>
      <c r="W2670" s="19"/>
      <c r="X2670" s="8"/>
      <c r="Y2670" s="90"/>
      <c r="Z2670" s="88"/>
      <c r="AA2670" s="88"/>
      <c r="AB2670" s="88"/>
      <c r="AC2670" s="88"/>
      <c r="AD2670" s="10"/>
      <c r="AE2670" s="8"/>
      <c r="AF2670" s="12"/>
      <c r="AG2670" s="8"/>
      <c r="AH2670" s="88"/>
    </row>
    <row r="2671" spans="1:34" x14ac:dyDescent="0.25">
      <c r="A2671" s="62">
        <f>COUNTA(H2671:K2671,L2671:AH2671)</f>
        <v>0</v>
      </c>
      <c r="B2671" s="13"/>
      <c r="C2671" s="13"/>
      <c r="D2671" s="13"/>
      <c r="E2671" s="13">
        <f t="shared" si="344"/>
        <v>0</v>
      </c>
      <c r="F2671" s="13"/>
      <c r="G2671" s="13"/>
      <c r="H2671" s="88"/>
      <c r="I2671" s="88"/>
      <c r="J2671" s="9"/>
      <c r="K2671" s="8"/>
      <c r="L2671" s="19"/>
      <c r="M2671" s="8"/>
      <c r="N2671" s="19"/>
      <c r="O2671" s="19"/>
      <c r="P2671" s="19"/>
      <c r="Q2671" s="8"/>
      <c r="R2671" s="8"/>
      <c r="S2671" s="88"/>
      <c r="T2671" s="8"/>
      <c r="U2671" s="8"/>
      <c r="V2671" s="11"/>
      <c r="W2671" s="19"/>
      <c r="X2671" s="8"/>
      <c r="Y2671" s="90"/>
      <c r="Z2671" s="88"/>
      <c r="AA2671" s="88"/>
      <c r="AB2671" s="88"/>
      <c r="AC2671" s="88"/>
      <c r="AD2671" s="10"/>
      <c r="AE2671" s="8"/>
      <c r="AF2671" s="12"/>
      <c r="AG2671" s="8"/>
      <c r="AH2671" s="88"/>
    </row>
    <row r="2672" spans="1:34" x14ac:dyDescent="0.25">
      <c r="A2672" s="62">
        <f>COUNTA(H2672:K2672,L2672:AH2672)</f>
        <v>0</v>
      </c>
      <c r="B2672" s="13"/>
      <c r="C2672" s="13"/>
      <c r="D2672" s="13"/>
      <c r="E2672" s="13">
        <f t="shared" si="344"/>
        <v>0</v>
      </c>
      <c r="F2672" s="13"/>
      <c r="G2672" s="13"/>
      <c r="H2672" s="88"/>
      <c r="I2672" s="88"/>
      <c r="J2672" s="9"/>
      <c r="K2672" s="8"/>
      <c r="L2672" s="19"/>
      <c r="M2672" s="8"/>
      <c r="N2672" s="19"/>
      <c r="O2672" s="19"/>
      <c r="P2672" s="19"/>
      <c r="Q2672" s="8"/>
      <c r="R2672" s="8"/>
      <c r="S2672" s="88"/>
      <c r="T2672" s="8"/>
      <c r="U2672" s="8"/>
      <c r="V2672" s="11"/>
      <c r="W2672" s="19"/>
      <c r="X2672" s="8"/>
      <c r="Y2672" s="90"/>
      <c r="Z2672" s="88"/>
      <c r="AA2672" s="88"/>
      <c r="AB2672" s="88"/>
      <c r="AC2672" s="88"/>
      <c r="AD2672" s="10"/>
      <c r="AE2672" s="8"/>
      <c r="AF2672" s="12"/>
      <c r="AG2672" s="8"/>
      <c r="AH2672" s="88"/>
    </row>
    <row r="2673" spans="1:34" x14ac:dyDescent="0.25">
      <c r="A2673" s="62">
        <f>COUNTA(H2673:K2673,L2673:AH2673)</f>
        <v>0</v>
      </c>
      <c r="B2673" s="13"/>
      <c r="C2673" s="13"/>
      <c r="D2673" s="13"/>
      <c r="E2673" s="13">
        <f t="shared" si="344"/>
        <v>0</v>
      </c>
      <c r="F2673" s="13"/>
      <c r="G2673" s="13"/>
      <c r="H2673" s="88"/>
      <c r="I2673" s="88"/>
      <c r="J2673" s="9"/>
      <c r="K2673" s="8"/>
      <c r="L2673" s="19"/>
      <c r="M2673" s="8"/>
      <c r="N2673" s="19"/>
      <c r="O2673" s="19"/>
      <c r="P2673" s="19"/>
      <c r="Q2673" s="8"/>
      <c r="R2673" s="8"/>
      <c r="S2673" s="88"/>
      <c r="T2673" s="8"/>
      <c r="U2673" s="8"/>
      <c r="V2673" s="11"/>
      <c r="W2673" s="19"/>
      <c r="X2673" s="8"/>
      <c r="Y2673" s="90"/>
      <c r="Z2673" s="88"/>
      <c r="AA2673" s="88"/>
      <c r="AB2673" s="88"/>
      <c r="AC2673" s="88"/>
      <c r="AD2673" s="10"/>
      <c r="AE2673" s="8"/>
      <c r="AF2673" s="12"/>
      <c r="AG2673" s="8"/>
      <c r="AH2673" s="88"/>
    </row>
    <row r="2674" spans="1:34" x14ac:dyDescent="0.25">
      <c r="A2674" s="62">
        <f>COUNTA(H2674:K2674,L2674:AH2674)</f>
        <v>0</v>
      </c>
      <c r="B2674" s="13"/>
      <c r="C2674" s="13"/>
      <c r="D2674" s="13"/>
      <c r="E2674" s="13">
        <f t="shared" si="344"/>
        <v>0</v>
      </c>
      <c r="F2674" s="13"/>
      <c r="G2674" s="13"/>
      <c r="H2674" s="88"/>
      <c r="I2674" s="88"/>
      <c r="J2674" s="9"/>
      <c r="K2674" s="8"/>
      <c r="L2674" s="19"/>
      <c r="M2674" s="8"/>
      <c r="N2674" s="19"/>
      <c r="O2674" s="19"/>
      <c r="P2674" s="19"/>
      <c r="Q2674" s="8"/>
      <c r="R2674" s="8"/>
      <c r="S2674" s="88"/>
      <c r="T2674" s="8"/>
      <c r="U2674" s="8"/>
      <c r="V2674" s="11"/>
      <c r="W2674" s="19"/>
      <c r="X2674" s="8"/>
      <c r="Y2674" s="90"/>
      <c r="Z2674" s="88"/>
      <c r="AA2674" s="88"/>
      <c r="AB2674" s="88"/>
      <c r="AC2674" s="88"/>
      <c r="AD2674" s="10"/>
      <c r="AE2674" s="8"/>
      <c r="AF2674" s="12"/>
      <c r="AG2674" s="8"/>
      <c r="AH2674" s="88"/>
    </row>
    <row r="2675" spans="1:34" x14ac:dyDescent="0.25">
      <c r="A2675" s="62">
        <f>COUNTA(H2675:K2675,L2675:AH2675,J2676)-4</f>
        <v>0</v>
      </c>
      <c r="B2675" s="13"/>
      <c r="C2675" s="13"/>
      <c r="D2675" s="13"/>
      <c r="E2675" s="13">
        <f t="shared" si="344"/>
        <v>0</v>
      </c>
      <c r="F2675" s="13"/>
      <c r="G2675" s="13"/>
      <c r="H2675" s="88"/>
      <c r="I2675" s="88"/>
      <c r="J2675" s="7" t="s">
        <v>79</v>
      </c>
      <c r="K2675" s="8"/>
      <c r="L2675" s="19"/>
      <c r="M2675" s="8"/>
      <c r="N2675" s="19"/>
      <c r="O2675" s="19"/>
      <c r="P2675" s="19"/>
      <c r="Q2675" s="8"/>
      <c r="R2675" s="8"/>
      <c r="S2675" s="88"/>
      <c r="T2675" s="17" t="s">
        <v>80</v>
      </c>
      <c r="U2675" s="17" t="s">
        <v>80</v>
      </c>
      <c r="V2675" s="18" t="s">
        <v>80</v>
      </c>
      <c r="W2675" s="19"/>
      <c r="X2675" s="8"/>
      <c r="Y2675" s="90"/>
      <c r="Z2675" s="88"/>
      <c r="AA2675" s="88"/>
      <c r="AB2675" s="88"/>
      <c r="AC2675" s="88"/>
      <c r="AD2675" s="10"/>
      <c r="AE2675" s="8"/>
      <c r="AF2675" s="12"/>
      <c r="AG2675" s="8"/>
      <c r="AH2675" s="88"/>
    </row>
    <row r="2676" spans="1:34" x14ac:dyDescent="0.25">
      <c r="A2676" s="62">
        <f>COUNTA(H2676:K2676,L2676:AH2676)</f>
        <v>0</v>
      </c>
      <c r="B2676" s="13"/>
      <c r="C2676" s="13"/>
      <c r="D2676" s="13" t="str">
        <f>IF(J2676&gt;0,"совместительство","-")</f>
        <v>-</v>
      </c>
      <c r="E2676" s="13">
        <f t="shared" si="344"/>
        <v>0</v>
      </c>
      <c r="F2676" s="13"/>
      <c r="G2676" s="13"/>
      <c r="H2676" s="88"/>
      <c r="I2676" s="88"/>
      <c r="J2676" s="9"/>
      <c r="K2676" s="8"/>
      <c r="L2676" s="19"/>
      <c r="M2676" s="8"/>
      <c r="N2676" s="19"/>
      <c r="O2676" s="19"/>
      <c r="P2676" s="19"/>
      <c r="Q2676" s="8"/>
      <c r="R2676" s="8"/>
      <c r="S2676" s="88"/>
      <c r="T2676" s="8"/>
      <c r="U2676" s="8"/>
      <c r="V2676" s="11"/>
      <c r="W2676" s="19"/>
      <c r="X2676" s="8"/>
      <c r="Y2676" s="90"/>
      <c r="Z2676" s="88"/>
      <c r="AA2676" s="88"/>
      <c r="AB2676" s="88"/>
      <c r="AC2676" s="88"/>
      <c r="AD2676" s="10"/>
      <c r="AE2676" s="8"/>
      <c r="AF2676" s="12"/>
      <c r="AG2676" s="8"/>
      <c r="AH2676" s="88"/>
    </row>
    <row r="2677" spans="1:34" x14ac:dyDescent="0.25">
      <c r="A2677" s="62">
        <f>COUNTA(H2677:K2677,L2677:AH2677)</f>
        <v>0</v>
      </c>
      <c r="B2677" s="13"/>
      <c r="C2677" s="13"/>
      <c r="D2677" s="13"/>
      <c r="E2677" s="13">
        <f t="shared" si="344"/>
        <v>0</v>
      </c>
      <c r="F2677" s="13"/>
      <c r="G2677" s="13"/>
      <c r="H2677" s="88"/>
      <c r="I2677" s="88"/>
      <c r="J2677" s="9"/>
      <c r="K2677" s="8"/>
      <c r="L2677" s="19"/>
      <c r="M2677" s="8"/>
      <c r="N2677" s="19"/>
      <c r="O2677" s="19"/>
      <c r="P2677" s="19"/>
      <c r="Q2677" s="8"/>
      <c r="R2677" s="8"/>
      <c r="S2677" s="88"/>
      <c r="T2677" s="8"/>
      <c r="U2677" s="8"/>
      <c r="V2677" s="11"/>
      <c r="W2677" s="19"/>
      <c r="X2677" s="8"/>
      <c r="Y2677" s="90"/>
      <c r="Z2677" s="88"/>
      <c r="AA2677" s="88"/>
      <c r="AB2677" s="88"/>
      <c r="AC2677" s="88"/>
      <c r="AD2677" s="10"/>
      <c r="AE2677" s="8"/>
      <c r="AF2677" s="12"/>
      <c r="AG2677" s="8"/>
      <c r="AH2677" s="88"/>
    </row>
    <row r="2678" spans="1:34" x14ac:dyDescent="0.25">
      <c r="A2678" s="62">
        <f>COUNTA(H2678:K2678,L2678:AH2678)</f>
        <v>0</v>
      </c>
      <c r="B2678" s="13"/>
      <c r="C2678" s="13"/>
      <c r="D2678" s="13"/>
      <c r="E2678" s="13">
        <f t="shared" si="344"/>
        <v>0</v>
      </c>
      <c r="F2678" s="13"/>
      <c r="G2678" s="13"/>
      <c r="H2678" s="88"/>
      <c r="I2678" s="88"/>
      <c r="J2678" s="9"/>
      <c r="K2678" s="8"/>
      <c r="L2678" s="19"/>
      <c r="M2678" s="8"/>
      <c r="N2678" s="19"/>
      <c r="O2678" s="19"/>
      <c r="P2678" s="19"/>
      <c r="Q2678" s="8"/>
      <c r="R2678" s="8"/>
      <c r="S2678" s="88"/>
      <c r="T2678" s="8"/>
      <c r="U2678" s="8"/>
      <c r="V2678" s="11"/>
      <c r="W2678" s="19"/>
      <c r="X2678" s="8"/>
      <c r="Y2678" s="90"/>
      <c r="Z2678" s="88"/>
      <c r="AA2678" s="88"/>
      <c r="AB2678" s="88"/>
      <c r="AC2678" s="88"/>
      <c r="AD2678" s="10"/>
      <c r="AE2678" s="8"/>
      <c r="AF2678" s="12"/>
      <c r="AG2678" s="8"/>
      <c r="AH2678" s="88"/>
    </row>
    <row r="2679" spans="1:34" x14ac:dyDescent="0.25">
      <c r="A2679" s="62">
        <f>COUNTA(H2679:K2679,L2679:AH2679)</f>
        <v>0</v>
      </c>
      <c r="B2679" s="13"/>
      <c r="C2679" s="13"/>
      <c r="D2679" s="13"/>
      <c r="E2679" s="13">
        <f t="shared" si="344"/>
        <v>0</v>
      </c>
      <c r="F2679" s="13"/>
      <c r="G2679" s="13"/>
      <c r="H2679" s="88"/>
      <c r="I2679" s="88"/>
      <c r="J2679" s="9"/>
      <c r="K2679" s="8"/>
      <c r="L2679" s="19"/>
      <c r="M2679" s="8"/>
      <c r="N2679" s="19"/>
      <c r="O2679" s="19"/>
      <c r="P2679" s="19"/>
      <c r="Q2679" s="8"/>
      <c r="R2679" s="8"/>
      <c r="S2679" s="88"/>
      <c r="T2679" s="8"/>
      <c r="U2679" s="8"/>
      <c r="V2679" s="11"/>
      <c r="W2679" s="19"/>
      <c r="X2679" s="8"/>
      <c r="Y2679" s="90"/>
      <c r="Z2679" s="88"/>
      <c r="AA2679" s="88"/>
      <c r="AB2679" s="88"/>
      <c r="AC2679" s="88"/>
      <c r="AD2679" s="10"/>
      <c r="AE2679" s="8"/>
      <c r="AF2679" s="12"/>
      <c r="AG2679" s="8"/>
      <c r="AH2679" s="88"/>
    </row>
    <row r="2680" spans="1:34" x14ac:dyDescent="0.25">
      <c r="A2680" s="62">
        <f>COUNTA(H2680:K2680,L2680:AH2680)</f>
        <v>0</v>
      </c>
      <c r="B2680" s="13"/>
      <c r="C2680" s="13"/>
      <c r="D2680" s="13"/>
      <c r="E2680" s="13">
        <f t="shared" si="344"/>
        <v>0</v>
      </c>
      <c r="F2680" s="13"/>
      <c r="G2680" s="13"/>
      <c r="H2680" s="88"/>
      <c r="I2680" s="88"/>
      <c r="J2680" s="9"/>
      <c r="K2680" s="8"/>
      <c r="L2680" s="19"/>
      <c r="M2680" s="8"/>
      <c r="N2680" s="19"/>
      <c r="O2680" s="19"/>
      <c r="P2680" s="19"/>
      <c r="Q2680" s="8"/>
      <c r="R2680" s="8"/>
      <c r="S2680" s="88"/>
      <c r="T2680" s="8"/>
      <c r="U2680" s="8"/>
      <c r="V2680" s="11"/>
      <c r="W2680" s="19"/>
      <c r="X2680" s="8"/>
      <c r="Y2680" s="90"/>
      <c r="Z2680" s="88"/>
      <c r="AA2680" s="88"/>
      <c r="AB2680" s="88"/>
      <c r="AC2680" s="88"/>
      <c r="AD2680" s="10"/>
      <c r="AE2680" s="8"/>
      <c r="AF2680" s="12"/>
      <c r="AG2680" s="8"/>
      <c r="AH2680" s="88"/>
    </row>
    <row r="2681" spans="1:34" x14ac:dyDescent="0.25">
      <c r="A2681" s="62">
        <f>COUNTA(H2681:K2681,L2681:AH2681)</f>
        <v>0</v>
      </c>
      <c r="B2681" s="13"/>
      <c r="C2681" s="13"/>
      <c r="D2681" s="13"/>
      <c r="E2681" s="13">
        <f t="shared" si="344"/>
        <v>0</v>
      </c>
      <c r="F2681" s="13"/>
      <c r="G2681" s="13"/>
      <c r="H2681" s="88"/>
      <c r="I2681" s="88"/>
      <c r="J2681" s="9"/>
      <c r="K2681" s="8"/>
      <c r="L2681" s="19"/>
      <c r="M2681" s="8"/>
      <c r="N2681" s="19"/>
      <c r="O2681" s="19"/>
      <c r="P2681" s="19"/>
      <c r="Q2681" s="8"/>
      <c r="R2681" s="8"/>
      <c r="S2681" s="88"/>
      <c r="T2681" s="8"/>
      <c r="U2681" s="8"/>
      <c r="V2681" s="11"/>
      <c r="W2681" s="19"/>
      <c r="X2681" s="8"/>
      <c r="Y2681" s="90"/>
      <c r="Z2681" s="88"/>
      <c r="AA2681" s="88"/>
      <c r="AB2681" s="88"/>
      <c r="AC2681" s="88"/>
      <c r="AD2681" s="10"/>
      <c r="AE2681" s="8"/>
      <c r="AF2681" s="12"/>
      <c r="AG2681" s="8"/>
      <c r="AH2681" s="88"/>
    </row>
    <row r="2682" spans="1:34" s="26" customFormat="1" ht="11.25" customHeight="1" x14ac:dyDescent="0.25">
      <c r="A2682" s="21">
        <v>0</v>
      </c>
      <c r="B2682" s="22"/>
      <c r="C2682" s="22"/>
      <c r="D2682" s="21"/>
      <c r="E2682" s="23">
        <f>MAX(E2666:E2681)</f>
        <v>0</v>
      </c>
      <c r="F2682" s="21" t="str">
        <f>RIGHT(R2682,4)</f>
        <v xml:space="preserve"> - 0</v>
      </c>
      <c r="G2682" s="21" t="str">
        <f>RIGHT(X2682,4)</f>
        <v xml:space="preserve"> - 0</v>
      </c>
      <c r="H2682" s="88"/>
      <c r="I2682" s="88"/>
      <c r="J2682" s="23" t="s">
        <v>85</v>
      </c>
      <c r="K2682" s="23" t="str">
        <f>IF(E2682=4,"ВО",IF(E2682=3,"СПО",IF(E2682=2,"ВО (с)",IF(E2682=1,"СПО (с)","-"))))</f>
        <v>-</v>
      </c>
      <c r="L2682" s="23">
        <f>COUNTA(L2666:L2681)</f>
        <v>0</v>
      </c>
      <c r="M2682" s="23" t="s">
        <v>80</v>
      </c>
      <c r="N2682" s="23" t="s">
        <v>80</v>
      </c>
      <c r="O2682" s="23">
        <f>COUNTA(O2666:O2681)</f>
        <v>0</v>
      </c>
      <c r="P2682" s="23" t="s">
        <v>80</v>
      </c>
      <c r="Q2682" s="23">
        <f>SUM(Q2666:Q2681)</f>
        <v>0</v>
      </c>
      <c r="R2682" s="23" t="str">
        <f>CONCATENATE("П.Г.П. - ",MAX(R2666:R2681))</f>
        <v>П.Г.П. - 0</v>
      </c>
      <c r="S2682" s="23">
        <f>COUNTA(S2666)</f>
        <v>0</v>
      </c>
      <c r="T2682" s="23">
        <f>T2667</f>
        <v>0</v>
      </c>
      <c r="U2682" s="23" t="s">
        <v>80</v>
      </c>
      <c r="V2682" s="23" t="s">
        <v>80</v>
      </c>
      <c r="W2682" s="23">
        <f>COUNTA(W2666:W2681)</f>
        <v>0</v>
      </c>
      <c r="X2682" s="23" t="str">
        <f>CONCATENATE("П.Г.П. - ",MAX(X2666:X2681))</f>
        <v>П.Г.П. - 0</v>
      </c>
      <c r="Y2682" s="24">
        <f>Y2666</f>
        <v>0</v>
      </c>
      <c r="Z2682" s="23" t="str">
        <f>IF(Z2666="","-",Z2666)</f>
        <v>-</v>
      </c>
      <c r="AA2682" s="23" t="str">
        <f t="shared" ref="AA2682:AC2682" si="345">IF(AA2666="","-",AA2666)</f>
        <v>-</v>
      </c>
      <c r="AB2682" s="23" t="str">
        <f t="shared" si="345"/>
        <v>-</v>
      </c>
      <c r="AC2682" s="23" t="str">
        <f t="shared" si="345"/>
        <v>-</v>
      </c>
      <c r="AD2682" s="23" t="s">
        <v>80</v>
      </c>
      <c r="AE2682" s="23">
        <f>SUM(AE2666:AE2681)</f>
        <v>0</v>
      </c>
      <c r="AF2682" s="25">
        <f>SUM(AF2666:AF2681)</f>
        <v>0</v>
      </c>
      <c r="AG2682" s="23" t="s">
        <v>80</v>
      </c>
      <c r="AH2682" s="23" t="s">
        <v>80</v>
      </c>
    </row>
    <row r="2683" spans="1:34" x14ac:dyDescent="0.25">
      <c r="A2683" s="62">
        <f>COUNTA(H2683:K2683,L2683:AH2683)-7</f>
        <v>-1</v>
      </c>
      <c r="B2683" s="13"/>
      <c r="C2683" s="13"/>
      <c r="D2683" s="13"/>
      <c r="E2683" s="13">
        <f t="shared" ref="E2683:E2698" si="346">IF(K2683="ВО",4,IF(K2683="СПО",3,IF(K2683="ВО (студент)",2,IF(K2683="СПО (студент)",1,0))))</f>
        <v>0</v>
      </c>
      <c r="F2683" s="13"/>
      <c r="G2683" s="13"/>
      <c r="H2683" s="88">
        <v>178</v>
      </c>
      <c r="I2683" s="88"/>
      <c r="J2683" s="7" t="s">
        <v>77</v>
      </c>
      <c r="K2683" s="8"/>
      <c r="L2683" s="19"/>
      <c r="M2683" s="8"/>
      <c r="N2683" s="19"/>
      <c r="O2683" s="19"/>
      <c r="P2683" s="19"/>
      <c r="Q2683" s="8"/>
      <c r="R2683" s="8"/>
      <c r="S2683" s="88"/>
      <c r="T2683" s="17" t="s">
        <v>80</v>
      </c>
      <c r="U2683" s="17" t="s">
        <v>80</v>
      </c>
      <c r="V2683" s="18" t="s">
        <v>80</v>
      </c>
      <c r="W2683" s="19"/>
      <c r="X2683" s="8"/>
      <c r="Y2683" s="90"/>
      <c r="Z2683" s="88"/>
      <c r="AA2683" s="88"/>
      <c r="AB2683" s="88" t="str">
        <f>IF(Y2683&lt;1,"-",ROUND(YEARFRAC(Y2683,#REF!,1),2))</f>
        <v>-</v>
      </c>
      <c r="AC2683" s="88"/>
      <c r="AD2683" s="10"/>
      <c r="AE2683" s="8"/>
      <c r="AF2683" s="12"/>
      <c r="AG2683" s="8"/>
      <c r="AH2683" s="88"/>
    </row>
    <row r="2684" spans="1:34" x14ac:dyDescent="0.25">
      <c r="A2684" s="62">
        <f>COUNTA(H2684:K2684,L2684:AH2684)</f>
        <v>0</v>
      </c>
      <c r="B2684" s="13"/>
      <c r="C2684" s="13"/>
      <c r="D2684" s="13"/>
      <c r="E2684" s="13">
        <f t="shared" si="346"/>
        <v>0</v>
      </c>
      <c r="F2684" s="13"/>
      <c r="G2684" s="13"/>
      <c r="H2684" s="88"/>
      <c r="I2684" s="88"/>
      <c r="J2684" s="9"/>
      <c r="K2684" s="8"/>
      <c r="L2684" s="19"/>
      <c r="M2684" s="8"/>
      <c r="N2684" s="19"/>
      <c r="O2684" s="19"/>
      <c r="P2684" s="19"/>
      <c r="Q2684" s="8"/>
      <c r="R2684" s="8"/>
      <c r="S2684" s="88"/>
      <c r="T2684" s="8"/>
      <c r="U2684" s="8"/>
      <c r="V2684" s="11"/>
      <c r="W2684" s="19"/>
      <c r="X2684" s="8"/>
      <c r="Y2684" s="90"/>
      <c r="Z2684" s="88"/>
      <c r="AA2684" s="88"/>
      <c r="AB2684" s="88"/>
      <c r="AC2684" s="88"/>
      <c r="AD2684" s="10"/>
      <c r="AE2684" s="8"/>
      <c r="AF2684" s="12"/>
      <c r="AG2684" s="8"/>
      <c r="AH2684" s="88"/>
    </row>
    <row r="2685" spans="1:34" x14ac:dyDescent="0.25">
      <c r="A2685" s="62">
        <f>COUNTA(H2685:K2685,L2685:AH2685,J2686)-4</f>
        <v>0</v>
      </c>
      <c r="B2685" s="13"/>
      <c r="C2685" s="13"/>
      <c r="D2685" s="13"/>
      <c r="E2685" s="13">
        <f t="shared" si="346"/>
        <v>0</v>
      </c>
      <c r="F2685" s="13"/>
      <c r="G2685" s="13"/>
      <c r="H2685" s="88"/>
      <c r="I2685" s="88"/>
      <c r="J2685" s="7" t="s">
        <v>78</v>
      </c>
      <c r="K2685" s="8"/>
      <c r="L2685" s="19"/>
      <c r="M2685" s="8"/>
      <c r="N2685" s="19"/>
      <c r="O2685" s="19"/>
      <c r="P2685" s="19"/>
      <c r="Q2685" s="8"/>
      <c r="R2685" s="8"/>
      <c r="S2685" s="88"/>
      <c r="T2685" s="17" t="s">
        <v>80</v>
      </c>
      <c r="U2685" s="17" t="s">
        <v>80</v>
      </c>
      <c r="V2685" s="18" t="s">
        <v>80</v>
      </c>
      <c r="W2685" s="19"/>
      <c r="X2685" s="8"/>
      <c r="Y2685" s="90"/>
      <c r="Z2685" s="88"/>
      <c r="AA2685" s="88"/>
      <c r="AB2685" s="88"/>
      <c r="AC2685" s="88"/>
      <c r="AD2685" s="10"/>
      <c r="AE2685" s="8"/>
      <c r="AF2685" s="12"/>
      <c r="AG2685" s="8"/>
      <c r="AH2685" s="88"/>
    </row>
    <row r="2686" spans="1:34" x14ac:dyDescent="0.25">
      <c r="A2686" s="62">
        <f>COUNTA(H2686:K2686,L2686:AH2686)</f>
        <v>0</v>
      </c>
      <c r="B2686" s="13"/>
      <c r="C2686" s="13"/>
      <c r="D2686" s="13" t="str">
        <f>IF(J2686&gt;0,"совмещение","-")</f>
        <v>-</v>
      </c>
      <c r="E2686" s="13">
        <f t="shared" si="346"/>
        <v>0</v>
      </c>
      <c r="F2686" s="13"/>
      <c r="G2686" s="13"/>
      <c r="H2686" s="88"/>
      <c r="I2686" s="88"/>
      <c r="J2686" s="9"/>
      <c r="K2686" s="8"/>
      <c r="L2686" s="19"/>
      <c r="M2686" s="8"/>
      <c r="N2686" s="19"/>
      <c r="O2686" s="19"/>
      <c r="P2686" s="19"/>
      <c r="Q2686" s="8"/>
      <c r="R2686" s="8"/>
      <c r="S2686" s="88"/>
      <c r="T2686" s="8"/>
      <c r="U2686" s="8"/>
      <c r="V2686" s="11"/>
      <c r="W2686" s="19"/>
      <c r="X2686" s="8"/>
      <c r="Y2686" s="90"/>
      <c r="Z2686" s="88"/>
      <c r="AA2686" s="88"/>
      <c r="AB2686" s="88"/>
      <c r="AC2686" s="88"/>
      <c r="AD2686" s="10"/>
      <c r="AE2686" s="8"/>
      <c r="AF2686" s="12"/>
      <c r="AG2686" s="8"/>
      <c r="AH2686" s="88"/>
    </row>
    <row r="2687" spans="1:34" x14ac:dyDescent="0.25">
      <c r="A2687" s="62">
        <f>COUNTA(H2687:K2687,L2687:AH2687)</f>
        <v>0</v>
      </c>
      <c r="B2687" s="13"/>
      <c r="C2687" s="13"/>
      <c r="D2687" s="13"/>
      <c r="E2687" s="13">
        <f t="shared" si="346"/>
        <v>0</v>
      </c>
      <c r="F2687" s="13"/>
      <c r="G2687" s="13"/>
      <c r="H2687" s="88"/>
      <c r="I2687" s="88"/>
      <c r="J2687" s="9"/>
      <c r="K2687" s="8"/>
      <c r="L2687" s="19"/>
      <c r="M2687" s="8"/>
      <c r="N2687" s="19"/>
      <c r="O2687" s="19"/>
      <c r="P2687" s="19"/>
      <c r="Q2687" s="8"/>
      <c r="R2687" s="8"/>
      <c r="S2687" s="88"/>
      <c r="T2687" s="8"/>
      <c r="U2687" s="8"/>
      <c r="V2687" s="11"/>
      <c r="W2687" s="19"/>
      <c r="X2687" s="8"/>
      <c r="Y2687" s="90"/>
      <c r="Z2687" s="88"/>
      <c r="AA2687" s="88"/>
      <c r="AB2687" s="88"/>
      <c r="AC2687" s="88"/>
      <c r="AD2687" s="10"/>
      <c r="AE2687" s="8"/>
      <c r="AF2687" s="12"/>
      <c r="AG2687" s="8"/>
      <c r="AH2687" s="88"/>
    </row>
    <row r="2688" spans="1:34" x14ac:dyDescent="0.25">
      <c r="A2688" s="62">
        <f>COUNTA(H2688:K2688,L2688:AH2688)</f>
        <v>0</v>
      </c>
      <c r="B2688" s="13"/>
      <c r="C2688" s="13"/>
      <c r="D2688" s="13"/>
      <c r="E2688" s="13">
        <f t="shared" si="346"/>
        <v>0</v>
      </c>
      <c r="F2688" s="13"/>
      <c r="G2688" s="13"/>
      <c r="H2688" s="88"/>
      <c r="I2688" s="88"/>
      <c r="J2688" s="9"/>
      <c r="K2688" s="8"/>
      <c r="L2688" s="19"/>
      <c r="M2688" s="8"/>
      <c r="N2688" s="19"/>
      <c r="O2688" s="19"/>
      <c r="P2688" s="19"/>
      <c r="Q2688" s="8"/>
      <c r="R2688" s="8"/>
      <c r="S2688" s="88"/>
      <c r="T2688" s="8"/>
      <c r="U2688" s="8"/>
      <c r="V2688" s="11"/>
      <c r="W2688" s="19"/>
      <c r="X2688" s="8"/>
      <c r="Y2688" s="90"/>
      <c r="Z2688" s="88"/>
      <c r="AA2688" s="88"/>
      <c r="AB2688" s="88"/>
      <c r="AC2688" s="88"/>
      <c r="AD2688" s="10"/>
      <c r="AE2688" s="8"/>
      <c r="AF2688" s="12"/>
      <c r="AG2688" s="8"/>
      <c r="AH2688" s="88"/>
    </row>
    <row r="2689" spans="1:34" x14ac:dyDescent="0.25">
      <c r="A2689" s="62">
        <f>COUNTA(H2689:K2689,L2689:AH2689)</f>
        <v>0</v>
      </c>
      <c r="B2689" s="13"/>
      <c r="C2689" s="13"/>
      <c r="D2689" s="13"/>
      <c r="E2689" s="13">
        <f t="shared" si="346"/>
        <v>0</v>
      </c>
      <c r="F2689" s="13"/>
      <c r="G2689" s="13"/>
      <c r="H2689" s="88"/>
      <c r="I2689" s="88"/>
      <c r="J2689" s="9"/>
      <c r="K2689" s="8"/>
      <c r="L2689" s="19"/>
      <c r="M2689" s="8"/>
      <c r="N2689" s="19"/>
      <c r="O2689" s="19"/>
      <c r="P2689" s="19"/>
      <c r="Q2689" s="8"/>
      <c r="R2689" s="8"/>
      <c r="S2689" s="88"/>
      <c r="T2689" s="8"/>
      <c r="U2689" s="8"/>
      <c r="V2689" s="11"/>
      <c r="W2689" s="19"/>
      <c r="X2689" s="8"/>
      <c r="Y2689" s="90"/>
      <c r="Z2689" s="88"/>
      <c r="AA2689" s="88"/>
      <c r="AB2689" s="88"/>
      <c r="AC2689" s="88"/>
      <c r="AD2689" s="10"/>
      <c r="AE2689" s="8"/>
      <c r="AF2689" s="12"/>
      <c r="AG2689" s="8"/>
      <c r="AH2689" s="88"/>
    </row>
    <row r="2690" spans="1:34" x14ac:dyDescent="0.25">
      <c r="A2690" s="62">
        <f>COUNTA(H2690:K2690,L2690:AH2690)</f>
        <v>0</v>
      </c>
      <c r="B2690" s="13"/>
      <c r="C2690" s="13"/>
      <c r="D2690" s="13"/>
      <c r="E2690" s="13">
        <f t="shared" si="346"/>
        <v>0</v>
      </c>
      <c r="F2690" s="13"/>
      <c r="G2690" s="13"/>
      <c r="H2690" s="88"/>
      <c r="I2690" s="88"/>
      <c r="J2690" s="9"/>
      <c r="K2690" s="8"/>
      <c r="L2690" s="19"/>
      <c r="M2690" s="8"/>
      <c r="N2690" s="19"/>
      <c r="O2690" s="19"/>
      <c r="P2690" s="19"/>
      <c r="Q2690" s="8"/>
      <c r="R2690" s="8"/>
      <c r="S2690" s="88"/>
      <c r="T2690" s="8"/>
      <c r="U2690" s="8"/>
      <c r="V2690" s="11"/>
      <c r="W2690" s="19"/>
      <c r="X2690" s="8"/>
      <c r="Y2690" s="90"/>
      <c r="Z2690" s="88"/>
      <c r="AA2690" s="88"/>
      <c r="AB2690" s="88"/>
      <c r="AC2690" s="88"/>
      <c r="AD2690" s="10"/>
      <c r="AE2690" s="8"/>
      <c r="AF2690" s="12"/>
      <c r="AG2690" s="8"/>
      <c r="AH2690" s="88"/>
    </row>
    <row r="2691" spans="1:34" x14ac:dyDescent="0.25">
      <c r="A2691" s="62">
        <f>COUNTA(H2691:K2691,L2691:AH2691)</f>
        <v>0</v>
      </c>
      <c r="B2691" s="13"/>
      <c r="C2691" s="13"/>
      <c r="D2691" s="13"/>
      <c r="E2691" s="13">
        <f t="shared" si="346"/>
        <v>0</v>
      </c>
      <c r="F2691" s="13"/>
      <c r="G2691" s="13"/>
      <c r="H2691" s="88"/>
      <c r="I2691" s="88"/>
      <c r="J2691" s="9"/>
      <c r="K2691" s="8"/>
      <c r="L2691" s="19"/>
      <c r="M2691" s="8"/>
      <c r="N2691" s="19"/>
      <c r="O2691" s="19"/>
      <c r="P2691" s="19"/>
      <c r="Q2691" s="8"/>
      <c r="R2691" s="8"/>
      <c r="S2691" s="88"/>
      <c r="T2691" s="8"/>
      <c r="U2691" s="8"/>
      <c r="V2691" s="11"/>
      <c r="W2691" s="19"/>
      <c r="X2691" s="8"/>
      <c r="Y2691" s="90"/>
      <c r="Z2691" s="88"/>
      <c r="AA2691" s="88"/>
      <c r="AB2691" s="88"/>
      <c r="AC2691" s="88"/>
      <c r="AD2691" s="10"/>
      <c r="AE2691" s="8"/>
      <c r="AF2691" s="12"/>
      <c r="AG2691" s="8"/>
      <c r="AH2691" s="88"/>
    </row>
    <row r="2692" spans="1:34" x14ac:dyDescent="0.25">
      <c r="A2692" s="62">
        <f>COUNTA(H2692:K2692,L2692:AH2692,J2693)-4</f>
        <v>0</v>
      </c>
      <c r="B2692" s="13"/>
      <c r="C2692" s="13"/>
      <c r="D2692" s="13"/>
      <c r="E2692" s="13">
        <f t="shared" si="346"/>
        <v>0</v>
      </c>
      <c r="F2692" s="13"/>
      <c r="G2692" s="13"/>
      <c r="H2692" s="88"/>
      <c r="I2692" s="88"/>
      <c r="J2692" s="7" t="s">
        <v>79</v>
      </c>
      <c r="K2692" s="8"/>
      <c r="L2692" s="19"/>
      <c r="M2692" s="8"/>
      <c r="N2692" s="19"/>
      <c r="O2692" s="19"/>
      <c r="P2692" s="19"/>
      <c r="Q2692" s="8"/>
      <c r="R2692" s="8"/>
      <c r="S2692" s="88"/>
      <c r="T2692" s="17" t="s">
        <v>80</v>
      </c>
      <c r="U2692" s="17" t="s">
        <v>80</v>
      </c>
      <c r="V2692" s="18" t="s">
        <v>80</v>
      </c>
      <c r="W2692" s="19"/>
      <c r="X2692" s="8"/>
      <c r="Y2692" s="90"/>
      <c r="Z2692" s="88"/>
      <c r="AA2692" s="88"/>
      <c r="AB2692" s="88"/>
      <c r="AC2692" s="88"/>
      <c r="AD2692" s="10"/>
      <c r="AE2692" s="8"/>
      <c r="AF2692" s="12"/>
      <c r="AG2692" s="8"/>
      <c r="AH2692" s="88"/>
    </row>
    <row r="2693" spans="1:34" x14ac:dyDescent="0.25">
      <c r="A2693" s="62">
        <f>COUNTA(H2693:K2693,L2693:AH2693)</f>
        <v>0</v>
      </c>
      <c r="B2693" s="13"/>
      <c r="C2693" s="13"/>
      <c r="D2693" s="13" t="str">
        <f>IF(J2693&gt;0,"совместительство","-")</f>
        <v>-</v>
      </c>
      <c r="E2693" s="13">
        <f t="shared" si="346"/>
        <v>0</v>
      </c>
      <c r="F2693" s="13"/>
      <c r="G2693" s="13"/>
      <c r="H2693" s="88"/>
      <c r="I2693" s="88"/>
      <c r="J2693" s="9"/>
      <c r="K2693" s="8"/>
      <c r="L2693" s="19"/>
      <c r="M2693" s="8"/>
      <c r="N2693" s="19"/>
      <c r="O2693" s="19"/>
      <c r="P2693" s="19"/>
      <c r="Q2693" s="8"/>
      <c r="R2693" s="8"/>
      <c r="S2693" s="88"/>
      <c r="T2693" s="8"/>
      <c r="U2693" s="8"/>
      <c r="V2693" s="11"/>
      <c r="W2693" s="19"/>
      <c r="X2693" s="8"/>
      <c r="Y2693" s="90"/>
      <c r="Z2693" s="88"/>
      <c r="AA2693" s="88"/>
      <c r="AB2693" s="88"/>
      <c r="AC2693" s="88"/>
      <c r="AD2693" s="10"/>
      <c r="AE2693" s="8"/>
      <c r="AF2693" s="12"/>
      <c r="AG2693" s="8"/>
      <c r="AH2693" s="88"/>
    </row>
    <row r="2694" spans="1:34" x14ac:dyDescent="0.25">
      <c r="A2694" s="62">
        <f>COUNTA(H2694:K2694,L2694:AH2694)</f>
        <v>0</v>
      </c>
      <c r="B2694" s="13"/>
      <c r="C2694" s="13"/>
      <c r="D2694" s="13"/>
      <c r="E2694" s="13">
        <f t="shared" si="346"/>
        <v>0</v>
      </c>
      <c r="F2694" s="13"/>
      <c r="G2694" s="13"/>
      <c r="H2694" s="88"/>
      <c r="I2694" s="88"/>
      <c r="J2694" s="9"/>
      <c r="K2694" s="8"/>
      <c r="L2694" s="19"/>
      <c r="M2694" s="8"/>
      <c r="N2694" s="19"/>
      <c r="O2694" s="19"/>
      <c r="P2694" s="19"/>
      <c r="Q2694" s="8"/>
      <c r="R2694" s="8"/>
      <c r="S2694" s="88"/>
      <c r="T2694" s="8"/>
      <c r="U2694" s="8"/>
      <c r="V2694" s="11"/>
      <c r="W2694" s="19"/>
      <c r="X2694" s="8"/>
      <c r="Y2694" s="90"/>
      <c r="Z2694" s="88"/>
      <c r="AA2694" s="88"/>
      <c r="AB2694" s="88"/>
      <c r="AC2694" s="88"/>
      <c r="AD2694" s="10"/>
      <c r="AE2694" s="8"/>
      <c r="AF2694" s="12"/>
      <c r="AG2694" s="8"/>
      <c r="AH2694" s="88"/>
    </row>
    <row r="2695" spans="1:34" x14ac:dyDescent="0.25">
      <c r="A2695" s="62">
        <f>COUNTA(H2695:K2695,L2695:AH2695)</f>
        <v>0</v>
      </c>
      <c r="B2695" s="13"/>
      <c r="C2695" s="13"/>
      <c r="D2695" s="13"/>
      <c r="E2695" s="13">
        <f t="shared" si="346"/>
        <v>0</v>
      </c>
      <c r="F2695" s="13"/>
      <c r="G2695" s="13"/>
      <c r="H2695" s="88"/>
      <c r="I2695" s="88"/>
      <c r="J2695" s="9"/>
      <c r="K2695" s="8"/>
      <c r="L2695" s="19"/>
      <c r="M2695" s="8"/>
      <c r="N2695" s="19"/>
      <c r="O2695" s="19"/>
      <c r="P2695" s="19"/>
      <c r="Q2695" s="8"/>
      <c r="R2695" s="8"/>
      <c r="S2695" s="88"/>
      <c r="T2695" s="8"/>
      <c r="U2695" s="8"/>
      <c r="V2695" s="11"/>
      <c r="W2695" s="19"/>
      <c r="X2695" s="8"/>
      <c r="Y2695" s="90"/>
      <c r="Z2695" s="88"/>
      <c r="AA2695" s="88"/>
      <c r="AB2695" s="88"/>
      <c r="AC2695" s="88"/>
      <c r="AD2695" s="10"/>
      <c r="AE2695" s="8"/>
      <c r="AF2695" s="12"/>
      <c r="AG2695" s="8"/>
      <c r="AH2695" s="88"/>
    </row>
    <row r="2696" spans="1:34" x14ac:dyDescent="0.25">
      <c r="A2696" s="62">
        <f>COUNTA(H2696:K2696,L2696:AH2696)</f>
        <v>0</v>
      </c>
      <c r="B2696" s="13"/>
      <c r="C2696" s="13"/>
      <c r="D2696" s="13"/>
      <c r="E2696" s="13">
        <f t="shared" si="346"/>
        <v>0</v>
      </c>
      <c r="F2696" s="13"/>
      <c r="G2696" s="13"/>
      <c r="H2696" s="88"/>
      <c r="I2696" s="88"/>
      <c r="J2696" s="9"/>
      <c r="K2696" s="8"/>
      <c r="L2696" s="19"/>
      <c r="M2696" s="8"/>
      <c r="N2696" s="19"/>
      <c r="O2696" s="19"/>
      <c r="P2696" s="19"/>
      <c r="Q2696" s="8"/>
      <c r="R2696" s="8"/>
      <c r="S2696" s="88"/>
      <c r="T2696" s="8"/>
      <c r="U2696" s="8"/>
      <c r="V2696" s="11"/>
      <c r="W2696" s="19"/>
      <c r="X2696" s="8"/>
      <c r="Y2696" s="90"/>
      <c r="Z2696" s="88"/>
      <c r="AA2696" s="88"/>
      <c r="AB2696" s="88"/>
      <c r="AC2696" s="88"/>
      <c r="AD2696" s="10"/>
      <c r="AE2696" s="8"/>
      <c r="AF2696" s="12"/>
      <c r="AG2696" s="8"/>
      <c r="AH2696" s="88"/>
    </row>
    <row r="2697" spans="1:34" x14ac:dyDescent="0.25">
      <c r="A2697" s="62">
        <f>COUNTA(H2697:K2697,L2697:AH2697)</f>
        <v>0</v>
      </c>
      <c r="B2697" s="13"/>
      <c r="C2697" s="13"/>
      <c r="D2697" s="13"/>
      <c r="E2697" s="13">
        <f t="shared" si="346"/>
        <v>0</v>
      </c>
      <c r="F2697" s="13"/>
      <c r="G2697" s="13"/>
      <c r="H2697" s="88"/>
      <c r="I2697" s="88"/>
      <c r="J2697" s="9"/>
      <c r="K2697" s="8"/>
      <c r="L2697" s="19"/>
      <c r="M2697" s="8"/>
      <c r="N2697" s="19"/>
      <c r="O2697" s="19"/>
      <c r="P2697" s="19"/>
      <c r="Q2697" s="8"/>
      <c r="R2697" s="8"/>
      <c r="S2697" s="88"/>
      <c r="T2697" s="8"/>
      <c r="U2697" s="8"/>
      <c r="V2697" s="11"/>
      <c r="W2697" s="19"/>
      <c r="X2697" s="8"/>
      <c r="Y2697" s="90"/>
      <c r="Z2697" s="88"/>
      <c r="AA2697" s="88"/>
      <c r="AB2697" s="88"/>
      <c r="AC2697" s="88"/>
      <c r="AD2697" s="10"/>
      <c r="AE2697" s="8"/>
      <c r="AF2697" s="12"/>
      <c r="AG2697" s="8"/>
      <c r="AH2697" s="88"/>
    </row>
    <row r="2698" spans="1:34" x14ac:dyDescent="0.25">
      <c r="A2698" s="62">
        <f>COUNTA(H2698:K2698,L2698:AH2698)</f>
        <v>0</v>
      </c>
      <c r="B2698" s="13"/>
      <c r="C2698" s="13"/>
      <c r="D2698" s="13"/>
      <c r="E2698" s="13">
        <f t="shared" si="346"/>
        <v>0</v>
      </c>
      <c r="F2698" s="13"/>
      <c r="G2698" s="13"/>
      <c r="H2698" s="88"/>
      <c r="I2698" s="88"/>
      <c r="J2698" s="9"/>
      <c r="K2698" s="8"/>
      <c r="L2698" s="19"/>
      <c r="M2698" s="8"/>
      <c r="N2698" s="19"/>
      <c r="O2698" s="19"/>
      <c r="P2698" s="19"/>
      <c r="Q2698" s="8"/>
      <c r="R2698" s="8"/>
      <c r="S2698" s="88"/>
      <c r="T2698" s="8"/>
      <c r="U2698" s="8"/>
      <c r="V2698" s="11"/>
      <c r="W2698" s="19"/>
      <c r="X2698" s="8"/>
      <c r="Y2698" s="90"/>
      <c r="Z2698" s="88"/>
      <c r="AA2698" s="88"/>
      <c r="AB2698" s="88"/>
      <c r="AC2698" s="88"/>
      <c r="AD2698" s="10"/>
      <c r="AE2698" s="8"/>
      <c r="AF2698" s="12"/>
      <c r="AG2698" s="8"/>
      <c r="AH2698" s="88"/>
    </row>
    <row r="2699" spans="1:34" s="26" customFormat="1" ht="11.25" customHeight="1" x14ac:dyDescent="0.25">
      <c r="A2699" s="21">
        <v>0</v>
      </c>
      <c r="B2699" s="22"/>
      <c r="C2699" s="22"/>
      <c r="D2699" s="21"/>
      <c r="E2699" s="23">
        <f>MAX(E2683:E2698)</f>
        <v>0</v>
      </c>
      <c r="F2699" s="21" t="str">
        <f>RIGHT(R2699,4)</f>
        <v xml:space="preserve"> - 0</v>
      </c>
      <c r="G2699" s="21" t="str">
        <f>RIGHT(X2699,4)</f>
        <v xml:space="preserve"> - 0</v>
      </c>
      <c r="H2699" s="88"/>
      <c r="I2699" s="88"/>
      <c r="J2699" s="23" t="s">
        <v>85</v>
      </c>
      <c r="K2699" s="23" t="str">
        <f>IF(E2699=4,"ВО",IF(E2699=3,"СПО",IF(E2699=2,"ВО (с)",IF(E2699=1,"СПО (с)","-"))))</f>
        <v>-</v>
      </c>
      <c r="L2699" s="23">
        <f>COUNTA(L2683:L2698)</f>
        <v>0</v>
      </c>
      <c r="M2699" s="23" t="s">
        <v>80</v>
      </c>
      <c r="N2699" s="23" t="s">
        <v>80</v>
      </c>
      <c r="O2699" s="23">
        <f>COUNTA(O2683:O2698)</f>
        <v>0</v>
      </c>
      <c r="P2699" s="23" t="s">
        <v>80</v>
      </c>
      <c r="Q2699" s="23">
        <f>SUM(Q2683:Q2698)</f>
        <v>0</v>
      </c>
      <c r="R2699" s="23" t="str">
        <f>CONCATENATE("П.Г.П. - ",MAX(R2683:R2698))</f>
        <v>П.Г.П. - 0</v>
      </c>
      <c r="S2699" s="23">
        <f>COUNTA(S2683)</f>
        <v>0</v>
      </c>
      <c r="T2699" s="23">
        <f>T2684</f>
        <v>0</v>
      </c>
      <c r="U2699" s="23" t="s">
        <v>80</v>
      </c>
      <c r="V2699" s="23" t="s">
        <v>80</v>
      </c>
      <c r="W2699" s="23">
        <f>COUNTA(W2683:W2698)</f>
        <v>0</v>
      </c>
      <c r="X2699" s="23" t="str">
        <f>CONCATENATE("П.Г.П. - ",MAX(X2683:X2698))</f>
        <v>П.Г.П. - 0</v>
      </c>
      <c r="Y2699" s="24">
        <f>Y2683</f>
        <v>0</v>
      </c>
      <c r="Z2699" s="23" t="str">
        <f>IF(Z2683="","-",Z2683)</f>
        <v>-</v>
      </c>
      <c r="AA2699" s="23" t="str">
        <f t="shared" ref="AA2699:AC2699" si="347">IF(AA2683="","-",AA2683)</f>
        <v>-</v>
      </c>
      <c r="AB2699" s="23" t="str">
        <f t="shared" si="347"/>
        <v>-</v>
      </c>
      <c r="AC2699" s="23" t="str">
        <f t="shared" si="347"/>
        <v>-</v>
      </c>
      <c r="AD2699" s="23" t="s">
        <v>80</v>
      </c>
      <c r="AE2699" s="23">
        <f>SUM(AE2683:AE2698)</f>
        <v>0</v>
      </c>
      <c r="AF2699" s="25">
        <f>SUM(AF2683:AF2698)</f>
        <v>0</v>
      </c>
      <c r="AG2699" s="23" t="s">
        <v>80</v>
      </c>
      <c r="AH2699" s="23" t="s">
        <v>80</v>
      </c>
    </row>
    <row r="2700" spans="1:34" x14ac:dyDescent="0.25">
      <c r="A2700" s="62">
        <f>COUNTA(H2700:K2700,L2700:AH2700)-7</f>
        <v>-1</v>
      </c>
      <c r="B2700" s="13"/>
      <c r="C2700" s="13"/>
      <c r="D2700" s="13"/>
      <c r="E2700" s="13">
        <f t="shared" ref="E2700:E2715" si="348">IF(K2700="ВО",4,IF(K2700="СПО",3,IF(K2700="ВО (студент)",2,IF(K2700="СПО (студент)",1,0))))</f>
        <v>0</v>
      </c>
      <c r="F2700" s="13"/>
      <c r="G2700" s="13"/>
      <c r="H2700" s="88">
        <v>179</v>
      </c>
      <c r="I2700" s="88"/>
      <c r="J2700" s="7" t="s">
        <v>77</v>
      </c>
      <c r="K2700" s="8"/>
      <c r="L2700" s="19"/>
      <c r="M2700" s="8"/>
      <c r="N2700" s="19"/>
      <c r="O2700" s="19"/>
      <c r="P2700" s="19"/>
      <c r="Q2700" s="8"/>
      <c r="R2700" s="8"/>
      <c r="S2700" s="88"/>
      <c r="T2700" s="17" t="s">
        <v>80</v>
      </c>
      <c r="U2700" s="17" t="s">
        <v>80</v>
      </c>
      <c r="V2700" s="18" t="s">
        <v>80</v>
      </c>
      <c r="W2700" s="19"/>
      <c r="X2700" s="8"/>
      <c r="Y2700" s="90"/>
      <c r="Z2700" s="88"/>
      <c r="AA2700" s="88"/>
      <c r="AB2700" s="88" t="str">
        <f>IF(Y2700&lt;1,"-",ROUND(YEARFRAC(Y2700,#REF!,1),2))</f>
        <v>-</v>
      </c>
      <c r="AC2700" s="88"/>
      <c r="AD2700" s="10"/>
      <c r="AE2700" s="8"/>
      <c r="AF2700" s="12"/>
      <c r="AG2700" s="8"/>
      <c r="AH2700" s="88"/>
    </row>
    <row r="2701" spans="1:34" x14ac:dyDescent="0.25">
      <c r="A2701" s="62">
        <f>COUNTA(H2701:K2701,L2701:AH2701)</f>
        <v>0</v>
      </c>
      <c r="B2701" s="13"/>
      <c r="C2701" s="13"/>
      <c r="D2701" s="13"/>
      <c r="E2701" s="13">
        <f t="shared" si="348"/>
        <v>0</v>
      </c>
      <c r="F2701" s="13"/>
      <c r="G2701" s="13"/>
      <c r="H2701" s="88"/>
      <c r="I2701" s="88"/>
      <c r="J2701" s="9"/>
      <c r="K2701" s="8"/>
      <c r="L2701" s="19"/>
      <c r="M2701" s="8"/>
      <c r="N2701" s="19"/>
      <c r="O2701" s="19"/>
      <c r="P2701" s="19"/>
      <c r="Q2701" s="8"/>
      <c r="R2701" s="8"/>
      <c r="S2701" s="88"/>
      <c r="T2701" s="8"/>
      <c r="U2701" s="8"/>
      <c r="V2701" s="11"/>
      <c r="W2701" s="19"/>
      <c r="X2701" s="8"/>
      <c r="Y2701" s="90"/>
      <c r="Z2701" s="88"/>
      <c r="AA2701" s="88"/>
      <c r="AB2701" s="88"/>
      <c r="AC2701" s="88"/>
      <c r="AD2701" s="10"/>
      <c r="AE2701" s="8"/>
      <c r="AF2701" s="12"/>
      <c r="AG2701" s="8"/>
      <c r="AH2701" s="88"/>
    </row>
    <row r="2702" spans="1:34" x14ac:dyDescent="0.25">
      <c r="A2702" s="62">
        <f>COUNTA(H2702:K2702,L2702:AH2702,J2703)-4</f>
        <v>0</v>
      </c>
      <c r="B2702" s="13"/>
      <c r="C2702" s="13"/>
      <c r="D2702" s="13"/>
      <c r="E2702" s="13">
        <f t="shared" si="348"/>
        <v>0</v>
      </c>
      <c r="F2702" s="13"/>
      <c r="G2702" s="13"/>
      <c r="H2702" s="88"/>
      <c r="I2702" s="88"/>
      <c r="J2702" s="7" t="s">
        <v>78</v>
      </c>
      <c r="K2702" s="8"/>
      <c r="L2702" s="19"/>
      <c r="M2702" s="8"/>
      <c r="N2702" s="19"/>
      <c r="O2702" s="19"/>
      <c r="P2702" s="19"/>
      <c r="Q2702" s="8"/>
      <c r="R2702" s="8"/>
      <c r="S2702" s="88"/>
      <c r="T2702" s="17" t="s">
        <v>80</v>
      </c>
      <c r="U2702" s="17" t="s">
        <v>80</v>
      </c>
      <c r="V2702" s="18" t="s">
        <v>80</v>
      </c>
      <c r="W2702" s="19"/>
      <c r="X2702" s="8"/>
      <c r="Y2702" s="90"/>
      <c r="Z2702" s="88"/>
      <c r="AA2702" s="88"/>
      <c r="AB2702" s="88"/>
      <c r="AC2702" s="88"/>
      <c r="AD2702" s="10"/>
      <c r="AE2702" s="8"/>
      <c r="AF2702" s="12"/>
      <c r="AG2702" s="8"/>
      <c r="AH2702" s="88"/>
    </row>
    <row r="2703" spans="1:34" x14ac:dyDescent="0.25">
      <c r="A2703" s="62">
        <f>COUNTA(H2703:K2703,L2703:AH2703)</f>
        <v>0</v>
      </c>
      <c r="B2703" s="13"/>
      <c r="C2703" s="13"/>
      <c r="D2703" s="13" t="str">
        <f>IF(J2703&gt;0,"совмещение","-")</f>
        <v>-</v>
      </c>
      <c r="E2703" s="13">
        <f t="shared" si="348"/>
        <v>0</v>
      </c>
      <c r="F2703" s="13"/>
      <c r="G2703" s="13"/>
      <c r="H2703" s="88"/>
      <c r="I2703" s="88"/>
      <c r="J2703" s="9"/>
      <c r="K2703" s="8"/>
      <c r="L2703" s="19"/>
      <c r="M2703" s="8"/>
      <c r="N2703" s="19"/>
      <c r="O2703" s="19"/>
      <c r="P2703" s="19"/>
      <c r="Q2703" s="8"/>
      <c r="R2703" s="8"/>
      <c r="S2703" s="88"/>
      <c r="T2703" s="8"/>
      <c r="U2703" s="8"/>
      <c r="V2703" s="11"/>
      <c r="W2703" s="19"/>
      <c r="X2703" s="8"/>
      <c r="Y2703" s="90"/>
      <c r="Z2703" s="88"/>
      <c r="AA2703" s="88"/>
      <c r="AB2703" s="88"/>
      <c r="AC2703" s="88"/>
      <c r="AD2703" s="10"/>
      <c r="AE2703" s="8"/>
      <c r="AF2703" s="12"/>
      <c r="AG2703" s="8"/>
      <c r="AH2703" s="88"/>
    </row>
    <row r="2704" spans="1:34" x14ac:dyDescent="0.25">
      <c r="A2704" s="62">
        <f>COUNTA(H2704:K2704,L2704:AH2704)</f>
        <v>0</v>
      </c>
      <c r="B2704" s="13"/>
      <c r="C2704" s="13"/>
      <c r="D2704" s="13"/>
      <c r="E2704" s="13">
        <f t="shared" si="348"/>
        <v>0</v>
      </c>
      <c r="F2704" s="13"/>
      <c r="G2704" s="13"/>
      <c r="H2704" s="88"/>
      <c r="I2704" s="88"/>
      <c r="J2704" s="9"/>
      <c r="K2704" s="8"/>
      <c r="L2704" s="19"/>
      <c r="M2704" s="8"/>
      <c r="N2704" s="19"/>
      <c r="O2704" s="19"/>
      <c r="P2704" s="19"/>
      <c r="Q2704" s="8"/>
      <c r="R2704" s="8"/>
      <c r="S2704" s="88"/>
      <c r="T2704" s="8"/>
      <c r="U2704" s="8"/>
      <c r="V2704" s="11"/>
      <c r="W2704" s="19"/>
      <c r="X2704" s="8"/>
      <c r="Y2704" s="90"/>
      <c r="Z2704" s="88"/>
      <c r="AA2704" s="88"/>
      <c r="AB2704" s="88"/>
      <c r="AC2704" s="88"/>
      <c r="AD2704" s="10"/>
      <c r="AE2704" s="8"/>
      <c r="AF2704" s="12"/>
      <c r="AG2704" s="8"/>
      <c r="AH2704" s="88"/>
    </row>
    <row r="2705" spans="1:34" x14ac:dyDescent="0.25">
      <c r="A2705" s="62">
        <f>COUNTA(H2705:K2705,L2705:AH2705)</f>
        <v>0</v>
      </c>
      <c r="B2705" s="13"/>
      <c r="C2705" s="13"/>
      <c r="D2705" s="13"/>
      <c r="E2705" s="13">
        <f t="shared" si="348"/>
        <v>0</v>
      </c>
      <c r="F2705" s="13"/>
      <c r="G2705" s="13"/>
      <c r="H2705" s="88"/>
      <c r="I2705" s="88"/>
      <c r="J2705" s="9"/>
      <c r="K2705" s="8"/>
      <c r="L2705" s="19"/>
      <c r="M2705" s="8"/>
      <c r="N2705" s="19"/>
      <c r="O2705" s="19"/>
      <c r="P2705" s="19"/>
      <c r="Q2705" s="8"/>
      <c r="R2705" s="8"/>
      <c r="S2705" s="88"/>
      <c r="T2705" s="8"/>
      <c r="U2705" s="8"/>
      <c r="V2705" s="11"/>
      <c r="W2705" s="19"/>
      <c r="X2705" s="8"/>
      <c r="Y2705" s="90"/>
      <c r="Z2705" s="88"/>
      <c r="AA2705" s="88"/>
      <c r="AB2705" s="88"/>
      <c r="AC2705" s="88"/>
      <c r="AD2705" s="10"/>
      <c r="AE2705" s="8"/>
      <c r="AF2705" s="12"/>
      <c r="AG2705" s="8"/>
      <c r="AH2705" s="88"/>
    </row>
    <row r="2706" spans="1:34" x14ac:dyDescent="0.25">
      <c r="A2706" s="62">
        <f>COUNTA(H2706:K2706,L2706:AH2706)</f>
        <v>0</v>
      </c>
      <c r="B2706" s="13"/>
      <c r="C2706" s="13"/>
      <c r="D2706" s="13"/>
      <c r="E2706" s="13">
        <f t="shared" si="348"/>
        <v>0</v>
      </c>
      <c r="F2706" s="13"/>
      <c r="G2706" s="13"/>
      <c r="H2706" s="88"/>
      <c r="I2706" s="88"/>
      <c r="J2706" s="9"/>
      <c r="K2706" s="8"/>
      <c r="L2706" s="19"/>
      <c r="M2706" s="8"/>
      <c r="N2706" s="19"/>
      <c r="O2706" s="19"/>
      <c r="P2706" s="19"/>
      <c r="Q2706" s="8"/>
      <c r="R2706" s="8"/>
      <c r="S2706" s="88"/>
      <c r="T2706" s="8"/>
      <c r="U2706" s="8"/>
      <c r="V2706" s="11"/>
      <c r="W2706" s="19"/>
      <c r="X2706" s="8"/>
      <c r="Y2706" s="90"/>
      <c r="Z2706" s="88"/>
      <c r="AA2706" s="88"/>
      <c r="AB2706" s="88"/>
      <c r="AC2706" s="88"/>
      <c r="AD2706" s="10"/>
      <c r="AE2706" s="8"/>
      <c r="AF2706" s="12"/>
      <c r="AG2706" s="8"/>
      <c r="AH2706" s="88"/>
    </row>
    <row r="2707" spans="1:34" x14ac:dyDescent="0.25">
      <c r="A2707" s="62">
        <f>COUNTA(H2707:K2707,L2707:AH2707)</f>
        <v>0</v>
      </c>
      <c r="B2707" s="13"/>
      <c r="C2707" s="13"/>
      <c r="D2707" s="13"/>
      <c r="E2707" s="13">
        <f t="shared" si="348"/>
        <v>0</v>
      </c>
      <c r="F2707" s="13"/>
      <c r="G2707" s="13"/>
      <c r="H2707" s="88"/>
      <c r="I2707" s="88"/>
      <c r="J2707" s="9"/>
      <c r="K2707" s="8"/>
      <c r="L2707" s="19"/>
      <c r="M2707" s="8"/>
      <c r="N2707" s="19"/>
      <c r="O2707" s="19"/>
      <c r="P2707" s="19"/>
      <c r="Q2707" s="8"/>
      <c r="R2707" s="8"/>
      <c r="S2707" s="88"/>
      <c r="T2707" s="8"/>
      <c r="U2707" s="8"/>
      <c r="V2707" s="11"/>
      <c r="W2707" s="19"/>
      <c r="X2707" s="8"/>
      <c r="Y2707" s="90"/>
      <c r="Z2707" s="88"/>
      <c r="AA2707" s="88"/>
      <c r="AB2707" s="88"/>
      <c r="AC2707" s="88"/>
      <c r="AD2707" s="10"/>
      <c r="AE2707" s="8"/>
      <c r="AF2707" s="12"/>
      <c r="AG2707" s="8"/>
      <c r="AH2707" s="88"/>
    </row>
    <row r="2708" spans="1:34" x14ac:dyDescent="0.25">
      <c r="A2708" s="62">
        <f>COUNTA(H2708:K2708,L2708:AH2708)</f>
        <v>0</v>
      </c>
      <c r="B2708" s="13"/>
      <c r="C2708" s="13"/>
      <c r="D2708" s="13"/>
      <c r="E2708" s="13">
        <f t="shared" si="348"/>
        <v>0</v>
      </c>
      <c r="F2708" s="13"/>
      <c r="G2708" s="13"/>
      <c r="H2708" s="88"/>
      <c r="I2708" s="88"/>
      <c r="J2708" s="9"/>
      <c r="K2708" s="8"/>
      <c r="L2708" s="19"/>
      <c r="M2708" s="8"/>
      <c r="N2708" s="19"/>
      <c r="O2708" s="19"/>
      <c r="P2708" s="19"/>
      <c r="Q2708" s="8"/>
      <c r="R2708" s="8"/>
      <c r="S2708" s="88"/>
      <c r="T2708" s="8"/>
      <c r="U2708" s="8"/>
      <c r="V2708" s="11"/>
      <c r="W2708" s="19"/>
      <c r="X2708" s="8"/>
      <c r="Y2708" s="90"/>
      <c r="Z2708" s="88"/>
      <c r="AA2708" s="88"/>
      <c r="AB2708" s="88"/>
      <c r="AC2708" s="88"/>
      <c r="AD2708" s="10"/>
      <c r="AE2708" s="8"/>
      <c r="AF2708" s="12"/>
      <c r="AG2708" s="8"/>
      <c r="AH2708" s="88"/>
    </row>
    <row r="2709" spans="1:34" x14ac:dyDescent="0.25">
      <c r="A2709" s="62">
        <f>COUNTA(H2709:K2709,L2709:AH2709,J2710)-4</f>
        <v>0</v>
      </c>
      <c r="B2709" s="13"/>
      <c r="C2709" s="13"/>
      <c r="D2709" s="13"/>
      <c r="E2709" s="13">
        <f t="shared" si="348"/>
        <v>0</v>
      </c>
      <c r="F2709" s="13"/>
      <c r="G2709" s="13"/>
      <c r="H2709" s="88"/>
      <c r="I2709" s="88"/>
      <c r="J2709" s="7" t="s">
        <v>79</v>
      </c>
      <c r="K2709" s="8"/>
      <c r="L2709" s="19"/>
      <c r="M2709" s="8"/>
      <c r="N2709" s="19"/>
      <c r="O2709" s="19"/>
      <c r="P2709" s="19"/>
      <c r="Q2709" s="8"/>
      <c r="R2709" s="8"/>
      <c r="S2709" s="88"/>
      <c r="T2709" s="17" t="s">
        <v>80</v>
      </c>
      <c r="U2709" s="17" t="s">
        <v>80</v>
      </c>
      <c r="V2709" s="18" t="s">
        <v>80</v>
      </c>
      <c r="W2709" s="19"/>
      <c r="X2709" s="8"/>
      <c r="Y2709" s="90"/>
      <c r="Z2709" s="88"/>
      <c r="AA2709" s="88"/>
      <c r="AB2709" s="88"/>
      <c r="AC2709" s="88"/>
      <c r="AD2709" s="10"/>
      <c r="AE2709" s="8"/>
      <c r="AF2709" s="12"/>
      <c r="AG2709" s="8"/>
      <c r="AH2709" s="88"/>
    </row>
    <row r="2710" spans="1:34" x14ac:dyDescent="0.25">
      <c r="A2710" s="62">
        <f>COUNTA(H2710:K2710,L2710:AH2710)</f>
        <v>0</v>
      </c>
      <c r="B2710" s="13"/>
      <c r="C2710" s="13"/>
      <c r="D2710" s="13" t="str">
        <f>IF(J2710&gt;0,"совместительство","-")</f>
        <v>-</v>
      </c>
      <c r="E2710" s="13">
        <f t="shared" si="348"/>
        <v>0</v>
      </c>
      <c r="F2710" s="13"/>
      <c r="G2710" s="13"/>
      <c r="H2710" s="88"/>
      <c r="I2710" s="88"/>
      <c r="J2710" s="9"/>
      <c r="K2710" s="8"/>
      <c r="L2710" s="19"/>
      <c r="M2710" s="8"/>
      <c r="N2710" s="19"/>
      <c r="O2710" s="19"/>
      <c r="P2710" s="19"/>
      <c r="Q2710" s="8"/>
      <c r="R2710" s="8"/>
      <c r="S2710" s="88"/>
      <c r="T2710" s="8"/>
      <c r="U2710" s="8"/>
      <c r="V2710" s="11"/>
      <c r="W2710" s="19"/>
      <c r="X2710" s="8"/>
      <c r="Y2710" s="90"/>
      <c r="Z2710" s="88"/>
      <c r="AA2710" s="88"/>
      <c r="AB2710" s="88"/>
      <c r="AC2710" s="88"/>
      <c r="AD2710" s="10"/>
      <c r="AE2710" s="8"/>
      <c r="AF2710" s="12"/>
      <c r="AG2710" s="8"/>
      <c r="AH2710" s="88"/>
    </row>
    <row r="2711" spans="1:34" x14ac:dyDescent="0.25">
      <c r="A2711" s="62">
        <f>COUNTA(H2711:K2711,L2711:AH2711)</f>
        <v>0</v>
      </c>
      <c r="B2711" s="13"/>
      <c r="C2711" s="13"/>
      <c r="D2711" s="13"/>
      <c r="E2711" s="13">
        <f t="shared" si="348"/>
        <v>0</v>
      </c>
      <c r="F2711" s="13"/>
      <c r="G2711" s="13"/>
      <c r="H2711" s="88"/>
      <c r="I2711" s="88"/>
      <c r="J2711" s="9"/>
      <c r="K2711" s="8"/>
      <c r="L2711" s="19"/>
      <c r="M2711" s="8"/>
      <c r="N2711" s="19"/>
      <c r="O2711" s="19"/>
      <c r="P2711" s="19"/>
      <c r="Q2711" s="8"/>
      <c r="R2711" s="8"/>
      <c r="S2711" s="88"/>
      <c r="T2711" s="8"/>
      <c r="U2711" s="8"/>
      <c r="V2711" s="11"/>
      <c r="W2711" s="19"/>
      <c r="X2711" s="8"/>
      <c r="Y2711" s="90"/>
      <c r="Z2711" s="88"/>
      <c r="AA2711" s="88"/>
      <c r="AB2711" s="88"/>
      <c r="AC2711" s="88"/>
      <c r="AD2711" s="10"/>
      <c r="AE2711" s="8"/>
      <c r="AF2711" s="12"/>
      <c r="AG2711" s="8"/>
      <c r="AH2711" s="88"/>
    </row>
    <row r="2712" spans="1:34" x14ac:dyDescent="0.25">
      <c r="A2712" s="62">
        <f>COUNTA(H2712:K2712,L2712:AH2712)</f>
        <v>0</v>
      </c>
      <c r="B2712" s="13"/>
      <c r="C2712" s="13"/>
      <c r="D2712" s="13"/>
      <c r="E2712" s="13">
        <f t="shared" si="348"/>
        <v>0</v>
      </c>
      <c r="F2712" s="13"/>
      <c r="G2712" s="13"/>
      <c r="H2712" s="88"/>
      <c r="I2712" s="88"/>
      <c r="J2712" s="9"/>
      <c r="K2712" s="8"/>
      <c r="L2712" s="19"/>
      <c r="M2712" s="8"/>
      <c r="N2712" s="19"/>
      <c r="O2712" s="19"/>
      <c r="P2712" s="19"/>
      <c r="Q2712" s="8"/>
      <c r="R2712" s="8"/>
      <c r="S2712" s="88"/>
      <c r="T2712" s="8"/>
      <c r="U2712" s="8"/>
      <c r="V2712" s="11"/>
      <c r="W2712" s="19"/>
      <c r="X2712" s="8"/>
      <c r="Y2712" s="90"/>
      <c r="Z2712" s="88"/>
      <c r="AA2712" s="88"/>
      <c r="AB2712" s="88"/>
      <c r="AC2712" s="88"/>
      <c r="AD2712" s="10"/>
      <c r="AE2712" s="8"/>
      <c r="AF2712" s="12"/>
      <c r="AG2712" s="8"/>
      <c r="AH2712" s="88"/>
    </row>
    <row r="2713" spans="1:34" x14ac:dyDescent="0.25">
      <c r="A2713" s="62">
        <f>COUNTA(H2713:K2713,L2713:AH2713)</f>
        <v>0</v>
      </c>
      <c r="B2713" s="13"/>
      <c r="C2713" s="13"/>
      <c r="D2713" s="13"/>
      <c r="E2713" s="13">
        <f t="shared" si="348"/>
        <v>0</v>
      </c>
      <c r="F2713" s="13"/>
      <c r="G2713" s="13"/>
      <c r="H2713" s="88"/>
      <c r="I2713" s="88"/>
      <c r="J2713" s="9"/>
      <c r="K2713" s="8"/>
      <c r="L2713" s="19"/>
      <c r="M2713" s="8"/>
      <c r="N2713" s="19"/>
      <c r="O2713" s="19"/>
      <c r="P2713" s="19"/>
      <c r="Q2713" s="8"/>
      <c r="R2713" s="8"/>
      <c r="S2713" s="88"/>
      <c r="T2713" s="8"/>
      <c r="U2713" s="8"/>
      <c r="V2713" s="11"/>
      <c r="W2713" s="19"/>
      <c r="X2713" s="8"/>
      <c r="Y2713" s="90"/>
      <c r="Z2713" s="88"/>
      <c r="AA2713" s="88"/>
      <c r="AB2713" s="88"/>
      <c r="AC2713" s="88"/>
      <c r="AD2713" s="10"/>
      <c r="AE2713" s="8"/>
      <c r="AF2713" s="12"/>
      <c r="AG2713" s="8"/>
      <c r="AH2713" s="88"/>
    </row>
    <row r="2714" spans="1:34" x14ac:dyDescent="0.25">
      <c r="A2714" s="62">
        <f>COUNTA(H2714:K2714,L2714:AH2714)</f>
        <v>0</v>
      </c>
      <c r="B2714" s="13"/>
      <c r="C2714" s="13"/>
      <c r="D2714" s="13"/>
      <c r="E2714" s="13">
        <f t="shared" si="348"/>
        <v>0</v>
      </c>
      <c r="F2714" s="13"/>
      <c r="G2714" s="13"/>
      <c r="H2714" s="88"/>
      <c r="I2714" s="88"/>
      <c r="J2714" s="9"/>
      <c r="K2714" s="8"/>
      <c r="L2714" s="19"/>
      <c r="M2714" s="8"/>
      <c r="N2714" s="19"/>
      <c r="O2714" s="19"/>
      <c r="P2714" s="19"/>
      <c r="Q2714" s="8"/>
      <c r="R2714" s="8"/>
      <c r="S2714" s="88"/>
      <c r="T2714" s="8"/>
      <c r="U2714" s="8"/>
      <c r="V2714" s="11"/>
      <c r="W2714" s="19"/>
      <c r="X2714" s="8"/>
      <c r="Y2714" s="90"/>
      <c r="Z2714" s="88"/>
      <c r="AA2714" s="88"/>
      <c r="AB2714" s="88"/>
      <c r="AC2714" s="88"/>
      <c r="AD2714" s="10"/>
      <c r="AE2714" s="8"/>
      <c r="AF2714" s="12"/>
      <c r="AG2714" s="8"/>
      <c r="AH2714" s="88"/>
    </row>
    <row r="2715" spans="1:34" x14ac:dyDescent="0.25">
      <c r="A2715" s="62">
        <f>COUNTA(H2715:K2715,L2715:AH2715)</f>
        <v>0</v>
      </c>
      <c r="B2715" s="13"/>
      <c r="C2715" s="13"/>
      <c r="D2715" s="13"/>
      <c r="E2715" s="13">
        <f t="shared" si="348"/>
        <v>0</v>
      </c>
      <c r="F2715" s="13"/>
      <c r="G2715" s="13"/>
      <c r="H2715" s="88"/>
      <c r="I2715" s="88"/>
      <c r="J2715" s="9"/>
      <c r="K2715" s="8"/>
      <c r="L2715" s="19"/>
      <c r="M2715" s="8"/>
      <c r="N2715" s="19"/>
      <c r="O2715" s="19"/>
      <c r="P2715" s="19"/>
      <c r="Q2715" s="8"/>
      <c r="R2715" s="8"/>
      <c r="S2715" s="88"/>
      <c r="T2715" s="8"/>
      <c r="U2715" s="8"/>
      <c r="V2715" s="11"/>
      <c r="W2715" s="19"/>
      <c r="X2715" s="8"/>
      <c r="Y2715" s="90"/>
      <c r="Z2715" s="88"/>
      <c r="AA2715" s="88"/>
      <c r="AB2715" s="88"/>
      <c r="AC2715" s="88"/>
      <c r="AD2715" s="10"/>
      <c r="AE2715" s="8"/>
      <c r="AF2715" s="12"/>
      <c r="AG2715" s="8"/>
      <c r="AH2715" s="88"/>
    </row>
    <row r="2716" spans="1:34" s="26" customFormat="1" ht="11.25" customHeight="1" x14ac:dyDescent="0.25">
      <c r="A2716" s="21">
        <v>0</v>
      </c>
      <c r="B2716" s="22"/>
      <c r="C2716" s="22"/>
      <c r="D2716" s="21"/>
      <c r="E2716" s="23">
        <f>MAX(E2700:E2715)</f>
        <v>0</v>
      </c>
      <c r="F2716" s="21" t="str">
        <f>RIGHT(R2716,4)</f>
        <v xml:space="preserve"> - 0</v>
      </c>
      <c r="G2716" s="21" t="str">
        <f>RIGHT(X2716,4)</f>
        <v xml:space="preserve"> - 0</v>
      </c>
      <c r="H2716" s="88"/>
      <c r="I2716" s="88"/>
      <c r="J2716" s="23" t="s">
        <v>85</v>
      </c>
      <c r="K2716" s="23" t="str">
        <f>IF(E2716=4,"ВО",IF(E2716=3,"СПО",IF(E2716=2,"ВО (с)",IF(E2716=1,"СПО (с)","-"))))</f>
        <v>-</v>
      </c>
      <c r="L2716" s="23">
        <f>COUNTA(L2700:L2715)</f>
        <v>0</v>
      </c>
      <c r="M2716" s="23" t="s">
        <v>80</v>
      </c>
      <c r="N2716" s="23" t="s">
        <v>80</v>
      </c>
      <c r="O2716" s="23">
        <f>COUNTA(O2700:O2715)</f>
        <v>0</v>
      </c>
      <c r="P2716" s="23" t="s">
        <v>80</v>
      </c>
      <c r="Q2716" s="23">
        <f>SUM(Q2700:Q2715)</f>
        <v>0</v>
      </c>
      <c r="R2716" s="23" t="str">
        <f>CONCATENATE("П.Г.П. - ",MAX(R2700:R2715))</f>
        <v>П.Г.П. - 0</v>
      </c>
      <c r="S2716" s="23">
        <f>COUNTA(S2700)</f>
        <v>0</v>
      </c>
      <c r="T2716" s="23">
        <f>T2701</f>
        <v>0</v>
      </c>
      <c r="U2716" s="23" t="s">
        <v>80</v>
      </c>
      <c r="V2716" s="23" t="s">
        <v>80</v>
      </c>
      <c r="W2716" s="23">
        <f>COUNTA(W2700:W2715)</f>
        <v>0</v>
      </c>
      <c r="X2716" s="23" t="str">
        <f>CONCATENATE("П.Г.П. - ",MAX(X2700:X2715))</f>
        <v>П.Г.П. - 0</v>
      </c>
      <c r="Y2716" s="24">
        <f>Y2700</f>
        <v>0</v>
      </c>
      <c r="Z2716" s="23" t="str">
        <f>IF(Z2700="","-",Z2700)</f>
        <v>-</v>
      </c>
      <c r="AA2716" s="23" t="str">
        <f t="shared" ref="AA2716:AC2716" si="349">IF(AA2700="","-",AA2700)</f>
        <v>-</v>
      </c>
      <c r="AB2716" s="23" t="str">
        <f t="shared" si="349"/>
        <v>-</v>
      </c>
      <c r="AC2716" s="23" t="str">
        <f t="shared" si="349"/>
        <v>-</v>
      </c>
      <c r="AD2716" s="23" t="s">
        <v>80</v>
      </c>
      <c r="AE2716" s="23">
        <f>SUM(AE2700:AE2715)</f>
        <v>0</v>
      </c>
      <c r="AF2716" s="25">
        <f>SUM(AF2700:AF2715)</f>
        <v>0</v>
      </c>
      <c r="AG2716" s="23" t="s">
        <v>80</v>
      </c>
      <c r="AH2716" s="23" t="s">
        <v>80</v>
      </c>
    </row>
    <row r="2717" spans="1:34" x14ac:dyDescent="0.25">
      <c r="A2717" s="62">
        <f>COUNTA(H2717:K2717,L2717:AH2717)-7</f>
        <v>-1</v>
      </c>
      <c r="B2717" s="13"/>
      <c r="C2717" s="13"/>
      <c r="D2717" s="13"/>
      <c r="E2717" s="13">
        <f t="shared" ref="E2717:E2732" si="350">IF(K2717="ВО",4,IF(K2717="СПО",3,IF(K2717="ВО (студент)",2,IF(K2717="СПО (студент)",1,0))))</f>
        <v>0</v>
      </c>
      <c r="F2717" s="13"/>
      <c r="G2717" s="13"/>
      <c r="H2717" s="88">
        <v>180</v>
      </c>
      <c r="I2717" s="88"/>
      <c r="J2717" s="7" t="s">
        <v>77</v>
      </c>
      <c r="K2717" s="8"/>
      <c r="L2717" s="19"/>
      <c r="M2717" s="8"/>
      <c r="N2717" s="19"/>
      <c r="O2717" s="19"/>
      <c r="P2717" s="19"/>
      <c r="Q2717" s="8"/>
      <c r="R2717" s="8"/>
      <c r="S2717" s="88"/>
      <c r="T2717" s="17" t="s">
        <v>80</v>
      </c>
      <c r="U2717" s="17" t="s">
        <v>80</v>
      </c>
      <c r="V2717" s="18" t="s">
        <v>80</v>
      </c>
      <c r="W2717" s="19"/>
      <c r="X2717" s="8"/>
      <c r="Y2717" s="90"/>
      <c r="Z2717" s="88"/>
      <c r="AA2717" s="88"/>
      <c r="AB2717" s="88" t="str">
        <f>IF(Y2717&lt;1,"-",ROUND(YEARFRAC(Y2717,#REF!,1),2))</f>
        <v>-</v>
      </c>
      <c r="AC2717" s="88"/>
      <c r="AD2717" s="10"/>
      <c r="AE2717" s="8"/>
      <c r="AF2717" s="12"/>
      <c r="AG2717" s="8"/>
      <c r="AH2717" s="88"/>
    </row>
    <row r="2718" spans="1:34" x14ac:dyDescent="0.25">
      <c r="A2718" s="62">
        <f>COUNTA(H2718:K2718,L2718:AH2718)</f>
        <v>0</v>
      </c>
      <c r="B2718" s="13"/>
      <c r="C2718" s="13"/>
      <c r="D2718" s="13"/>
      <c r="E2718" s="13">
        <f t="shared" si="350"/>
        <v>0</v>
      </c>
      <c r="F2718" s="13"/>
      <c r="G2718" s="13"/>
      <c r="H2718" s="88"/>
      <c r="I2718" s="88"/>
      <c r="J2718" s="9"/>
      <c r="K2718" s="8"/>
      <c r="L2718" s="19"/>
      <c r="M2718" s="8"/>
      <c r="N2718" s="19"/>
      <c r="O2718" s="19"/>
      <c r="P2718" s="19"/>
      <c r="Q2718" s="8"/>
      <c r="R2718" s="8"/>
      <c r="S2718" s="88"/>
      <c r="T2718" s="8"/>
      <c r="U2718" s="8"/>
      <c r="V2718" s="11"/>
      <c r="W2718" s="19"/>
      <c r="X2718" s="8"/>
      <c r="Y2718" s="90"/>
      <c r="Z2718" s="88"/>
      <c r="AA2718" s="88"/>
      <c r="AB2718" s="88"/>
      <c r="AC2718" s="88"/>
      <c r="AD2718" s="10"/>
      <c r="AE2718" s="8"/>
      <c r="AF2718" s="12"/>
      <c r="AG2718" s="8"/>
      <c r="AH2718" s="88"/>
    </row>
    <row r="2719" spans="1:34" x14ac:dyDescent="0.25">
      <c r="A2719" s="62">
        <f>COUNTA(H2719:K2719,L2719:AH2719,J2720)-4</f>
        <v>0</v>
      </c>
      <c r="B2719" s="13"/>
      <c r="C2719" s="13"/>
      <c r="D2719" s="13"/>
      <c r="E2719" s="13">
        <f t="shared" si="350"/>
        <v>0</v>
      </c>
      <c r="F2719" s="13"/>
      <c r="G2719" s="13"/>
      <c r="H2719" s="88"/>
      <c r="I2719" s="88"/>
      <c r="J2719" s="7" t="s">
        <v>78</v>
      </c>
      <c r="K2719" s="8"/>
      <c r="L2719" s="19"/>
      <c r="M2719" s="8"/>
      <c r="N2719" s="19"/>
      <c r="O2719" s="19"/>
      <c r="P2719" s="19"/>
      <c r="Q2719" s="8"/>
      <c r="R2719" s="8"/>
      <c r="S2719" s="88"/>
      <c r="T2719" s="17" t="s">
        <v>80</v>
      </c>
      <c r="U2719" s="17" t="s">
        <v>80</v>
      </c>
      <c r="V2719" s="18" t="s">
        <v>80</v>
      </c>
      <c r="W2719" s="19"/>
      <c r="X2719" s="8"/>
      <c r="Y2719" s="90"/>
      <c r="Z2719" s="88"/>
      <c r="AA2719" s="88"/>
      <c r="AB2719" s="88"/>
      <c r="AC2719" s="88"/>
      <c r="AD2719" s="10"/>
      <c r="AE2719" s="8"/>
      <c r="AF2719" s="12"/>
      <c r="AG2719" s="8"/>
      <c r="AH2719" s="88"/>
    </row>
    <row r="2720" spans="1:34" x14ac:dyDescent="0.25">
      <c r="A2720" s="62">
        <f>COUNTA(H2720:K2720,L2720:AH2720)</f>
        <v>0</v>
      </c>
      <c r="B2720" s="13"/>
      <c r="C2720" s="13"/>
      <c r="D2720" s="13" t="str">
        <f>IF(J2720&gt;0,"совмещение","-")</f>
        <v>-</v>
      </c>
      <c r="E2720" s="13">
        <f t="shared" si="350"/>
        <v>0</v>
      </c>
      <c r="F2720" s="13"/>
      <c r="G2720" s="13"/>
      <c r="H2720" s="88"/>
      <c r="I2720" s="88"/>
      <c r="J2720" s="9"/>
      <c r="K2720" s="8"/>
      <c r="L2720" s="19"/>
      <c r="M2720" s="8"/>
      <c r="N2720" s="19"/>
      <c r="O2720" s="19"/>
      <c r="P2720" s="19"/>
      <c r="Q2720" s="8"/>
      <c r="R2720" s="8"/>
      <c r="S2720" s="88"/>
      <c r="T2720" s="8"/>
      <c r="U2720" s="8"/>
      <c r="V2720" s="11"/>
      <c r="W2720" s="19"/>
      <c r="X2720" s="8"/>
      <c r="Y2720" s="90"/>
      <c r="Z2720" s="88"/>
      <c r="AA2720" s="88"/>
      <c r="AB2720" s="88"/>
      <c r="AC2720" s="88"/>
      <c r="AD2720" s="10"/>
      <c r="AE2720" s="8"/>
      <c r="AF2720" s="12"/>
      <c r="AG2720" s="8"/>
      <c r="AH2720" s="88"/>
    </row>
    <row r="2721" spans="1:34" x14ac:dyDescent="0.25">
      <c r="A2721" s="62">
        <f>COUNTA(H2721:K2721,L2721:AH2721)</f>
        <v>0</v>
      </c>
      <c r="B2721" s="13"/>
      <c r="C2721" s="13"/>
      <c r="D2721" s="13"/>
      <c r="E2721" s="13">
        <f t="shared" si="350"/>
        <v>0</v>
      </c>
      <c r="F2721" s="13"/>
      <c r="G2721" s="13"/>
      <c r="H2721" s="88"/>
      <c r="I2721" s="88"/>
      <c r="J2721" s="9"/>
      <c r="K2721" s="8"/>
      <c r="L2721" s="19"/>
      <c r="M2721" s="8"/>
      <c r="N2721" s="19"/>
      <c r="O2721" s="19"/>
      <c r="P2721" s="19"/>
      <c r="Q2721" s="8"/>
      <c r="R2721" s="8"/>
      <c r="S2721" s="88"/>
      <c r="T2721" s="8"/>
      <c r="U2721" s="8"/>
      <c r="V2721" s="11"/>
      <c r="W2721" s="19"/>
      <c r="X2721" s="8"/>
      <c r="Y2721" s="90"/>
      <c r="Z2721" s="88"/>
      <c r="AA2721" s="88"/>
      <c r="AB2721" s="88"/>
      <c r="AC2721" s="88"/>
      <c r="AD2721" s="10"/>
      <c r="AE2721" s="8"/>
      <c r="AF2721" s="12"/>
      <c r="AG2721" s="8"/>
      <c r="AH2721" s="88"/>
    </row>
    <row r="2722" spans="1:34" x14ac:dyDescent="0.25">
      <c r="A2722" s="62">
        <f>COUNTA(H2722:K2722,L2722:AH2722)</f>
        <v>0</v>
      </c>
      <c r="B2722" s="13"/>
      <c r="C2722" s="13"/>
      <c r="D2722" s="13"/>
      <c r="E2722" s="13">
        <f t="shared" si="350"/>
        <v>0</v>
      </c>
      <c r="F2722" s="13"/>
      <c r="G2722" s="13"/>
      <c r="H2722" s="88"/>
      <c r="I2722" s="88"/>
      <c r="J2722" s="9"/>
      <c r="K2722" s="8"/>
      <c r="L2722" s="19"/>
      <c r="M2722" s="8"/>
      <c r="N2722" s="19"/>
      <c r="O2722" s="19"/>
      <c r="P2722" s="19"/>
      <c r="Q2722" s="8"/>
      <c r="R2722" s="8"/>
      <c r="S2722" s="88"/>
      <c r="T2722" s="8"/>
      <c r="U2722" s="8"/>
      <c r="V2722" s="11"/>
      <c r="W2722" s="19"/>
      <c r="X2722" s="8"/>
      <c r="Y2722" s="90"/>
      <c r="Z2722" s="88"/>
      <c r="AA2722" s="88"/>
      <c r="AB2722" s="88"/>
      <c r="AC2722" s="88"/>
      <c r="AD2722" s="10"/>
      <c r="AE2722" s="8"/>
      <c r="AF2722" s="12"/>
      <c r="AG2722" s="8"/>
      <c r="AH2722" s="88"/>
    </row>
    <row r="2723" spans="1:34" x14ac:dyDescent="0.25">
      <c r="A2723" s="62">
        <f>COUNTA(H2723:K2723,L2723:AH2723)</f>
        <v>0</v>
      </c>
      <c r="B2723" s="13"/>
      <c r="C2723" s="13"/>
      <c r="D2723" s="13"/>
      <c r="E2723" s="13">
        <f t="shared" si="350"/>
        <v>0</v>
      </c>
      <c r="F2723" s="13"/>
      <c r="G2723" s="13"/>
      <c r="H2723" s="88"/>
      <c r="I2723" s="88"/>
      <c r="J2723" s="9"/>
      <c r="K2723" s="8"/>
      <c r="L2723" s="19"/>
      <c r="M2723" s="8"/>
      <c r="N2723" s="19"/>
      <c r="O2723" s="19"/>
      <c r="P2723" s="19"/>
      <c r="Q2723" s="8"/>
      <c r="R2723" s="8"/>
      <c r="S2723" s="88"/>
      <c r="T2723" s="8"/>
      <c r="U2723" s="8"/>
      <c r="V2723" s="11"/>
      <c r="W2723" s="19"/>
      <c r="X2723" s="8"/>
      <c r="Y2723" s="90"/>
      <c r="Z2723" s="88"/>
      <c r="AA2723" s="88"/>
      <c r="AB2723" s="88"/>
      <c r="AC2723" s="88"/>
      <c r="AD2723" s="10"/>
      <c r="AE2723" s="8"/>
      <c r="AF2723" s="12"/>
      <c r="AG2723" s="8"/>
      <c r="AH2723" s="88"/>
    </row>
    <row r="2724" spans="1:34" x14ac:dyDescent="0.25">
      <c r="A2724" s="62">
        <f>COUNTA(H2724:K2724,L2724:AH2724)</f>
        <v>0</v>
      </c>
      <c r="B2724" s="13"/>
      <c r="C2724" s="13"/>
      <c r="D2724" s="13"/>
      <c r="E2724" s="13">
        <f t="shared" si="350"/>
        <v>0</v>
      </c>
      <c r="F2724" s="13"/>
      <c r="G2724" s="13"/>
      <c r="H2724" s="88"/>
      <c r="I2724" s="88"/>
      <c r="J2724" s="9"/>
      <c r="K2724" s="8"/>
      <c r="L2724" s="19"/>
      <c r="M2724" s="8"/>
      <c r="N2724" s="19"/>
      <c r="O2724" s="19"/>
      <c r="P2724" s="19"/>
      <c r="Q2724" s="8"/>
      <c r="R2724" s="8"/>
      <c r="S2724" s="88"/>
      <c r="T2724" s="8"/>
      <c r="U2724" s="8"/>
      <c r="V2724" s="11"/>
      <c r="W2724" s="19"/>
      <c r="X2724" s="8"/>
      <c r="Y2724" s="90"/>
      <c r="Z2724" s="88"/>
      <c r="AA2724" s="88"/>
      <c r="AB2724" s="88"/>
      <c r="AC2724" s="88"/>
      <c r="AD2724" s="10"/>
      <c r="AE2724" s="8"/>
      <c r="AF2724" s="12"/>
      <c r="AG2724" s="8"/>
      <c r="AH2724" s="88"/>
    </row>
    <row r="2725" spans="1:34" x14ac:dyDescent="0.25">
      <c r="A2725" s="62">
        <f>COUNTA(H2725:K2725,L2725:AH2725)</f>
        <v>0</v>
      </c>
      <c r="B2725" s="13"/>
      <c r="C2725" s="13"/>
      <c r="D2725" s="13"/>
      <c r="E2725" s="13">
        <f t="shared" si="350"/>
        <v>0</v>
      </c>
      <c r="F2725" s="13"/>
      <c r="G2725" s="13"/>
      <c r="H2725" s="88"/>
      <c r="I2725" s="88"/>
      <c r="J2725" s="9"/>
      <c r="K2725" s="8"/>
      <c r="L2725" s="19"/>
      <c r="M2725" s="8"/>
      <c r="N2725" s="19"/>
      <c r="O2725" s="19"/>
      <c r="P2725" s="19"/>
      <c r="Q2725" s="8"/>
      <c r="R2725" s="8"/>
      <c r="S2725" s="88"/>
      <c r="T2725" s="8"/>
      <c r="U2725" s="8"/>
      <c r="V2725" s="11"/>
      <c r="W2725" s="19"/>
      <c r="X2725" s="8"/>
      <c r="Y2725" s="90"/>
      <c r="Z2725" s="88"/>
      <c r="AA2725" s="88"/>
      <c r="AB2725" s="88"/>
      <c r="AC2725" s="88"/>
      <c r="AD2725" s="10"/>
      <c r="AE2725" s="8"/>
      <c r="AF2725" s="12"/>
      <c r="AG2725" s="8"/>
      <c r="AH2725" s="88"/>
    </row>
    <row r="2726" spans="1:34" x14ac:dyDescent="0.25">
      <c r="A2726" s="62">
        <f>COUNTA(H2726:K2726,L2726:AH2726,J2727)-4</f>
        <v>0</v>
      </c>
      <c r="B2726" s="13"/>
      <c r="C2726" s="13"/>
      <c r="D2726" s="13"/>
      <c r="E2726" s="13">
        <f t="shared" si="350"/>
        <v>0</v>
      </c>
      <c r="F2726" s="13"/>
      <c r="G2726" s="13"/>
      <c r="H2726" s="88"/>
      <c r="I2726" s="88"/>
      <c r="J2726" s="7" t="s">
        <v>79</v>
      </c>
      <c r="K2726" s="8"/>
      <c r="L2726" s="19"/>
      <c r="M2726" s="8"/>
      <c r="N2726" s="19"/>
      <c r="O2726" s="19"/>
      <c r="P2726" s="19"/>
      <c r="Q2726" s="8"/>
      <c r="R2726" s="8"/>
      <c r="S2726" s="88"/>
      <c r="T2726" s="17" t="s">
        <v>80</v>
      </c>
      <c r="U2726" s="17" t="s">
        <v>80</v>
      </c>
      <c r="V2726" s="18" t="s">
        <v>80</v>
      </c>
      <c r="W2726" s="19"/>
      <c r="X2726" s="8"/>
      <c r="Y2726" s="90"/>
      <c r="Z2726" s="88"/>
      <c r="AA2726" s="88"/>
      <c r="AB2726" s="88"/>
      <c r="AC2726" s="88"/>
      <c r="AD2726" s="10"/>
      <c r="AE2726" s="8"/>
      <c r="AF2726" s="12"/>
      <c r="AG2726" s="8"/>
      <c r="AH2726" s="88"/>
    </row>
    <row r="2727" spans="1:34" x14ac:dyDescent="0.25">
      <c r="A2727" s="62">
        <f>COUNTA(H2727:K2727,L2727:AH2727)</f>
        <v>0</v>
      </c>
      <c r="B2727" s="13"/>
      <c r="C2727" s="13"/>
      <c r="D2727" s="13" t="str">
        <f>IF(J2727&gt;0,"совместительство","-")</f>
        <v>-</v>
      </c>
      <c r="E2727" s="13">
        <f t="shared" si="350"/>
        <v>0</v>
      </c>
      <c r="F2727" s="13"/>
      <c r="G2727" s="13"/>
      <c r="H2727" s="88"/>
      <c r="I2727" s="88"/>
      <c r="J2727" s="9"/>
      <c r="K2727" s="8"/>
      <c r="L2727" s="19"/>
      <c r="M2727" s="8"/>
      <c r="N2727" s="19"/>
      <c r="O2727" s="19"/>
      <c r="P2727" s="19"/>
      <c r="Q2727" s="8"/>
      <c r="R2727" s="8"/>
      <c r="S2727" s="88"/>
      <c r="T2727" s="8"/>
      <c r="U2727" s="8"/>
      <c r="V2727" s="11"/>
      <c r="W2727" s="19"/>
      <c r="X2727" s="8"/>
      <c r="Y2727" s="90"/>
      <c r="Z2727" s="88"/>
      <c r="AA2727" s="88"/>
      <c r="AB2727" s="88"/>
      <c r="AC2727" s="88"/>
      <c r="AD2727" s="10"/>
      <c r="AE2727" s="8"/>
      <c r="AF2727" s="12"/>
      <c r="AG2727" s="8"/>
      <c r="AH2727" s="88"/>
    </row>
    <row r="2728" spans="1:34" x14ac:dyDescent="0.25">
      <c r="A2728" s="62">
        <f>COUNTA(H2728:K2728,L2728:AH2728)</f>
        <v>0</v>
      </c>
      <c r="B2728" s="13"/>
      <c r="C2728" s="13"/>
      <c r="D2728" s="13"/>
      <c r="E2728" s="13">
        <f t="shared" si="350"/>
        <v>0</v>
      </c>
      <c r="F2728" s="13"/>
      <c r="G2728" s="13"/>
      <c r="H2728" s="88"/>
      <c r="I2728" s="88"/>
      <c r="J2728" s="9"/>
      <c r="K2728" s="8"/>
      <c r="L2728" s="19"/>
      <c r="M2728" s="8"/>
      <c r="N2728" s="19"/>
      <c r="O2728" s="19"/>
      <c r="P2728" s="19"/>
      <c r="Q2728" s="8"/>
      <c r="R2728" s="8"/>
      <c r="S2728" s="88"/>
      <c r="T2728" s="8"/>
      <c r="U2728" s="8"/>
      <c r="V2728" s="11"/>
      <c r="W2728" s="19"/>
      <c r="X2728" s="8"/>
      <c r="Y2728" s="90"/>
      <c r="Z2728" s="88"/>
      <c r="AA2728" s="88"/>
      <c r="AB2728" s="88"/>
      <c r="AC2728" s="88"/>
      <c r="AD2728" s="10"/>
      <c r="AE2728" s="8"/>
      <c r="AF2728" s="12"/>
      <c r="AG2728" s="8"/>
      <c r="AH2728" s="88"/>
    </row>
    <row r="2729" spans="1:34" x14ac:dyDescent="0.25">
      <c r="A2729" s="62">
        <f>COUNTA(H2729:K2729,L2729:AH2729)</f>
        <v>0</v>
      </c>
      <c r="B2729" s="13"/>
      <c r="C2729" s="13"/>
      <c r="D2729" s="13"/>
      <c r="E2729" s="13">
        <f t="shared" si="350"/>
        <v>0</v>
      </c>
      <c r="F2729" s="13"/>
      <c r="G2729" s="13"/>
      <c r="H2729" s="88"/>
      <c r="I2729" s="88"/>
      <c r="J2729" s="9"/>
      <c r="K2729" s="8"/>
      <c r="L2729" s="19"/>
      <c r="M2729" s="8"/>
      <c r="N2729" s="19"/>
      <c r="O2729" s="19"/>
      <c r="P2729" s="19"/>
      <c r="Q2729" s="8"/>
      <c r="R2729" s="8"/>
      <c r="S2729" s="88"/>
      <c r="T2729" s="8"/>
      <c r="U2729" s="8"/>
      <c r="V2729" s="11"/>
      <c r="W2729" s="19"/>
      <c r="X2729" s="8"/>
      <c r="Y2729" s="90"/>
      <c r="Z2729" s="88"/>
      <c r="AA2729" s="88"/>
      <c r="AB2729" s="88"/>
      <c r="AC2729" s="88"/>
      <c r="AD2729" s="10"/>
      <c r="AE2729" s="8"/>
      <c r="AF2729" s="12"/>
      <c r="AG2729" s="8"/>
      <c r="AH2729" s="88"/>
    </row>
    <row r="2730" spans="1:34" x14ac:dyDescent="0.25">
      <c r="A2730" s="62">
        <f>COUNTA(H2730:K2730,L2730:AH2730)</f>
        <v>0</v>
      </c>
      <c r="B2730" s="13"/>
      <c r="C2730" s="13"/>
      <c r="D2730" s="13"/>
      <c r="E2730" s="13">
        <f t="shared" si="350"/>
        <v>0</v>
      </c>
      <c r="F2730" s="13"/>
      <c r="G2730" s="13"/>
      <c r="H2730" s="88"/>
      <c r="I2730" s="88"/>
      <c r="J2730" s="9"/>
      <c r="K2730" s="8"/>
      <c r="L2730" s="19"/>
      <c r="M2730" s="8"/>
      <c r="N2730" s="19"/>
      <c r="O2730" s="19"/>
      <c r="P2730" s="19"/>
      <c r="Q2730" s="8"/>
      <c r="R2730" s="8"/>
      <c r="S2730" s="88"/>
      <c r="T2730" s="8"/>
      <c r="U2730" s="8"/>
      <c r="V2730" s="11"/>
      <c r="W2730" s="19"/>
      <c r="X2730" s="8"/>
      <c r="Y2730" s="90"/>
      <c r="Z2730" s="88"/>
      <c r="AA2730" s="88"/>
      <c r="AB2730" s="88"/>
      <c r="AC2730" s="88"/>
      <c r="AD2730" s="10"/>
      <c r="AE2730" s="8"/>
      <c r="AF2730" s="12"/>
      <c r="AG2730" s="8"/>
      <c r="AH2730" s="88"/>
    </row>
    <row r="2731" spans="1:34" x14ac:dyDescent="0.25">
      <c r="A2731" s="62">
        <f>COUNTA(H2731:K2731,L2731:AH2731)</f>
        <v>0</v>
      </c>
      <c r="B2731" s="13"/>
      <c r="C2731" s="13"/>
      <c r="D2731" s="13"/>
      <c r="E2731" s="13">
        <f t="shared" si="350"/>
        <v>0</v>
      </c>
      <c r="F2731" s="13"/>
      <c r="G2731" s="13"/>
      <c r="H2731" s="88"/>
      <c r="I2731" s="88"/>
      <c r="J2731" s="9"/>
      <c r="K2731" s="8"/>
      <c r="L2731" s="19"/>
      <c r="M2731" s="8"/>
      <c r="N2731" s="19"/>
      <c r="O2731" s="19"/>
      <c r="P2731" s="19"/>
      <c r="Q2731" s="8"/>
      <c r="R2731" s="8"/>
      <c r="S2731" s="88"/>
      <c r="T2731" s="8"/>
      <c r="U2731" s="8"/>
      <c r="V2731" s="11"/>
      <c r="W2731" s="19"/>
      <c r="X2731" s="8"/>
      <c r="Y2731" s="90"/>
      <c r="Z2731" s="88"/>
      <c r="AA2731" s="88"/>
      <c r="AB2731" s="88"/>
      <c r="AC2731" s="88"/>
      <c r="AD2731" s="10"/>
      <c r="AE2731" s="8"/>
      <c r="AF2731" s="12"/>
      <c r="AG2731" s="8"/>
      <c r="AH2731" s="88"/>
    </row>
    <row r="2732" spans="1:34" x14ac:dyDescent="0.25">
      <c r="A2732" s="62">
        <f>COUNTA(H2732:K2732,L2732:AH2732)</f>
        <v>0</v>
      </c>
      <c r="B2732" s="13"/>
      <c r="C2732" s="13"/>
      <c r="D2732" s="13"/>
      <c r="E2732" s="13">
        <f t="shared" si="350"/>
        <v>0</v>
      </c>
      <c r="F2732" s="13"/>
      <c r="G2732" s="13"/>
      <c r="H2732" s="88"/>
      <c r="I2732" s="88"/>
      <c r="J2732" s="9"/>
      <c r="K2732" s="8"/>
      <c r="L2732" s="19"/>
      <c r="M2732" s="8"/>
      <c r="N2732" s="19"/>
      <c r="O2732" s="19"/>
      <c r="P2732" s="19"/>
      <c r="Q2732" s="8"/>
      <c r="R2732" s="8"/>
      <c r="S2732" s="88"/>
      <c r="T2732" s="8"/>
      <c r="U2732" s="8"/>
      <c r="V2732" s="11"/>
      <c r="W2732" s="19"/>
      <c r="X2732" s="8"/>
      <c r="Y2732" s="90"/>
      <c r="Z2732" s="88"/>
      <c r="AA2732" s="88"/>
      <c r="AB2732" s="88"/>
      <c r="AC2732" s="88"/>
      <c r="AD2732" s="10"/>
      <c r="AE2732" s="8"/>
      <c r="AF2732" s="12"/>
      <c r="AG2732" s="8"/>
      <c r="AH2732" s="88"/>
    </row>
    <row r="2733" spans="1:34" s="26" customFormat="1" ht="11.25" customHeight="1" x14ac:dyDescent="0.25">
      <c r="A2733" s="21">
        <v>0</v>
      </c>
      <c r="B2733" s="22"/>
      <c r="C2733" s="22"/>
      <c r="D2733" s="21"/>
      <c r="E2733" s="23">
        <f>MAX(E2717:E2732)</f>
        <v>0</v>
      </c>
      <c r="F2733" s="21" t="str">
        <f>RIGHT(R2733,4)</f>
        <v xml:space="preserve"> - 0</v>
      </c>
      <c r="G2733" s="21" t="str">
        <f>RIGHT(X2733,4)</f>
        <v xml:space="preserve"> - 0</v>
      </c>
      <c r="H2733" s="88"/>
      <c r="I2733" s="88"/>
      <c r="J2733" s="23" t="s">
        <v>85</v>
      </c>
      <c r="K2733" s="23" t="str">
        <f>IF(E2733=4,"ВО",IF(E2733=3,"СПО",IF(E2733=2,"ВО (с)",IF(E2733=1,"СПО (с)","-"))))</f>
        <v>-</v>
      </c>
      <c r="L2733" s="23">
        <f>COUNTA(L2717:L2732)</f>
        <v>0</v>
      </c>
      <c r="M2733" s="23" t="s">
        <v>80</v>
      </c>
      <c r="N2733" s="23" t="s">
        <v>80</v>
      </c>
      <c r="O2733" s="23">
        <f>COUNTA(O2717:O2732)</f>
        <v>0</v>
      </c>
      <c r="P2733" s="23" t="s">
        <v>80</v>
      </c>
      <c r="Q2733" s="23">
        <f>SUM(Q2717:Q2732)</f>
        <v>0</v>
      </c>
      <c r="R2733" s="23" t="str">
        <f>CONCATENATE("П.Г.П. - ",MAX(R2717:R2732))</f>
        <v>П.Г.П. - 0</v>
      </c>
      <c r="S2733" s="23">
        <f>COUNTA(S2717)</f>
        <v>0</v>
      </c>
      <c r="T2733" s="23">
        <f>T2718</f>
        <v>0</v>
      </c>
      <c r="U2733" s="23" t="s">
        <v>80</v>
      </c>
      <c r="V2733" s="23" t="s">
        <v>80</v>
      </c>
      <c r="W2733" s="23">
        <f>COUNTA(W2717:W2732)</f>
        <v>0</v>
      </c>
      <c r="X2733" s="23" t="str">
        <f>CONCATENATE("П.Г.П. - ",MAX(X2717:X2732))</f>
        <v>П.Г.П. - 0</v>
      </c>
      <c r="Y2733" s="24">
        <f>Y2717</f>
        <v>0</v>
      </c>
      <c r="Z2733" s="23" t="str">
        <f>IF(Z2717="","-",Z2717)</f>
        <v>-</v>
      </c>
      <c r="AA2733" s="23" t="str">
        <f t="shared" ref="AA2733:AC2733" si="351">IF(AA2717="","-",AA2717)</f>
        <v>-</v>
      </c>
      <c r="AB2733" s="23" t="str">
        <f t="shared" si="351"/>
        <v>-</v>
      </c>
      <c r="AC2733" s="23" t="str">
        <f t="shared" si="351"/>
        <v>-</v>
      </c>
      <c r="AD2733" s="23" t="s">
        <v>80</v>
      </c>
      <c r="AE2733" s="23">
        <f>SUM(AE2717:AE2732)</f>
        <v>0</v>
      </c>
      <c r="AF2733" s="25">
        <f>SUM(AF2717:AF2732)</f>
        <v>0</v>
      </c>
      <c r="AG2733" s="23" t="s">
        <v>80</v>
      </c>
      <c r="AH2733" s="23" t="s">
        <v>80</v>
      </c>
    </row>
    <row r="2734" spans="1:34" x14ac:dyDescent="0.25">
      <c r="A2734" s="62">
        <f>COUNTA(H2734:K2734,L2734:AH2734)-7</f>
        <v>-1</v>
      </c>
      <c r="B2734" s="13"/>
      <c r="C2734" s="13"/>
      <c r="D2734" s="13"/>
      <c r="E2734" s="13">
        <f t="shared" ref="E2734:E2749" si="352">IF(K2734="ВО",4,IF(K2734="СПО",3,IF(K2734="ВО (студент)",2,IF(K2734="СПО (студент)",1,0))))</f>
        <v>0</v>
      </c>
      <c r="F2734" s="13"/>
      <c r="G2734" s="13"/>
      <c r="H2734" s="88">
        <v>181</v>
      </c>
      <c r="I2734" s="88"/>
      <c r="J2734" s="7" t="s">
        <v>77</v>
      </c>
      <c r="K2734" s="8"/>
      <c r="L2734" s="19"/>
      <c r="M2734" s="8"/>
      <c r="N2734" s="19"/>
      <c r="O2734" s="19"/>
      <c r="P2734" s="19"/>
      <c r="Q2734" s="8"/>
      <c r="R2734" s="8"/>
      <c r="S2734" s="88"/>
      <c r="T2734" s="17" t="s">
        <v>80</v>
      </c>
      <c r="U2734" s="17" t="s">
        <v>80</v>
      </c>
      <c r="V2734" s="18" t="s">
        <v>80</v>
      </c>
      <c r="W2734" s="19"/>
      <c r="X2734" s="8"/>
      <c r="Y2734" s="90"/>
      <c r="Z2734" s="88"/>
      <c r="AA2734" s="88"/>
      <c r="AB2734" s="88" t="str">
        <f>IF(Y2734&lt;1,"-",ROUND(YEARFRAC(Y2734,#REF!,1),2))</f>
        <v>-</v>
      </c>
      <c r="AC2734" s="88"/>
      <c r="AD2734" s="10"/>
      <c r="AE2734" s="8"/>
      <c r="AF2734" s="12"/>
      <c r="AG2734" s="8"/>
      <c r="AH2734" s="88"/>
    </row>
    <row r="2735" spans="1:34" x14ac:dyDescent="0.25">
      <c r="A2735" s="62">
        <f>COUNTA(H2735:K2735,L2735:AH2735)</f>
        <v>0</v>
      </c>
      <c r="B2735" s="13"/>
      <c r="C2735" s="13"/>
      <c r="D2735" s="13"/>
      <c r="E2735" s="13">
        <f t="shared" si="352"/>
        <v>0</v>
      </c>
      <c r="F2735" s="13"/>
      <c r="G2735" s="13"/>
      <c r="H2735" s="88"/>
      <c r="I2735" s="88"/>
      <c r="J2735" s="9"/>
      <c r="K2735" s="8"/>
      <c r="L2735" s="19"/>
      <c r="M2735" s="8"/>
      <c r="N2735" s="19"/>
      <c r="O2735" s="19"/>
      <c r="P2735" s="19"/>
      <c r="Q2735" s="8"/>
      <c r="R2735" s="8"/>
      <c r="S2735" s="88"/>
      <c r="T2735" s="8"/>
      <c r="U2735" s="8"/>
      <c r="V2735" s="11"/>
      <c r="W2735" s="19"/>
      <c r="X2735" s="8"/>
      <c r="Y2735" s="90"/>
      <c r="Z2735" s="88"/>
      <c r="AA2735" s="88"/>
      <c r="AB2735" s="88"/>
      <c r="AC2735" s="88"/>
      <c r="AD2735" s="10"/>
      <c r="AE2735" s="8"/>
      <c r="AF2735" s="12"/>
      <c r="AG2735" s="8"/>
      <c r="AH2735" s="88"/>
    </row>
    <row r="2736" spans="1:34" x14ac:dyDescent="0.25">
      <c r="A2736" s="62">
        <f>COUNTA(H2736:K2736,L2736:AH2736,J2737)-4</f>
        <v>0</v>
      </c>
      <c r="B2736" s="13"/>
      <c r="C2736" s="13"/>
      <c r="D2736" s="13"/>
      <c r="E2736" s="13">
        <f t="shared" si="352"/>
        <v>0</v>
      </c>
      <c r="F2736" s="13"/>
      <c r="G2736" s="13"/>
      <c r="H2736" s="88"/>
      <c r="I2736" s="88"/>
      <c r="J2736" s="7" t="s">
        <v>78</v>
      </c>
      <c r="K2736" s="8"/>
      <c r="L2736" s="19"/>
      <c r="M2736" s="8"/>
      <c r="N2736" s="19"/>
      <c r="O2736" s="19"/>
      <c r="P2736" s="19"/>
      <c r="Q2736" s="8"/>
      <c r="R2736" s="8"/>
      <c r="S2736" s="88"/>
      <c r="T2736" s="17" t="s">
        <v>80</v>
      </c>
      <c r="U2736" s="17" t="s">
        <v>80</v>
      </c>
      <c r="V2736" s="18" t="s">
        <v>80</v>
      </c>
      <c r="W2736" s="19"/>
      <c r="X2736" s="8"/>
      <c r="Y2736" s="90"/>
      <c r="Z2736" s="88"/>
      <c r="AA2736" s="88"/>
      <c r="AB2736" s="88"/>
      <c r="AC2736" s="88"/>
      <c r="AD2736" s="10"/>
      <c r="AE2736" s="8"/>
      <c r="AF2736" s="12"/>
      <c r="AG2736" s="8"/>
      <c r="AH2736" s="88"/>
    </row>
    <row r="2737" spans="1:34" x14ac:dyDescent="0.25">
      <c r="A2737" s="62">
        <f>COUNTA(H2737:K2737,L2737:AH2737)</f>
        <v>0</v>
      </c>
      <c r="B2737" s="13"/>
      <c r="C2737" s="13"/>
      <c r="D2737" s="13" t="str">
        <f>IF(J2737&gt;0,"совмещение","-")</f>
        <v>-</v>
      </c>
      <c r="E2737" s="13">
        <f t="shared" si="352"/>
        <v>0</v>
      </c>
      <c r="F2737" s="13"/>
      <c r="G2737" s="13"/>
      <c r="H2737" s="88"/>
      <c r="I2737" s="88"/>
      <c r="J2737" s="9"/>
      <c r="K2737" s="8"/>
      <c r="L2737" s="19"/>
      <c r="M2737" s="8"/>
      <c r="N2737" s="19"/>
      <c r="O2737" s="19"/>
      <c r="P2737" s="19"/>
      <c r="Q2737" s="8"/>
      <c r="R2737" s="8"/>
      <c r="S2737" s="88"/>
      <c r="T2737" s="8"/>
      <c r="U2737" s="8"/>
      <c r="V2737" s="11"/>
      <c r="W2737" s="19"/>
      <c r="X2737" s="8"/>
      <c r="Y2737" s="90"/>
      <c r="Z2737" s="88"/>
      <c r="AA2737" s="88"/>
      <c r="AB2737" s="88"/>
      <c r="AC2737" s="88"/>
      <c r="AD2737" s="10"/>
      <c r="AE2737" s="8"/>
      <c r="AF2737" s="12"/>
      <c r="AG2737" s="8"/>
      <c r="AH2737" s="88"/>
    </row>
    <row r="2738" spans="1:34" x14ac:dyDescent="0.25">
      <c r="A2738" s="62">
        <f>COUNTA(H2738:K2738,L2738:AH2738)</f>
        <v>0</v>
      </c>
      <c r="B2738" s="13"/>
      <c r="C2738" s="13"/>
      <c r="D2738" s="13"/>
      <c r="E2738" s="13">
        <f t="shared" si="352"/>
        <v>0</v>
      </c>
      <c r="F2738" s="13"/>
      <c r="G2738" s="13"/>
      <c r="H2738" s="88"/>
      <c r="I2738" s="88"/>
      <c r="J2738" s="9"/>
      <c r="K2738" s="8"/>
      <c r="L2738" s="19"/>
      <c r="M2738" s="8"/>
      <c r="N2738" s="19"/>
      <c r="O2738" s="19"/>
      <c r="P2738" s="19"/>
      <c r="Q2738" s="8"/>
      <c r="R2738" s="8"/>
      <c r="S2738" s="88"/>
      <c r="T2738" s="8"/>
      <c r="U2738" s="8"/>
      <c r="V2738" s="11"/>
      <c r="W2738" s="19"/>
      <c r="X2738" s="8"/>
      <c r="Y2738" s="90"/>
      <c r="Z2738" s="88"/>
      <c r="AA2738" s="88"/>
      <c r="AB2738" s="88"/>
      <c r="AC2738" s="88"/>
      <c r="AD2738" s="10"/>
      <c r="AE2738" s="8"/>
      <c r="AF2738" s="12"/>
      <c r="AG2738" s="8"/>
      <c r="AH2738" s="88"/>
    </row>
    <row r="2739" spans="1:34" x14ac:dyDescent="0.25">
      <c r="A2739" s="62">
        <f>COUNTA(H2739:K2739,L2739:AH2739)</f>
        <v>0</v>
      </c>
      <c r="B2739" s="13"/>
      <c r="C2739" s="13"/>
      <c r="D2739" s="13"/>
      <c r="E2739" s="13">
        <f t="shared" si="352"/>
        <v>0</v>
      </c>
      <c r="F2739" s="13"/>
      <c r="G2739" s="13"/>
      <c r="H2739" s="88"/>
      <c r="I2739" s="88"/>
      <c r="J2739" s="9"/>
      <c r="K2739" s="8"/>
      <c r="L2739" s="19"/>
      <c r="M2739" s="8"/>
      <c r="N2739" s="19"/>
      <c r="O2739" s="19"/>
      <c r="P2739" s="19"/>
      <c r="Q2739" s="8"/>
      <c r="R2739" s="8"/>
      <c r="S2739" s="88"/>
      <c r="T2739" s="8"/>
      <c r="U2739" s="8"/>
      <c r="V2739" s="11"/>
      <c r="W2739" s="19"/>
      <c r="X2739" s="8"/>
      <c r="Y2739" s="90"/>
      <c r="Z2739" s="88"/>
      <c r="AA2739" s="88"/>
      <c r="AB2739" s="88"/>
      <c r="AC2739" s="88"/>
      <c r="AD2739" s="10"/>
      <c r="AE2739" s="8"/>
      <c r="AF2739" s="12"/>
      <c r="AG2739" s="8"/>
      <c r="AH2739" s="88"/>
    </row>
    <row r="2740" spans="1:34" x14ac:dyDescent="0.25">
      <c r="A2740" s="62">
        <f>COUNTA(H2740:K2740,L2740:AH2740)</f>
        <v>0</v>
      </c>
      <c r="B2740" s="13"/>
      <c r="C2740" s="13"/>
      <c r="D2740" s="13"/>
      <c r="E2740" s="13">
        <f t="shared" si="352"/>
        <v>0</v>
      </c>
      <c r="F2740" s="13"/>
      <c r="G2740" s="13"/>
      <c r="H2740" s="88"/>
      <c r="I2740" s="88"/>
      <c r="J2740" s="9"/>
      <c r="K2740" s="8"/>
      <c r="L2740" s="19"/>
      <c r="M2740" s="8"/>
      <c r="N2740" s="19"/>
      <c r="O2740" s="19"/>
      <c r="P2740" s="19"/>
      <c r="Q2740" s="8"/>
      <c r="R2740" s="8"/>
      <c r="S2740" s="88"/>
      <c r="T2740" s="8"/>
      <c r="U2740" s="8"/>
      <c r="V2740" s="11"/>
      <c r="W2740" s="19"/>
      <c r="X2740" s="8"/>
      <c r="Y2740" s="90"/>
      <c r="Z2740" s="88"/>
      <c r="AA2740" s="88"/>
      <c r="AB2740" s="88"/>
      <c r="AC2740" s="88"/>
      <c r="AD2740" s="10"/>
      <c r="AE2740" s="8"/>
      <c r="AF2740" s="12"/>
      <c r="AG2740" s="8"/>
      <c r="AH2740" s="88"/>
    </row>
    <row r="2741" spans="1:34" x14ac:dyDescent="0.25">
      <c r="A2741" s="62">
        <f>COUNTA(H2741:K2741,L2741:AH2741)</f>
        <v>0</v>
      </c>
      <c r="B2741" s="13"/>
      <c r="C2741" s="13"/>
      <c r="D2741" s="13"/>
      <c r="E2741" s="13">
        <f t="shared" si="352"/>
        <v>0</v>
      </c>
      <c r="F2741" s="13"/>
      <c r="G2741" s="13"/>
      <c r="H2741" s="88"/>
      <c r="I2741" s="88"/>
      <c r="J2741" s="9"/>
      <c r="K2741" s="8"/>
      <c r="L2741" s="19"/>
      <c r="M2741" s="8"/>
      <c r="N2741" s="19"/>
      <c r="O2741" s="19"/>
      <c r="P2741" s="19"/>
      <c r="Q2741" s="8"/>
      <c r="R2741" s="8"/>
      <c r="S2741" s="88"/>
      <c r="T2741" s="8"/>
      <c r="U2741" s="8"/>
      <c r="V2741" s="11"/>
      <c r="W2741" s="19"/>
      <c r="X2741" s="8"/>
      <c r="Y2741" s="90"/>
      <c r="Z2741" s="88"/>
      <c r="AA2741" s="88"/>
      <c r="AB2741" s="88"/>
      <c r="AC2741" s="88"/>
      <c r="AD2741" s="10"/>
      <c r="AE2741" s="8"/>
      <c r="AF2741" s="12"/>
      <c r="AG2741" s="8"/>
      <c r="AH2741" s="88"/>
    </row>
    <row r="2742" spans="1:34" x14ac:dyDescent="0.25">
      <c r="A2742" s="62">
        <f>COUNTA(H2742:K2742,L2742:AH2742)</f>
        <v>0</v>
      </c>
      <c r="B2742" s="13"/>
      <c r="C2742" s="13"/>
      <c r="D2742" s="13"/>
      <c r="E2742" s="13">
        <f t="shared" si="352"/>
        <v>0</v>
      </c>
      <c r="F2742" s="13"/>
      <c r="G2742" s="13"/>
      <c r="H2742" s="88"/>
      <c r="I2742" s="88"/>
      <c r="J2742" s="9"/>
      <c r="K2742" s="8"/>
      <c r="L2742" s="19"/>
      <c r="M2742" s="8"/>
      <c r="N2742" s="19"/>
      <c r="O2742" s="19"/>
      <c r="P2742" s="19"/>
      <c r="Q2742" s="8"/>
      <c r="R2742" s="8"/>
      <c r="S2742" s="88"/>
      <c r="T2742" s="8"/>
      <c r="U2742" s="8"/>
      <c r="V2742" s="11"/>
      <c r="W2742" s="19"/>
      <c r="X2742" s="8"/>
      <c r="Y2742" s="90"/>
      <c r="Z2742" s="88"/>
      <c r="AA2742" s="88"/>
      <c r="AB2742" s="88"/>
      <c r="AC2742" s="88"/>
      <c r="AD2742" s="10"/>
      <c r="AE2742" s="8"/>
      <c r="AF2742" s="12"/>
      <c r="AG2742" s="8"/>
      <c r="AH2742" s="88"/>
    </row>
    <row r="2743" spans="1:34" x14ac:dyDescent="0.25">
      <c r="A2743" s="62">
        <f>COUNTA(H2743:K2743,L2743:AH2743,J2744)-4</f>
        <v>0</v>
      </c>
      <c r="B2743" s="13"/>
      <c r="C2743" s="13"/>
      <c r="D2743" s="13"/>
      <c r="E2743" s="13">
        <f t="shared" si="352"/>
        <v>0</v>
      </c>
      <c r="F2743" s="13"/>
      <c r="G2743" s="13"/>
      <c r="H2743" s="88"/>
      <c r="I2743" s="88"/>
      <c r="J2743" s="7" t="s">
        <v>79</v>
      </c>
      <c r="K2743" s="8"/>
      <c r="L2743" s="19"/>
      <c r="M2743" s="8"/>
      <c r="N2743" s="19"/>
      <c r="O2743" s="19"/>
      <c r="P2743" s="19"/>
      <c r="Q2743" s="8"/>
      <c r="R2743" s="8"/>
      <c r="S2743" s="88"/>
      <c r="T2743" s="17" t="s">
        <v>80</v>
      </c>
      <c r="U2743" s="17" t="s">
        <v>80</v>
      </c>
      <c r="V2743" s="18" t="s">
        <v>80</v>
      </c>
      <c r="W2743" s="19"/>
      <c r="X2743" s="8"/>
      <c r="Y2743" s="90"/>
      <c r="Z2743" s="88"/>
      <c r="AA2743" s="88"/>
      <c r="AB2743" s="88"/>
      <c r="AC2743" s="88"/>
      <c r="AD2743" s="10"/>
      <c r="AE2743" s="8"/>
      <c r="AF2743" s="12"/>
      <c r="AG2743" s="8"/>
      <c r="AH2743" s="88"/>
    </row>
    <row r="2744" spans="1:34" x14ac:dyDescent="0.25">
      <c r="A2744" s="62">
        <f>COUNTA(H2744:K2744,L2744:AH2744)</f>
        <v>0</v>
      </c>
      <c r="B2744" s="13"/>
      <c r="C2744" s="13"/>
      <c r="D2744" s="13" t="str">
        <f>IF(J2744&gt;0,"совместительство","-")</f>
        <v>-</v>
      </c>
      <c r="E2744" s="13">
        <f t="shared" si="352"/>
        <v>0</v>
      </c>
      <c r="F2744" s="13"/>
      <c r="G2744" s="13"/>
      <c r="H2744" s="88"/>
      <c r="I2744" s="88"/>
      <c r="J2744" s="9"/>
      <c r="K2744" s="8"/>
      <c r="L2744" s="19"/>
      <c r="M2744" s="8"/>
      <c r="N2744" s="19"/>
      <c r="O2744" s="19"/>
      <c r="P2744" s="19"/>
      <c r="Q2744" s="8"/>
      <c r="R2744" s="8"/>
      <c r="S2744" s="88"/>
      <c r="T2744" s="8"/>
      <c r="U2744" s="8"/>
      <c r="V2744" s="11"/>
      <c r="W2744" s="19"/>
      <c r="X2744" s="8"/>
      <c r="Y2744" s="90"/>
      <c r="Z2744" s="88"/>
      <c r="AA2744" s="88"/>
      <c r="AB2744" s="88"/>
      <c r="AC2744" s="88"/>
      <c r="AD2744" s="10"/>
      <c r="AE2744" s="8"/>
      <c r="AF2744" s="12"/>
      <c r="AG2744" s="8"/>
      <c r="AH2744" s="88"/>
    </row>
    <row r="2745" spans="1:34" x14ac:dyDescent="0.25">
      <c r="A2745" s="62">
        <f>COUNTA(H2745:K2745,L2745:AH2745)</f>
        <v>0</v>
      </c>
      <c r="B2745" s="13"/>
      <c r="C2745" s="13"/>
      <c r="D2745" s="13"/>
      <c r="E2745" s="13">
        <f t="shared" si="352"/>
        <v>0</v>
      </c>
      <c r="F2745" s="13"/>
      <c r="G2745" s="13"/>
      <c r="H2745" s="88"/>
      <c r="I2745" s="88"/>
      <c r="J2745" s="9"/>
      <c r="K2745" s="8"/>
      <c r="L2745" s="19"/>
      <c r="M2745" s="8"/>
      <c r="N2745" s="19"/>
      <c r="O2745" s="19"/>
      <c r="P2745" s="19"/>
      <c r="Q2745" s="8"/>
      <c r="R2745" s="8"/>
      <c r="S2745" s="88"/>
      <c r="T2745" s="8"/>
      <c r="U2745" s="8"/>
      <c r="V2745" s="11"/>
      <c r="W2745" s="19"/>
      <c r="X2745" s="8"/>
      <c r="Y2745" s="90"/>
      <c r="Z2745" s="88"/>
      <c r="AA2745" s="88"/>
      <c r="AB2745" s="88"/>
      <c r="AC2745" s="88"/>
      <c r="AD2745" s="10"/>
      <c r="AE2745" s="8"/>
      <c r="AF2745" s="12"/>
      <c r="AG2745" s="8"/>
      <c r="AH2745" s="88"/>
    </row>
    <row r="2746" spans="1:34" x14ac:dyDescent="0.25">
      <c r="A2746" s="62">
        <f>COUNTA(H2746:K2746,L2746:AH2746)</f>
        <v>0</v>
      </c>
      <c r="B2746" s="13"/>
      <c r="C2746" s="13"/>
      <c r="D2746" s="13"/>
      <c r="E2746" s="13">
        <f t="shared" si="352"/>
        <v>0</v>
      </c>
      <c r="F2746" s="13"/>
      <c r="G2746" s="13"/>
      <c r="H2746" s="88"/>
      <c r="I2746" s="88"/>
      <c r="J2746" s="9"/>
      <c r="K2746" s="8"/>
      <c r="L2746" s="19"/>
      <c r="M2746" s="8"/>
      <c r="N2746" s="19"/>
      <c r="O2746" s="19"/>
      <c r="P2746" s="19"/>
      <c r="Q2746" s="8"/>
      <c r="R2746" s="8"/>
      <c r="S2746" s="88"/>
      <c r="T2746" s="8"/>
      <c r="U2746" s="8"/>
      <c r="V2746" s="11"/>
      <c r="W2746" s="19"/>
      <c r="X2746" s="8"/>
      <c r="Y2746" s="90"/>
      <c r="Z2746" s="88"/>
      <c r="AA2746" s="88"/>
      <c r="AB2746" s="88"/>
      <c r="AC2746" s="88"/>
      <c r="AD2746" s="10"/>
      <c r="AE2746" s="8"/>
      <c r="AF2746" s="12"/>
      <c r="AG2746" s="8"/>
      <c r="AH2746" s="88"/>
    </row>
    <row r="2747" spans="1:34" x14ac:dyDescent="0.25">
      <c r="A2747" s="62">
        <f>COUNTA(H2747:K2747,L2747:AH2747)</f>
        <v>0</v>
      </c>
      <c r="B2747" s="13"/>
      <c r="C2747" s="13"/>
      <c r="D2747" s="13"/>
      <c r="E2747" s="13">
        <f t="shared" si="352"/>
        <v>0</v>
      </c>
      <c r="F2747" s="13"/>
      <c r="G2747" s="13"/>
      <c r="H2747" s="88"/>
      <c r="I2747" s="88"/>
      <c r="J2747" s="9"/>
      <c r="K2747" s="8"/>
      <c r="L2747" s="19"/>
      <c r="M2747" s="8"/>
      <c r="N2747" s="19"/>
      <c r="O2747" s="19"/>
      <c r="P2747" s="19"/>
      <c r="Q2747" s="8"/>
      <c r="R2747" s="8"/>
      <c r="S2747" s="88"/>
      <c r="T2747" s="8"/>
      <c r="U2747" s="8"/>
      <c r="V2747" s="11"/>
      <c r="W2747" s="19"/>
      <c r="X2747" s="8"/>
      <c r="Y2747" s="90"/>
      <c r="Z2747" s="88"/>
      <c r="AA2747" s="88"/>
      <c r="AB2747" s="88"/>
      <c r="AC2747" s="88"/>
      <c r="AD2747" s="10"/>
      <c r="AE2747" s="8"/>
      <c r="AF2747" s="12"/>
      <c r="AG2747" s="8"/>
      <c r="AH2747" s="88"/>
    </row>
    <row r="2748" spans="1:34" x14ac:dyDescent="0.25">
      <c r="A2748" s="62">
        <f>COUNTA(H2748:K2748,L2748:AH2748)</f>
        <v>0</v>
      </c>
      <c r="B2748" s="13"/>
      <c r="C2748" s="13"/>
      <c r="D2748" s="13"/>
      <c r="E2748" s="13">
        <f t="shared" si="352"/>
        <v>0</v>
      </c>
      <c r="F2748" s="13"/>
      <c r="G2748" s="13"/>
      <c r="H2748" s="88"/>
      <c r="I2748" s="88"/>
      <c r="J2748" s="9"/>
      <c r="K2748" s="8"/>
      <c r="L2748" s="19"/>
      <c r="M2748" s="8"/>
      <c r="N2748" s="19"/>
      <c r="O2748" s="19"/>
      <c r="P2748" s="19"/>
      <c r="Q2748" s="8"/>
      <c r="R2748" s="8"/>
      <c r="S2748" s="88"/>
      <c r="T2748" s="8"/>
      <c r="U2748" s="8"/>
      <c r="V2748" s="11"/>
      <c r="W2748" s="19"/>
      <c r="X2748" s="8"/>
      <c r="Y2748" s="90"/>
      <c r="Z2748" s="88"/>
      <c r="AA2748" s="88"/>
      <c r="AB2748" s="88"/>
      <c r="AC2748" s="88"/>
      <c r="AD2748" s="10"/>
      <c r="AE2748" s="8"/>
      <c r="AF2748" s="12"/>
      <c r="AG2748" s="8"/>
      <c r="AH2748" s="88"/>
    </row>
    <row r="2749" spans="1:34" x14ac:dyDescent="0.25">
      <c r="A2749" s="62">
        <f>COUNTA(H2749:K2749,L2749:AH2749)</f>
        <v>0</v>
      </c>
      <c r="B2749" s="13"/>
      <c r="C2749" s="13"/>
      <c r="D2749" s="13"/>
      <c r="E2749" s="13">
        <f t="shared" si="352"/>
        <v>0</v>
      </c>
      <c r="F2749" s="13"/>
      <c r="G2749" s="13"/>
      <c r="H2749" s="88"/>
      <c r="I2749" s="88"/>
      <c r="J2749" s="9"/>
      <c r="K2749" s="8"/>
      <c r="L2749" s="19"/>
      <c r="M2749" s="8"/>
      <c r="N2749" s="19"/>
      <c r="O2749" s="19"/>
      <c r="P2749" s="19"/>
      <c r="Q2749" s="8"/>
      <c r="R2749" s="8"/>
      <c r="S2749" s="88"/>
      <c r="T2749" s="8"/>
      <c r="U2749" s="8"/>
      <c r="V2749" s="11"/>
      <c r="W2749" s="19"/>
      <c r="X2749" s="8"/>
      <c r="Y2749" s="90"/>
      <c r="Z2749" s="88"/>
      <c r="AA2749" s="88"/>
      <c r="AB2749" s="88"/>
      <c r="AC2749" s="88"/>
      <c r="AD2749" s="10"/>
      <c r="AE2749" s="8"/>
      <c r="AF2749" s="12"/>
      <c r="AG2749" s="8"/>
      <c r="AH2749" s="88"/>
    </row>
    <row r="2750" spans="1:34" s="26" customFormat="1" ht="11.25" customHeight="1" x14ac:dyDescent="0.25">
      <c r="A2750" s="21">
        <v>0</v>
      </c>
      <c r="B2750" s="22"/>
      <c r="C2750" s="22"/>
      <c r="D2750" s="21"/>
      <c r="E2750" s="23">
        <f>MAX(E2734:E2749)</f>
        <v>0</v>
      </c>
      <c r="F2750" s="21" t="str">
        <f>RIGHT(R2750,4)</f>
        <v xml:space="preserve"> - 0</v>
      </c>
      <c r="G2750" s="21" t="str">
        <f>RIGHT(X2750,4)</f>
        <v xml:space="preserve"> - 0</v>
      </c>
      <c r="H2750" s="88"/>
      <c r="I2750" s="88"/>
      <c r="J2750" s="23" t="s">
        <v>85</v>
      </c>
      <c r="K2750" s="23" t="str">
        <f>IF(E2750=4,"ВО",IF(E2750=3,"СПО",IF(E2750=2,"ВО (с)",IF(E2750=1,"СПО (с)","-"))))</f>
        <v>-</v>
      </c>
      <c r="L2750" s="23">
        <f>COUNTA(L2734:L2749)</f>
        <v>0</v>
      </c>
      <c r="M2750" s="23" t="s">
        <v>80</v>
      </c>
      <c r="N2750" s="23" t="s">
        <v>80</v>
      </c>
      <c r="O2750" s="23">
        <f>COUNTA(O2734:O2749)</f>
        <v>0</v>
      </c>
      <c r="P2750" s="23" t="s">
        <v>80</v>
      </c>
      <c r="Q2750" s="23">
        <f>SUM(Q2734:Q2749)</f>
        <v>0</v>
      </c>
      <c r="R2750" s="23" t="str">
        <f>CONCATENATE("П.Г.П. - ",MAX(R2734:R2749))</f>
        <v>П.Г.П. - 0</v>
      </c>
      <c r="S2750" s="23">
        <f>COUNTA(S2734)</f>
        <v>0</v>
      </c>
      <c r="T2750" s="23">
        <f>T2735</f>
        <v>0</v>
      </c>
      <c r="U2750" s="23" t="s">
        <v>80</v>
      </c>
      <c r="V2750" s="23" t="s">
        <v>80</v>
      </c>
      <c r="W2750" s="23">
        <f>COUNTA(W2734:W2749)</f>
        <v>0</v>
      </c>
      <c r="X2750" s="23" t="str">
        <f>CONCATENATE("П.Г.П. - ",MAX(X2734:X2749))</f>
        <v>П.Г.П. - 0</v>
      </c>
      <c r="Y2750" s="24">
        <f>Y2734</f>
        <v>0</v>
      </c>
      <c r="Z2750" s="23" t="str">
        <f>IF(Z2734="","-",Z2734)</f>
        <v>-</v>
      </c>
      <c r="AA2750" s="23" t="str">
        <f t="shared" ref="AA2750:AC2750" si="353">IF(AA2734="","-",AA2734)</f>
        <v>-</v>
      </c>
      <c r="AB2750" s="23" t="str">
        <f t="shared" si="353"/>
        <v>-</v>
      </c>
      <c r="AC2750" s="23" t="str">
        <f t="shared" si="353"/>
        <v>-</v>
      </c>
      <c r="AD2750" s="23" t="s">
        <v>80</v>
      </c>
      <c r="AE2750" s="23">
        <f>SUM(AE2734:AE2749)</f>
        <v>0</v>
      </c>
      <c r="AF2750" s="25">
        <f>SUM(AF2734:AF2749)</f>
        <v>0</v>
      </c>
      <c r="AG2750" s="23" t="s">
        <v>80</v>
      </c>
      <c r="AH2750" s="23" t="s">
        <v>80</v>
      </c>
    </row>
    <row r="2751" spans="1:34" x14ac:dyDescent="0.25">
      <c r="A2751" s="62">
        <f>COUNTA(H2751:K2751,L2751:AH2751)-7</f>
        <v>-1</v>
      </c>
      <c r="B2751" s="13"/>
      <c r="C2751" s="13"/>
      <c r="D2751" s="13"/>
      <c r="E2751" s="13">
        <f t="shared" ref="E2751:E2766" si="354">IF(K2751="ВО",4,IF(K2751="СПО",3,IF(K2751="ВО (студент)",2,IF(K2751="СПО (студент)",1,0))))</f>
        <v>0</v>
      </c>
      <c r="F2751" s="13"/>
      <c r="G2751" s="13"/>
      <c r="H2751" s="88">
        <v>182</v>
      </c>
      <c r="I2751" s="88"/>
      <c r="J2751" s="7" t="s">
        <v>77</v>
      </c>
      <c r="K2751" s="8"/>
      <c r="L2751" s="19"/>
      <c r="M2751" s="8"/>
      <c r="N2751" s="19"/>
      <c r="O2751" s="19"/>
      <c r="P2751" s="19"/>
      <c r="Q2751" s="8"/>
      <c r="R2751" s="8"/>
      <c r="S2751" s="88"/>
      <c r="T2751" s="17" t="s">
        <v>80</v>
      </c>
      <c r="U2751" s="17" t="s">
        <v>80</v>
      </c>
      <c r="V2751" s="18" t="s">
        <v>80</v>
      </c>
      <c r="W2751" s="19"/>
      <c r="X2751" s="8"/>
      <c r="Y2751" s="90"/>
      <c r="Z2751" s="88"/>
      <c r="AA2751" s="88"/>
      <c r="AB2751" s="88" t="str">
        <f>IF(Y2751&lt;1,"-",ROUND(YEARFRAC(Y2751,#REF!,1),2))</f>
        <v>-</v>
      </c>
      <c r="AC2751" s="88"/>
      <c r="AD2751" s="10"/>
      <c r="AE2751" s="8"/>
      <c r="AF2751" s="12"/>
      <c r="AG2751" s="8"/>
      <c r="AH2751" s="88"/>
    </row>
    <row r="2752" spans="1:34" x14ac:dyDescent="0.25">
      <c r="A2752" s="62">
        <f>COUNTA(H2752:K2752,L2752:AH2752)</f>
        <v>0</v>
      </c>
      <c r="B2752" s="13"/>
      <c r="C2752" s="13"/>
      <c r="D2752" s="13"/>
      <c r="E2752" s="13">
        <f t="shared" si="354"/>
        <v>0</v>
      </c>
      <c r="F2752" s="13"/>
      <c r="G2752" s="13"/>
      <c r="H2752" s="88"/>
      <c r="I2752" s="88"/>
      <c r="J2752" s="9"/>
      <c r="K2752" s="8"/>
      <c r="L2752" s="19"/>
      <c r="M2752" s="8"/>
      <c r="N2752" s="19"/>
      <c r="O2752" s="19"/>
      <c r="P2752" s="19"/>
      <c r="Q2752" s="8"/>
      <c r="R2752" s="8"/>
      <c r="S2752" s="88"/>
      <c r="T2752" s="8"/>
      <c r="U2752" s="8"/>
      <c r="V2752" s="11"/>
      <c r="W2752" s="19"/>
      <c r="X2752" s="8"/>
      <c r="Y2752" s="90"/>
      <c r="Z2752" s="88"/>
      <c r="AA2752" s="88"/>
      <c r="AB2752" s="88"/>
      <c r="AC2752" s="88"/>
      <c r="AD2752" s="10"/>
      <c r="AE2752" s="8"/>
      <c r="AF2752" s="12"/>
      <c r="AG2752" s="8"/>
      <c r="AH2752" s="88"/>
    </row>
    <row r="2753" spans="1:34" x14ac:dyDescent="0.25">
      <c r="A2753" s="62">
        <f>COUNTA(H2753:K2753,L2753:AH2753,J2754)-4</f>
        <v>0</v>
      </c>
      <c r="B2753" s="13"/>
      <c r="C2753" s="13"/>
      <c r="D2753" s="13"/>
      <c r="E2753" s="13">
        <f t="shared" si="354"/>
        <v>0</v>
      </c>
      <c r="F2753" s="13"/>
      <c r="G2753" s="13"/>
      <c r="H2753" s="88"/>
      <c r="I2753" s="88"/>
      <c r="J2753" s="7" t="s">
        <v>78</v>
      </c>
      <c r="K2753" s="8"/>
      <c r="L2753" s="19"/>
      <c r="M2753" s="8"/>
      <c r="N2753" s="19"/>
      <c r="O2753" s="19"/>
      <c r="P2753" s="19"/>
      <c r="Q2753" s="8"/>
      <c r="R2753" s="8"/>
      <c r="S2753" s="88"/>
      <c r="T2753" s="17" t="s">
        <v>80</v>
      </c>
      <c r="U2753" s="17" t="s">
        <v>80</v>
      </c>
      <c r="V2753" s="18" t="s">
        <v>80</v>
      </c>
      <c r="W2753" s="19"/>
      <c r="X2753" s="8"/>
      <c r="Y2753" s="90"/>
      <c r="Z2753" s="88"/>
      <c r="AA2753" s="88"/>
      <c r="AB2753" s="88"/>
      <c r="AC2753" s="88"/>
      <c r="AD2753" s="10"/>
      <c r="AE2753" s="8"/>
      <c r="AF2753" s="12"/>
      <c r="AG2753" s="8"/>
      <c r="AH2753" s="88"/>
    </row>
    <row r="2754" spans="1:34" x14ac:dyDescent="0.25">
      <c r="A2754" s="62">
        <f>COUNTA(H2754:K2754,L2754:AH2754)</f>
        <v>0</v>
      </c>
      <c r="B2754" s="13"/>
      <c r="C2754" s="13"/>
      <c r="D2754" s="13" t="str">
        <f>IF(J2754&gt;0,"совмещение","-")</f>
        <v>-</v>
      </c>
      <c r="E2754" s="13">
        <f t="shared" si="354"/>
        <v>0</v>
      </c>
      <c r="F2754" s="13"/>
      <c r="G2754" s="13"/>
      <c r="H2754" s="88"/>
      <c r="I2754" s="88"/>
      <c r="J2754" s="9"/>
      <c r="K2754" s="8"/>
      <c r="L2754" s="19"/>
      <c r="M2754" s="8"/>
      <c r="N2754" s="19"/>
      <c r="O2754" s="19"/>
      <c r="P2754" s="19"/>
      <c r="Q2754" s="8"/>
      <c r="R2754" s="8"/>
      <c r="S2754" s="88"/>
      <c r="T2754" s="8"/>
      <c r="U2754" s="8"/>
      <c r="V2754" s="11"/>
      <c r="W2754" s="19"/>
      <c r="X2754" s="8"/>
      <c r="Y2754" s="90"/>
      <c r="Z2754" s="88"/>
      <c r="AA2754" s="88"/>
      <c r="AB2754" s="88"/>
      <c r="AC2754" s="88"/>
      <c r="AD2754" s="10"/>
      <c r="AE2754" s="8"/>
      <c r="AF2754" s="12"/>
      <c r="AG2754" s="8"/>
      <c r="AH2754" s="88"/>
    </row>
    <row r="2755" spans="1:34" x14ac:dyDescent="0.25">
      <c r="A2755" s="62">
        <f>COUNTA(H2755:K2755,L2755:AH2755)</f>
        <v>0</v>
      </c>
      <c r="B2755" s="13"/>
      <c r="C2755" s="13"/>
      <c r="D2755" s="13"/>
      <c r="E2755" s="13">
        <f t="shared" si="354"/>
        <v>0</v>
      </c>
      <c r="F2755" s="13"/>
      <c r="G2755" s="13"/>
      <c r="H2755" s="88"/>
      <c r="I2755" s="88"/>
      <c r="J2755" s="9"/>
      <c r="K2755" s="8"/>
      <c r="L2755" s="19"/>
      <c r="M2755" s="8"/>
      <c r="N2755" s="19"/>
      <c r="O2755" s="19"/>
      <c r="P2755" s="19"/>
      <c r="Q2755" s="8"/>
      <c r="R2755" s="8"/>
      <c r="S2755" s="88"/>
      <c r="T2755" s="8"/>
      <c r="U2755" s="8"/>
      <c r="V2755" s="11"/>
      <c r="W2755" s="19"/>
      <c r="X2755" s="8"/>
      <c r="Y2755" s="90"/>
      <c r="Z2755" s="88"/>
      <c r="AA2755" s="88"/>
      <c r="AB2755" s="88"/>
      <c r="AC2755" s="88"/>
      <c r="AD2755" s="10"/>
      <c r="AE2755" s="8"/>
      <c r="AF2755" s="12"/>
      <c r="AG2755" s="8"/>
      <c r="AH2755" s="88"/>
    </row>
    <row r="2756" spans="1:34" x14ac:dyDescent="0.25">
      <c r="A2756" s="62">
        <f>COUNTA(H2756:K2756,L2756:AH2756)</f>
        <v>0</v>
      </c>
      <c r="B2756" s="13"/>
      <c r="C2756" s="13"/>
      <c r="D2756" s="13"/>
      <c r="E2756" s="13">
        <f t="shared" si="354"/>
        <v>0</v>
      </c>
      <c r="F2756" s="13"/>
      <c r="G2756" s="13"/>
      <c r="H2756" s="88"/>
      <c r="I2756" s="88"/>
      <c r="J2756" s="9"/>
      <c r="K2756" s="8"/>
      <c r="L2756" s="19"/>
      <c r="M2756" s="8"/>
      <c r="N2756" s="19"/>
      <c r="O2756" s="19"/>
      <c r="P2756" s="19"/>
      <c r="Q2756" s="8"/>
      <c r="R2756" s="8"/>
      <c r="S2756" s="88"/>
      <c r="T2756" s="8"/>
      <c r="U2756" s="8"/>
      <c r="V2756" s="11"/>
      <c r="W2756" s="19"/>
      <c r="X2756" s="8"/>
      <c r="Y2756" s="90"/>
      <c r="Z2756" s="88"/>
      <c r="AA2756" s="88"/>
      <c r="AB2756" s="88"/>
      <c r="AC2756" s="88"/>
      <c r="AD2756" s="10"/>
      <c r="AE2756" s="8"/>
      <c r="AF2756" s="12"/>
      <c r="AG2756" s="8"/>
      <c r="AH2756" s="88"/>
    </row>
    <row r="2757" spans="1:34" x14ac:dyDescent="0.25">
      <c r="A2757" s="62">
        <f>COUNTA(H2757:K2757,L2757:AH2757)</f>
        <v>0</v>
      </c>
      <c r="B2757" s="13"/>
      <c r="C2757" s="13"/>
      <c r="D2757" s="13"/>
      <c r="E2757" s="13">
        <f t="shared" si="354"/>
        <v>0</v>
      </c>
      <c r="F2757" s="13"/>
      <c r="G2757" s="13"/>
      <c r="H2757" s="88"/>
      <c r="I2757" s="88"/>
      <c r="J2757" s="9"/>
      <c r="K2757" s="8"/>
      <c r="L2757" s="19"/>
      <c r="M2757" s="8"/>
      <c r="N2757" s="19"/>
      <c r="O2757" s="19"/>
      <c r="P2757" s="19"/>
      <c r="Q2757" s="8"/>
      <c r="R2757" s="8"/>
      <c r="S2757" s="88"/>
      <c r="T2757" s="8"/>
      <c r="U2757" s="8"/>
      <c r="V2757" s="11"/>
      <c r="W2757" s="19"/>
      <c r="X2757" s="8"/>
      <c r="Y2757" s="90"/>
      <c r="Z2757" s="88"/>
      <c r="AA2757" s="88"/>
      <c r="AB2757" s="88"/>
      <c r="AC2757" s="88"/>
      <c r="AD2757" s="10"/>
      <c r="AE2757" s="8"/>
      <c r="AF2757" s="12"/>
      <c r="AG2757" s="8"/>
      <c r="AH2757" s="88"/>
    </row>
    <row r="2758" spans="1:34" x14ac:dyDescent="0.25">
      <c r="A2758" s="62">
        <f>COUNTA(H2758:K2758,L2758:AH2758)</f>
        <v>0</v>
      </c>
      <c r="B2758" s="13"/>
      <c r="C2758" s="13"/>
      <c r="D2758" s="13"/>
      <c r="E2758" s="13">
        <f t="shared" si="354"/>
        <v>0</v>
      </c>
      <c r="F2758" s="13"/>
      <c r="G2758" s="13"/>
      <c r="H2758" s="88"/>
      <c r="I2758" s="88"/>
      <c r="J2758" s="9"/>
      <c r="K2758" s="8"/>
      <c r="L2758" s="19"/>
      <c r="M2758" s="8"/>
      <c r="N2758" s="19"/>
      <c r="O2758" s="19"/>
      <c r="P2758" s="19"/>
      <c r="Q2758" s="8"/>
      <c r="R2758" s="8"/>
      <c r="S2758" s="88"/>
      <c r="T2758" s="8"/>
      <c r="U2758" s="8"/>
      <c r="V2758" s="11"/>
      <c r="W2758" s="19"/>
      <c r="X2758" s="8"/>
      <c r="Y2758" s="90"/>
      <c r="Z2758" s="88"/>
      <c r="AA2758" s="88"/>
      <c r="AB2758" s="88"/>
      <c r="AC2758" s="88"/>
      <c r="AD2758" s="10"/>
      <c r="AE2758" s="8"/>
      <c r="AF2758" s="12"/>
      <c r="AG2758" s="8"/>
      <c r="AH2758" s="88"/>
    </row>
    <row r="2759" spans="1:34" x14ac:dyDescent="0.25">
      <c r="A2759" s="62">
        <f>COUNTA(H2759:K2759,L2759:AH2759)</f>
        <v>0</v>
      </c>
      <c r="B2759" s="13"/>
      <c r="C2759" s="13"/>
      <c r="D2759" s="13"/>
      <c r="E2759" s="13">
        <f t="shared" si="354"/>
        <v>0</v>
      </c>
      <c r="F2759" s="13"/>
      <c r="G2759" s="13"/>
      <c r="H2759" s="88"/>
      <c r="I2759" s="88"/>
      <c r="J2759" s="9"/>
      <c r="K2759" s="8"/>
      <c r="L2759" s="19"/>
      <c r="M2759" s="8"/>
      <c r="N2759" s="19"/>
      <c r="O2759" s="19"/>
      <c r="P2759" s="19"/>
      <c r="Q2759" s="8"/>
      <c r="R2759" s="8"/>
      <c r="S2759" s="88"/>
      <c r="T2759" s="8"/>
      <c r="U2759" s="8"/>
      <c r="V2759" s="11"/>
      <c r="W2759" s="19"/>
      <c r="X2759" s="8"/>
      <c r="Y2759" s="90"/>
      <c r="Z2759" s="88"/>
      <c r="AA2759" s="88"/>
      <c r="AB2759" s="88"/>
      <c r="AC2759" s="88"/>
      <c r="AD2759" s="10"/>
      <c r="AE2759" s="8"/>
      <c r="AF2759" s="12"/>
      <c r="AG2759" s="8"/>
      <c r="AH2759" s="88"/>
    </row>
    <row r="2760" spans="1:34" x14ac:dyDescent="0.25">
      <c r="A2760" s="62">
        <f>COUNTA(H2760:K2760,L2760:AH2760,J2761)-4</f>
        <v>0</v>
      </c>
      <c r="B2760" s="13"/>
      <c r="C2760" s="13"/>
      <c r="D2760" s="13"/>
      <c r="E2760" s="13">
        <f t="shared" si="354"/>
        <v>0</v>
      </c>
      <c r="F2760" s="13"/>
      <c r="G2760" s="13"/>
      <c r="H2760" s="88"/>
      <c r="I2760" s="88"/>
      <c r="J2760" s="7" t="s">
        <v>79</v>
      </c>
      <c r="K2760" s="8"/>
      <c r="L2760" s="19"/>
      <c r="M2760" s="8"/>
      <c r="N2760" s="19"/>
      <c r="O2760" s="19"/>
      <c r="P2760" s="19"/>
      <c r="Q2760" s="8"/>
      <c r="R2760" s="8"/>
      <c r="S2760" s="88"/>
      <c r="T2760" s="17" t="s">
        <v>80</v>
      </c>
      <c r="U2760" s="17" t="s">
        <v>80</v>
      </c>
      <c r="V2760" s="18" t="s">
        <v>80</v>
      </c>
      <c r="W2760" s="19"/>
      <c r="X2760" s="8"/>
      <c r="Y2760" s="90"/>
      <c r="Z2760" s="88"/>
      <c r="AA2760" s="88"/>
      <c r="AB2760" s="88"/>
      <c r="AC2760" s="88"/>
      <c r="AD2760" s="10"/>
      <c r="AE2760" s="8"/>
      <c r="AF2760" s="12"/>
      <c r="AG2760" s="8"/>
      <c r="AH2760" s="88"/>
    </row>
    <row r="2761" spans="1:34" x14ac:dyDescent="0.25">
      <c r="A2761" s="62">
        <f>COUNTA(H2761:K2761,L2761:AH2761)</f>
        <v>0</v>
      </c>
      <c r="B2761" s="13"/>
      <c r="C2761" s="13"/>
      <c r="D2761" s="13" t="str">
        <f>IF(J2761&gt;0,"совместительство","-")</f>
        <v>-</v>
      </c>
      <c r="E2761" s="13">
        <f t="shared" si="354"/>
        <v>0</v>
      </c>
      <c r="F2761" s="13"/>
      <c r="G2761" s="13"/>
      <c r="H2761" s="88"/>
      <c r="I2761" s="88"/>
      <c r="J2761" s="9"/>
      <c r="K2761" s="8"/>
      <c r="L2761" s="19"/>
      <c r="M2761" s="8"/>
      <c r="N2761" s="19"/>
      <c r="O2761" s="19"/>
      <c r="P2761" s="19"/>
      <c r="Q2761" s="8"/>
      <c r="R2761" s="8"/>
      <c r="S2761" s="88"/>
      <c r="T2761" s="8"/>
      <c r="U2761" s="8"/>
      <c r="V2761" s="11"/>
      <c r="W2761" s="19"/>
      <c r="X2761" s="8"/>
      <c r="Y2761" s="90"/>
      <c r="Z2761" s="88"/>
      <c r="AA2761" s="88"/>
      <c r="AB2761" s="88"/>
      <c r="AC2761" s="88"/>
      <c r="AD2761" s="10"/>
      <c r="AE2761" s="8"/>
      <c r="AF2761" s="12"/>
      <c r="AG2761" s="8"/>
      <c r="AH2761" s="88"/>
    </row>
    <row r="2762" spans="1:34" x14ac:dyDescent="0.25">
      <c r="A2762" s="62">
        <f>COUNTA(H2762:K2762,L2762:AH2762)</f>
        <v>0</v>
      </c>
      <c r="B2762" s="13"/>
      <c r="C2762" s="13"/>
      <c r="D2762" s="13"/>
      <c r="E2762" s="13">
        <f t="shared" si="354"/>
        <v>0</v>
      </c>
      <c r="F2762" s="13"/>
      <c r="G2762" s="13"/>
      <c r="H2762" s="88"/>
      <c r="I2762" s="88"/>
      <c r="J2762" s="9"/>
      <c r="K2762" s="8"/>
      <c r="L2762" s="19"/>
      <c r="M2762" s="8"/>
      <c r="N2762" s="19"/>
      <c r="O2762" s="19"/>
      <c r="P2762" s="19"/>
      <c r="Q2762" s="8"/>
      <c r="R2762" s="8"/>
      <c r="S2762" s="88"/>
      <c r="T2762" s="8"/>
      <c r="U2762" s="8"/>
      <c r="V2762" s="11"/>
      <c r="W2762" s="19"/>
      <c r="X2762" s="8"/>
      <c r="Y2762" s="90"/>
      <c r="Z2762" s="88"/>
      <c r="AA2762" s="88"/>
      <c r="AB2762" s="88"/>
      <c r="AC2762" s="88"/>
      <c r="AD2762" s="10"/>
      <c r="AE2762" s="8"/>
      <c r="AF2762" s="12"/>
      <c r="AG2762" s="8"/>
      <c r="AH2762" s="88"/>
    </row>
    <row r="2763" spans="1:34" x14ac:dyDescent="0.25">
      <c r="A2763" s="62">
        <f>COUNTA(H2763:K2763,L2763:AH2763)</f>
        <v>0</v>
      </c>
      <c r="B2763" s="13"/>
      <c r="C2763" s="13"/>
      <c r="D2763" s="13"/>
      <c r="E2763" s="13">
        <f t="shared" si="354"/>
        <v>0</v>
      </c>
      <c r="F2763" s="13"/>
      <c r="G2763" s="13"/>
      <c r="H2763" s="88"/>
      <c r="I2763" s="88"/>
      <c r="J2763" s="9"/>
      <c r="K2763" s="8"/>
      <c r="L2763" s="19"/>
      <c r="M2763" s="8"/>
      <c r="N2763" s="19"/>
      <c r="O2763" s="19"/>
      <c r="P2763" s="19"/>
      <c r="Q2763" s="8"/>
      <c r="R2763" s="8"/>
      <c r="S2763" s="88"/>
      <c r="T2763" s="8"/>
      <c r="U2763" s="8"/>
      <c r="V2763" s="11"/>
      <c r="W2763" s="19"/>
      <c r="X2763" s="8"/>
      <c r="Y2763" s="90"/>
      <c r="Z2763" s="88"/>
      <c r="AA2763" s="88"/>
      <c r="AB2763" s="88"/>
      <c r="AC2763" s="88"/>
      <c r="AD2763" s="10"/>
      <c r="AE2763" s="8"/>
      <c r="AF2763" s="12"/>
      <c r="AG2763" s="8"/>
      <c r="AH2763" s="88"/>
    </row>
    <row r="2764" spans="1:34" x14ac:dyDescent="0.25">
      <c r="A2764" s="62">
        <f>COUNTA(H2764:K2764,L2764:AH2764)</f>
        <v>0</v>
      </c>
      <c r="B2764" s="13"/>
      <c r="C2764" s="13"/>
      <c r="D2764" s="13"/>
      <c r="E2764" s="13">
        <f t="shared" si="354"/>
        <v>0</v>
      </c>
      <c r="F2764" s="13"/>
      <c r="G2764" s="13"/>
      <c r="H2764" s="88"/>
      <c r="I2764" s="88"/>
      <c r="J2764" s="9"/>
      <c r="K2764" s="8"/>
      <c r="L2764" s="19"/>
      <c r="M2764" s="8"/>
      <c r="N2764" s="19"/>
      <c r="O2764" s="19"/>
      <c r="P2764" s="19"/>
      <c r="Q2764" s="8"/>
      <c r="R2764" s="8"/>
      <c r="S2764" s="88"/>
      <c r="T2764" s="8"/>
      <c r="U2764" s="8"/>
      <c r="V2764" s="11"/>
      <c r="W2764" s="19"/>
      <c r="X2764" s="8"/>
      <c r="Y2764" s="90"/>
      <c r="Z2764" s="88"/>
      <c r="AA2764" s="88"/>
      <c r="AB2764" s="88"/>
      <c r="AC2764" s="88"/>
      <c r="AD2764" s="10"/>
      <c r="AE2764" s="8"/>
      <c r="AF2764" s="12"/>
      <c r="AG2764" s="8"/>
      <c r="AH2764" s="88"/>
    </row>
    <row r="2765" spans="1:34" x14ac:dyDescent="0.25">
      <c r="A2765" s="62">
        <f>COUNTA(H2765:K2765,L2765:AH2765)</f>
        <v>0</v>
      </c>
      <c r="B2765" s="13"/>
      <c r="C2765" s="13"/>
      <c r="D2765" s="13"/>
      <c r="E2765" s="13">
        <f t="shared" si="354"/>
        <v>0</v>
      </c>
      <c r="F2765" s="13"/>
      <c r="G2765" s="13"/>
      <c r="H2765" s="88"/>
      <c r="I2765" s="88"/>
      <c r="J2765" s="9"/>
      <c r="K2765" s="8"/>
      <c r="L2765" s="19"/>
      <c r="M2765" s="8"/>
      <c r="N2765" s="19"/>
      <c r="O2765" s="19"/>
      <c r="P2765" s="19"/>
      <c r="Q2765" s="8"/>
      <c r="R2765" s="8"/>
      <c r="S2765" s="88"/>
      <c r="T2765" s="8"/>
      <c r="U2765" s="8"/>
      <c r="V2765" s="11"/>
      <c r="W2765" s="19"/>
      <c r="X2765" s="8"/>
      <c r="Y2765" s="90"/>
      <c r="Z2765" s="88"/>
      <c r="AA2765" s="88"/>
      <c r="AB2765" s="88"/>
      <c r="AC2765" s="88"/>
      <c r="AD2765" s="10"/>
      <c r="AE2765" s="8"/>
      <c r="AF2765" s="12"/>
      <c r="AG2765" s="8"/>
      <c r="AH2765" s="88"/>
    </row>
    <row r="2766" spans="1:34" x14ac:dyDescent="0.25">
      <c r="A2766" s="62">
        <f>COUNTA(H2766:K2766,L2766:AH2766)</f>
        <v>0</v>
      </c>
      <c r="B2766" s="13"/>
      <c r="C2766" s="13"/>
      <c r="D2766" s="13"/>
      <c r="E2766" s="13">
        <f t="shared" si="354"/>
        <v>0</v>
      </c>
      <c r="F2766" s="13"/>
      <c r="G2766" s="13"/>
      <c r="H2766" s="88"/>
      <c r="I2766" s="88"/>
      <c r="J2766" s="9"/>
      <c r="K2766" s="8"/>
      <c r="L2766" s="19"/>
      <c r="M2766" s="8"/>
      <c r="N2766" s="19"/>
      <c r="O2766" s="19"/>
      <c r="P2766" s="19"/>
      <c r="Q2766" s="8"/>
      <c r="R2766" s="8"/>
      <c r="S2766" s="88"/>
      <c r="T2766" s="8"/>
      <c r="U2766" s="8"/>
      <c r="V2766" s="11"/>
      <c r="W2766" s="19"/>
      <c r="X2766" s="8"/>
      <c r="Y2766" s="90"/>
      <c r="Z2766" s="88"/>
      <c r="AA2766" s="88"/>
      <c r="AB2766" s="88"/>
      <c r="AC2766" s="88"/>
      <c r="AD2766" s="10"/>
      <c r="AE2766" s="8"/>
      <c r="AF2766" s="12"/>
      <c r="AG2766" s="8"/>
      <c r="AH2766" s="88"/>
    </row>
    <row r="2767" spans="1:34" s="26" customFormat="1" ht="11.25" customHeight="1" x14ac:dyDescent="0.25">
      <c r="A2767" s="21">
        <v>0</v>
      </c>
      <c r="B2767" s="22"/>
      <c r="C2767" s="22"/>
      <c r="D2767" s="21"/>
      <c r="E2767" s="23">
        <f>MAX(E2751:E2766)</f>
        <v>0</v>
      </c>
      <c r="F2767" s="21" t="str">
        <f>RIGHT(R2767,4)</f>
        <v xml:space="preserve"> - 0</v>
      </c>
      <c r="G2767" s="21" t="str">
        <f>RIGHT(X2767,4)</f>
        <v xml:space="preserve"> - 0</v>
      </c>
      <c r="H2767" s="88"/>
      <c r="I2767" s="88"/>
      <c r="J2767" s="23" t="s">
        <v>85</v>
      </c>
      <c r="K2767" s="23" t="str">
        <f>IF(E2767=4,"ВО",IF(E2767=3,"СПО",IF(E2767=2,"ВО (с)",IF(E2767=1,"СПО (с)","-"))))</f>
        <v>-</v>
      </c>
      <c r="L2767" s="23">
        <f>COUNTA(L2751:L2766)</f>
        <v>0</v>
      </c>
      <c r="M2767" s="23" t="s">
        <v>80</v>
      </c>
      <c r="N2767" s="23" t="s">
        <v>80</v>
      </c>
      <c r="O2767" s="23">
        <f>COUNTA(O2751:O2766)</f>
        <v>0</v>
      </c>
      <c r="P2767" s="23" t="s">
        <v>80</v>
      </c>
      <c r="Q2767" s="23">
        <f>SUM(Q2751:Q2766)</f>
        <v>0</v>
      </c>
      <c r="R2767" s="23" t="str">
        <f>CONCATENATE("П.Г.П. - ",MAX(R2751:R2766))</f>
        <v>П.Г.П. - 0</v>
      </c>
      <c r="S2767" s="23">
        <f>COUNTA(S2751)</f>
        <v>0</v>
      </c>
      <c r="T2767" s="23">
        <f>T2752</f>
        <v>0</v>
      </c>
      <c r="U2767" s="23" t="s">
        <v>80</v>
      </c>
      <c r="V2767" s="23" t="s">
        <v>80</v>
      </c>
      <c r="W2767" s="23">
        <f>COUNTA(W2751:W2766)</f>
        <v>0</v>
      </c>
      <c r="X2767" s="23" t="str">
        <f>CONCATENATE("П.Г.П. - ",MAX(X2751:X2766))</f>
        <v>П.Г.П. - 0</v>
      </c>
      <c r="Y2767" s="24">
        <f>Y2751</f>
        <v>0</v>
      </c>
      <c r="Z2767" s="23" t="str">
        <f>IF(Z2751="","-",Z2751)</f>
        <v>-</v>
      </c>
      <c r="AA2767" s="23" t="str">
        <f t="shared" ref="AA2767:AC2767" si="355">IF(AA2751="","-",AA2751)</f>
        <v>-</v>
      </c>
      <c r="AB2767" s="23" t="str">
        <f t="shared" si="355"/>
        <v>-</v>
      </c>
      <c r="AC2767" s="23" t="str">
        <f t="shared" si="355"/>
        <v>-</v>
      </c>
      <c r="AD2767" s="23" t="s">
        <v>80</v>
      </c>
      <c r="AE2767" s="23">
        <f>SUM(AE2751:AE2766)</f>
        <v>0</v>
      </c>
      <c r="AF2767" s="25">
        <f>SUM(AF2751:AF2766)</f>
        <v>0</v>
      </c>
      <c r="AG2767" s="23" t="s">
        <v>80</v>
      </c>
      <c r="AH2767" s="23" t="s">
        <v>80</v>
      </c>
    </row>
    <row r="2768" spans="1:34" x14ac:dyDescent="0.25">
      <c r="A2768" s="62">
        <f>COUNTA(H2768:K2768,L2768:AH2768)-7</f>
        <v>-1</v>
      </c>
      <c r="B2768" s="13"/>
      <c r="C2768" s="13"/>
      <c r="D2768" s="13"/>
      <c r="E2768" s="13">
        <f t="shared" ref="E2768:E2783" si="356">IF(K2768="ВО",4,IF(K2768="СПО",3,IF(K2768="ВО (студент)",2,IF(K2768="СПО (студент)",1,0))))</f>
        <v>0</v>
      </c>
      <c r="F2768" s="13"/>
      <c r="G2768" s="13"/>
      <c r="H2768" s="88">
        <v>183</v>
      </c>
      <c r="I2768" s="88"/>
      <c r="J2768" s="7" t="s">
        <v>77</v>
      </c>
      <c r="K2768" s="8"/>
      <c r="L2768" s="19"/>
      <c r="M2768" s="8"/>
      <c r="N2768" s="19"/>
      <c r="O2768" s="19"/>
      <c r="P2768" s="19"/>
      <c r="Q2768" s="8"/>
      <c r="R2768" s="8"/>
      <c r="S2768" s="88"/>
      <c r="T2768" s="17" t="s">
        <v>80</v>
      </c>
      <c r="U2768" s="17" t="s">
        <v>80</v>
      </c>
      <c r="V2768" s="18" t="s">
        <v>80</v>
      </c>
      <c r="W2768" s="19"/>
      <c r="X2768" s="8"/>
      <c r="Y2768" s="90"/>
      <c r="Z2768" s="88"/>
      <c r="AA2768" s="88"/>
      <c r="AB2768" s="88" t="str">
        <f>IF(Y2768&lt;1,"-",ROUND(YEARFRAC(Y2768,#REF!,1),2))</f>
        <v>-</v>
      </c>
      <c r="AC2768" s="88"/>
      <c r="AD2768" s="10"/>
      <c r="AE2768" s="8"/>
      <c r="AF2768" s="12"/>
      <c r="AG2768" s="8"/>
      <c r="AH2768" s="88"/>
    </row>
    <row r="2769" spans="1:34" x14ac:dyDescent="0.25">
      <c r="A2769" s="62">
        <f>COUNTA(H2769:K2769,L2769:AH2769)</f>
        <v>0</v>
      </c>
      <c r="B2769" s="13"/>
      <c r="C2769" s="13"/>
      <c r="D2769" s="13"/>
      <c r="E2769" s="13">
        <f t="shared" si="356"/>
        <v>0</v>
      </c>
      <c r="F2769" s="13"/>
      <c r="G2769" s="13"/>
      <c r="H2769" s="88"/>
      <c r="I2769" s="88"/>
      <c r="J2769" s="9"/>
      <c r="K2769" s="8"/>
      <c r="L2769" s="19"/>
      <c r="M2769" s="8"/>
      <c r="N2769" s="19"/>
      <c r="O2769" s="19"/>
      <c r="P2769" s="19"/>
      <c r="Q2769" s="8"/>
      <c r="R2769" s="8"/>
      <c r="S2769" s="88"/>
      <c r="T2769" s="8"/>
      <c r="U2769" s="8"/>
      <c r="V2769" s="11"/>
      <c r="W2769" s="19"/>
      <c r="X2769" s="8"/>
      <c r="Y2769" s="90"/>
      <c r="Z2769" s="88"/>
      <c r="AA2769" s="88"/>
      <c r="AB2769" s="88"/>
      <c r="AC2769" s="88"/>
      <c r="AD2769" s="10"/>
      <c r="AE2769" s="8"/>
      <c r="AF2769" s="12"/>
      <c r="AG2769" s="8"/>
      <c r="AH2769" s="88"/>
    </row>
    <row r="2770" spans="1:34" x14ac:dyDescent="0.25">
      <c r="A2770" s="62">
        <f>COUNTA(H2770:K2770,L2770:AH2770,J2771)-4</f>
        <v>0</v>
      </c>
      <c r="B2770" s="13"/>
      <c r="C2770" s="13"/>
      <c r="D2770" s="13"/>
      <c r="E2770" s="13">
        <f t="shared" si="356"/>
        <v>0</v>
      </c>
      <c r="F2770" s="13"/>
      <c r="G2770" s="13"/>
      <c r="H2770" s="88"/>
      <c r="I2770" s="88"/>
      <c r="J2770" s="7" t="s">
        <v>78</v>
      </c>
      <c r="K2770" s="8"/>
      <c r="L2770" s="19"/>
      <c r="M2770" s="8"/>
      <c r="N2770" s="19"/>
      <c r="O2770" s="19"/>
      <c r="P2770" s="19"/>
      <c r="Q2770" s="8"/>
      <c r="R2770" s="8"/>
      <c r="S2770" s="88"/>
      <c r="T2770" s="17" t="s">
        <v>80</v>
      </c>
      <c r="U2770" s="17" t="s">
        <v>80</v>
      </c>
      <c r="V2770" s="18" t="s">
        <v>80</v>
      </c>
      <c r="W2770" s="19"/>
      <c r="X2770" s="8"/>
      <c r="Y2770" s="90"/>
      <c r="Z2770" s="88"/>
      <c r="AA2770" s="88"/>
      <c r="AB2770" s="88"/>
      <c r="AC2770" s="88"/>
      <c r="AD2770" s="10"/>
      <c r="AE2770" s="8"/>
      <c r="AF2770" s="12"/>
      <c r="AG2770" s="8"/>
      <c r="AH2770" s="88"/>
    </row>
    <row r="2771" spans="1:34" x14ac:dyDescent="0.25">
      <c r="A2771" s="62">
        <f>COUNTA(H2771:K2771,L2771:AH2771)</f>
        <v>0</v>
      </c>
      <c r="B2771" s="13"/>
      <c r="C2771" s="13"/>
      <c r="D2771" s="13" t="str">
        <f>IF(J2771&gt;0,"совмещение","-")</f>
        <v>-</v>
      </c>
      <c r="E2771" s="13">
        <f t="shared" si="356"/>
        <v>0</v>
      </c>
      <c r="F2771" s="13"/>
      <c r="G2771" s="13"/>
      <c r="H2771" s="88"/>
      <c r="I2771" s="88"/>
      <c r="J2771" s="9"/>
      <c r="K2771" s="8"/>
      <c r="L2771" s="19"/>
      <c r="M2771" s="8"/>
      <c r="N2771" s="19"/>
      <c r="O2771" s="19"/>
      <c r="P2771" s="19"/>
      <c r="Q2771" s="8"/>
      <c r="R2771" s="8"/>
      <c r="S2771" s="88"/>
      <c r="T2771" s="8"/>
      <c r="U2771" s="8"/>
      <c r="V2771" s="11"/>
      <c r="W2771" s="19"/>
      <c r="X2771" s="8"/>
      <c r="Y2771" s="90"/>
      <c r="Z2771" s="88"/>
      <c r="AA2771" s="88"/>
      <c r="AB2771" s="88"/>
      <c r="AC2771" s="88"/>
      <c r="AD2771" s="10"/>
      <c r="AE2771" s="8"/>
      <c r="AF2771" s="12"/>
      <c r="AG2771" s="8"/>
      <c r="AH2771" s="88"/>
    </row>
    <row r="2772" spans="1:34" x14ac:dyDescent="0.25">
      <c r="A2772" s="62">
        <f>COUNTA(H2772:K2772,L2772:AH2772)</f>
        <v>0</v>
      </c>
      <c r="B2772" s="13"/>
      <c r="C2772" s="13"/>
      <c r="D2772" s="13"/>
      <c r="E2772" s="13">
        <f t="shared" si="356"/>
        <v>0</v>
      </c>
      <c r="F2772" s="13"/>
      <c r="G2772" s="13"/>
      <c r="H2772" s="88"/>
      <c r="I2772" s="88"/>
      <c r="J2772" s="9"/>
      <c r="K2772" s="8"/>
      <c r="L2772" s="19"/>
      <c r="M2772" s="8"/>
      <c r="N2772" s="19"/>
      <c r="O2772" s="19"/>
      <c r="P2772" s="19"/>
      <c r="Q2772" s="8"/>
      <c r="R2772" s="8"/>
      <c r="S2772" s="88"/>
      <c r="T2772" s="8"/>
      <c r="U2772" s="8"/>
      <c r="V2772" s="11"/>
      <c r="W2772" s="19"/>
      <c r="X2772" s="8"/>
      <c r="Y2772" s="90"/>
      <c r="Z2772" s="88"/>
      <c r="AA2772" s="88"/>
      <c r="AB2772" s="88"/>
      <c r="AC2772" s="88"/>
      <c r="AD2772" s="10"/>
      <c r="AE2772" s="8"/>
      <c r="AF2772" s="12"/>
      <c r="AG2772" s="8"/>
      <c r="AH2772" s="88"/>
    </row>
    <row r="2773" spans="1:34" x14ac:dyDescent="0.25">
      <c r="A2773" s="62">
        <f>COUNTA(H2773:K2773,L2773:AH2773)</f>
        <v>0</v>
      </c>
      <c r="B2773" s="13"/>
      <c r="C2773" s="13"/>
      <c r="D2773" s="13"/>
      <c r="E2773" s="13">
        <f t="shared" si="356"/>
        <v>0</v>
      </c>
      <c r="F2773" s="13"/>
      <c r="G2773" s="13"/>
      <c r="H2773" s="88"/>
      <c r="I2773" s="88"/>
      <c r="J2773" s="9"/>
      <c r="K2773" s="8"/>
      <c r="L2773" s="19"/>
      <c r="M2773" s="8"/>
      <c r="N2773" s="19"/>
      <c r="O2773" s="19"/>
      <c r="P2773" s="19"/>
      <c r="Q2773" s="8"/>
      <c r="R2773" s="8"/>
      <c r="S2773" s="88"/>
      <c r="T2773" s="8"/>
      <c r="U2773" s="8"/>
      <c r="V2773" s="11"/>
      <c r="W2773" s="19"/>
      <c r="X2773" s="8"/>
      <c r="Y2773" s="90"/>
      <c r="Z2773" s="88"/>
      <c r="AA2773" s="88"/>
      <c r="AB2773" s="88"/>
      <c r="AC2773" s="88"/>
      <c r="AD2773" s="10"/>
      <c r="AE2773" s="8"/>
      <c r="AF2773" s="12"/>
      <c r="AG2773" s="8"/>
      <c r="AH2773" s="88"/>
    </row>
    <row r="2774" spans="1:34" x14ac:dyDescent="0.25">
      <c r="A2774" s="62">
        <f>COUNTA(H2774:K2774,L2774:AH2774)</f>
        <v>0</v>
      </c>
      <c r="B2774" s="13"/>
      <c r="C2774" s="13"/>
      <c r="D2774" s="13"/>
      <c r="E2774" s="13">
        <f t="shared" si="356"/>
        <v>0</v>
      </c>
      <c r="F2774" s="13"/>
      <c r="G2774" s="13"/>
      <c r="H2774" s="88"/>
      <c r="I2774" s="88"/>
      <c r="J2774" s="9"/>
      <c r="K2774" s="8"/>
      <c r="L2774" s="19"/>
      <c r="M2774" s="8"/>
      <c r="N2774" s="19"/>
      <c r="O2774" s="19"/>
      <c r="P2774" s="19"/>
      <c r="Q2774" s="8"/>
      <c r="R2774" s="8"/>
      <c r="S2774" s="88"/>
      <c r="T2774" s="8"/>
      <c r="U2774" s="8"/>
      <c r="V2774" s="11"/>
      <c r="W2774" s="19"/>
      <c r="X2774" s="8"/>
      <c r="Y2774" s="90"/>
      <c r="Z2774" s="88"/>
      <c r="AA2774" s="88"/>
      <c r="AB2774" s="88"/>
      <c r="AC2774" s="88"/>
      <c r="AD2774" s="10"/>
      <c r="AE2774" s="8"/>
      <c r="AF2774" s="12"/>
      <c r="AG2774" s="8"/>
      <c r="AH2774" s="88"/>
    </row>
    <row r="2775" spans="1:34" x14ac:dyDescent="0.25">
      <c r="A2775" s="62">
        <f>COUNTA(H2775:K2775,L2775:AH2775)</f>
        <v>0</v>
      </c>
      <c r="B2775" s="13"/>
      <c r="C2775" s="13"/>
      <c r="D2775" s="13"/>
      <c r="E2775" s="13">
        <f t="shared" si="356"/>
        <v>0</v>
      </c>
      <c r="F2775" s="13"/>
      <c r="G2775" s="13"/>
      <c r="H2775" s="88"/>
      <c r="I2775" s="88"/>
      <c r="J2775" s="9"/>
      <c r="K2775" s="8"/>
      <c r="L2775" s="19"/>
      <c r="M2775" s="8"/>
      <c r="N2775" s="19"/>
      <c r="O2775" s="19"/>
      <c r="P2775" s="19"/>
      <c r="Q2775" s="8"/>
      <c r="R2775" s="8"/>
      <c r="S2775" s="88"/>
      <c r="T2775" s="8"/>
      <c r="U2775" s="8"/>
      <c r="V2775" s="11"/>
      <c r="W2775" s="19"/>
      <c r="X2775" s="8"/>
      <c r="Y2775" s="90"/>
      <c r="Z2775" s="88"/>
      <c r="AA2775" s="88"/>
      <c r="AB2775" s="88"/>
      <c r="AC2775" s="88"/>
      <c r="AD2775" s="10"/>
      <c r="AE2775" s="8"/>
      <c r="AF2775" s="12"/>
      <c r="AG2775" s="8"/>
      <c r="AH2775" s="88"/>
    </row>
    <row r="2776" spans="1:34" x14ac:dyDescent="0.25">
      <c r="A2776" s="62">
        <f>COUNTA(H2776:K2776,L2776:AH2776)</f>
        <v>0</v>
      </c>
      <c r="B2776" s="13"/>
      <c r="C2776" s="13"/>
      <c r="D2776" s="13"/>
      <c r="E2776" s="13">
        <f t="shared" si="356"/>
        <v>0</v>
      </c>
      <c r="F2776" s="13"/>
      <c r="G2776" s="13"/>
      <c r="H2776" s="88"/>
      <c r="I2776" s="88"/>
      <c r="J2776" s="9"/>
      <c r="K2776" s="8"/>
      <c r="L2776" s="19"/>
      <c r="M2776" s="8"/>
      <c r="N2776" s="19"/>
      <c r="O2776" s="19"/>
      <c r="P2776" s="19"/>
      <c r="Q2776" s="8"/>
      <c r="R2776" s="8"/>
      <c r="S2776" s="88"/>
      <c r="T2776" s="8"/>
      <c r="U2776" s="8"/>
      <c r="V2776" s="11"/>
      <c r="W2776" s="19"/>
      <c r="X2776" s="8"/>
      <c r="Y2776" s="90"/>
      <c r="Z2776" s="88"/>
      <c r="AA2776" s="88"/>
      <c r="AB2776" s="88"/>
      <c r="AC2776" s="88"/>
      <c r="AD2776" s="10"/>
      <c r="AE2776" s="8"/>
      <c r="AF2776" s="12"/>
      <c r="AG2776" s="8"/>
      <c r="AH2776" s="88"/>
    </row>
    <row r="2777" spans="1:34" x14ac:dyDescent="0.25">
      <c r="A2777" s="62">
        <f>COUNTA(H2777:K2777,L2777:AH2777,J2778)-4</f>
        <v>0</v>
      </c>
      <c r="B2777" s="13"/>
      <c r="C2777" s="13"/>
      <c r="D2777" s="13"/>
      <c r="E2777" s="13">
        <f t="shared" si="356"/>
        <v>0</v>
      </c>
      <c r="F2777" s="13"/>
      <c r="G2777" s="13"/>
      <c r="H2777" s="88"/>
      <c r="I2777" s="88"/>
      <c r="J2777" s="7" t="s">
        <v>79</v>
      </c>
      <c r="K2777" s="8"/>
      <c r="L2777" s="19"/>
      <c r="M2777" s="8"/>
      <c r="N2777" s="19"/>
      <c r="O2777" s="19"/>
      <c r="P2777" s="19"/>
      <c r="Q2777" s="8"/>
      <c r="R2777" s="8"/>
      <c r="S2777" s="88"/>
      <c r="T2777" s="17" t="s">
        <v>80</v>
      </c>
      <c r="U2777" s="17" t="s">
        <v>80</v>
      </c>
      <c r="V2777" s="18" t="s">
        <v>80</v>
      </c>
      <c r="W2777" s="19"/>
      <c r="X2777" s="8"/>
      <c r="Y2777" s="90"/>
      <c r="Z2777" s="88"/>
      <c r="AA2777" s="88"/>
      <c r="AB2777" s="88"/>
      <c r="AC2777" s="88"/>
      <c r="AD2777" s="10"/>
      <c r="AE2777" s="8"/>
      <c r="AF2777" s="12"/>
      <c r="AG2777" s="8"/>
      <c r="AH2777" s="88"/>
    </row>
    <row r="2778" spans="1:34" x14ac:dyDescent="0.25">
      <c r="A2778" s="62">
        <f>COUNTA(H2778:K2778,L2778:AH2778)</f>
        <v>0</v>
      </c>
      <c r="B2778" s="13"/>
      <c r="C2778" s="13"/>
      <c r="D2778" s="13" t="str">
        <f>IF(J2778&gt;0,"совместительство","-")</f>
        <v>-</v>
      </c>
      <c r="E2778" s="13">
        <f t="shared" si="356"/>
        <v>0</v>
      </c>
      <c r="F2778" s="13"/>
      <c r="G2778" s="13"/>
      <c r="H2778" s="88"/>
      <c r="I2778" s="88"/>
      <c r="J2778" s="9"/>
      <c r="K2778" s="8"/>
      <c r="L2778" s="19"/>
      <c r="M2778" s="8"/>
      <c r="N2778" s="19"/>
      <c r="O2778" s="19"/>
      <c r="P2778" s="19"/>
      <c r="Q2778" s="8"/>
      <c r="R2778" s="8"/>
      <c r="S2778" s="88"/>
      <c r="T2778" s="8"/>
      <c r="U2778" s="8"/>
      <c r="V2778" s="11"/>
      <c r="W2778" s="19"/>
      <c r="X2778" s="8"/>
      <c r="Y2778" s="90"/>
      <c r="Z2778" s="88"/>
      <c r="AA2778" s="88"/>
      <c r="AB2778" s="88"/>
      <c r="AC2778" s="88"/>
      <c r="AD2778" s="10"/>
      <c r="AE2778" s="8"/>
      <c r="AF2778" s="12"/>
      <c r="AG2778" s="8"/>
      <c r="AH2778" s="88"/>
    </row>
    <row r="2779" spans="1:34" x14ac:dyDescent="0.25">
      <c r="A2779" s="62">
        <f>COUNTA(H2779:K2779,L2779:AH2779)</f>
        <v>0</v>
      </c>
      <c r="B2779" s="13"/>
      <c r="C2779" s="13"/>
      <c r="D2779" s="13"/>
      <c r="E2779" s="13">
        <f t="shared" si="356"/>
        <v>0</v>
      </c>
      <c r="F2779" s="13"/>
      <c r="G2779" s="13"/>
      <c r="H2779" s="88"/>
      <c r="I2779" s="88"/>
      <c r="J2779" s="9"/>
      <c r="K2779" s="8"/>
      <c r="L2779" s="19"/>
      <c r="M2779" s="8"/>
      <c r="N2779" s="19"/>
      <c r="O2779" s="19"/>
      <c r="P2779" s="19"/>
      <c r="Q2779" s="8"/>
      <c r="R2779" s="8"/>
      <c r="S2779" s="88"/>
      <c r="T2779" s="8"/>
      <c r="U2779" s="8"/>
      <c r="V2779" s="11"/>
      <c r="W2779" s="19"/>
      <c r="X2779" s="8"/>
      <c r="Y2779" s="90"/>
      <c r="Z2779" s="88"/>
      <c r="AA2779" s="88"/>
      <c r="AB2779" s="88"/>
      <c r="AC2779" s="88"/>
      <c r="AD2779" s="10"/>
      <c r="AE2779" s="8"/>
      <c r="AF2779" s="12"/>
      <c r="AG2779" s="8"/>
      <c r="AH2779" s="88"/>
    </row>
    <row r="2780" spans="1:34" x14ac:dyDescent="0.25">
      <c r="A2780" s="62">
        <f>COUNTA(H2780:K2780,L2780:AH2780)</f>
        <v>0</v>
      </c>
      <c r="B2780" s="13"/>
      <c r="C2780" s="13"/>
      <c r="D2780" s="13"/>
      <c r="E2780" s="13">
        <f t="shared" si="356"/>
        <v>0</v>
      </c>
      <c r="F2780" s="13"/>
      <c r="G2780" s="13"/>
      <c r="H2780" s="88"/>
      <c r="I2780" s="88"/>
      <c r="J2780" s="9"/>
      <c r="K2780" s="8"/>
      <c r="L2780" s="19"/>
      <c r="M2780" s="8"/>
      <c r="N2780" s="19"/>
      <c r="O2780" s="19"/>
      <c r="P2780" s="19"/>
      <c r="Q2780" s="8"/>
      <c r="R2780" s="8"/>
      <c r="S2780" s="88"/>
      <c r="T2780" s="8"/>
      <c r="U2780" s="8"/>
      <c r="V2780" s="11"/>
      <c r="W2780" s="19"/>
      <c r="X2780" s="8"/>
      <c r="Y2780" s="90"/>
      <c r="Z2780" s="88"/>
      <c r="AA2780" s="88"/>
      <c r="AB2780" s="88"/>
      <c r="AC2780" s="88"/>
      <c r="AD2780" s="10"/>
      <c r="AE2780" s="8"/>
      <c r="AF2780" s="12"/>
      <c r="AG2780" s="8"/>
      <c r="AH2780" s="88"/>
    </row>
    <row r="2781" spans="1:34" x14ac:dyDescent="0.25">
      <c r="A2781" s="62">
        <f>COUNTA(H2781:K2781,L2781:AH2781)</f>
        <v>0</v>
      </c>
      <c r="B2781" s="13"/>
      <c r="C2781" s="13"/>
      <c r="D2781" s="13"/>
      <c r="E2781" s="13">
        <f t="shared" si="356"/>
        <v>0</v>
      </c>
      <c r="F2781" s="13"/>
      <c r="G2781" s="13"/>
      <c r="H2781" s="88"/>
      <c r="I2781" s="88"/>
      <c r="J2781" s="9"/>
      <c r="K2781" s="8"/>
      <c r="L2781" s="19"/>
      <c r="M2781" s="8"/>
      <c r="N2781" s="19"/>
      <c r="O2781" s="19"/>
      <c r="P2781" s="19"/>
      <c r="Q2781" s="8"/>
      <c r="R2781" s="8"/>
      <c r="S2781" s="88"/>
      <c r="T2781" s="8"/>
      <c r="U2781" s="8"/>
      <c r="V2781" s="11"/>
      <c r="W2781" s="19"/>
      <c r="X2781" s="8"/>
      <c r="Y2781" s="90"/>
      <c r="Z2781" s="88"/>
      <c r="AA2781" s="88"/>
      <c r="AB2781" s="88"/>
      <c r="AC2781" s="88"/>
      <c r="AD2781" s="10"/>
      <c r="AE2781" s="8"/>
      <c r="AF2781" s="12"/>
      <c r="AG2781" s="8"/>
      <c r="AH2781" s="88"/>
    </row>
    <row r="2782" spans="1:34" x14ac:dyDescent="0.25">
      <c r="A2782" s="62">
        <f>COUNTA(H2782:K2782,L2782:AH2782)</f>
        <v>0</v>
      </c>
      <c r="B2782" s="13"/>
      <c r="C2782" s="13"/>
      <c r="D2782" s="13"/>
      <c r="E2782" s="13">
        <f t="shared" si="356"/>
        <v>0</v>
      </c>
      <c r="F2782" s="13"/>
      <c r="G2782" s="13"/>
      <c r="H2782" s="88"/>
      <c r="I2782" s="88"/>
      <c r="J2782" s="9"/>
      <c r="K2782" s="8"/>
      <c r="L2782" s="19"/>
      <c r="M2782" s="8"/>
      <c r="N2782" s="19"/>
      <c r="O2782" s="19"/>
      <c r="P2782" s="19"/>
      <c r="Q2782" s="8"/>
      <c r="R2782" s="8"/>
      <c r="S2782" s="88"/>
      <c r="T2782" s="8"/>
      <c r="U2782" s="8"/>
      <c r="V2782" s="11"/>
      <c r="W2782" s="19"/>
      <c r="X2782" s="8"/>
      <c r="Y2782" s="90"/>
      <c r="Z2782" s="88"/>
      <c r="AA2782" s="88"/>
      <c r="AB2782" s="88"/>
      <c r="AC2782" s="88"/>
      <c r="AD2782" s="10"/>
      <c r="AE2782" s="8"/>
      <c r="AF2782" s="12"/>
      <c r="AG2782" s="8"/>
      <c r="AH2782" s="88"/>
    </row>
    <row r="2783" spans="1:34" x14ac:dyDescent="0.25">
      <c r="A2783" s="62">
        <f>COUNTA(H2783:K2783,L2783:AH2783)</f>
        <v>0</v>
      </c>
      <c r="B2783" s="13"/>
      <c r="C2783" s="13"/>
      <c r="D2783" s="13"/>
      <c r="E2783" s="13">
        <f t="shared" si="356"/>
        <v>0</v>
      </c>
      <c r="F2783" s="13"/>
      <c r="G2783" s="13"/>
      <c r="H2783" s="88"/>
      <c r="I2783" s="88"/>
      <c r="J2783" s="9"/>
      <c r="K2783" s="8"/>
      <c r="L2783" s="19"/>
      <c r="M2783" s="8"/>
      <c r="N2783" s="19"/>
      <c r="O2783" s="19"/>
      <c r="P2783" s="19"/>
      <c r="Q2783" s="8"/>
      <c r="R2783" s="8"/>
      <c r="S2783" s="88"/>
      <c r="T2783" s="8"/>
      <c r="U2783" s="8"/>
      <c r="V2783" s="11"/>
      <c r="W2783" s="19"/>
      <c r="X2783" s="8"/>
      <c r="Y2783" s="90"/>
      <c r="Z2783" s="88"/>
      <c r="AA2783" s="88"/>
      <c r="AB2783" s="88"/>
      <c r="AC2783" s="88"/>
      <c r="AD2783" s="10"/>
      <c r="AE2783" s="8"/>
      <c r="AF2783" s="12"/>
      <c r="AG2783" s="8"/>
      <c r="AH2783" s="88"/>
    </row>
    <row r="2784" spans="1:34" s="26" customFormat="1" ht="11.25" customHeight="1" x14ac:dyDescent="0.25">
      <c r="A2784" s="21">
        <v>0</v>
      </c>
      <c r="B2784" s="22"/>
      <c r="C2784" s="22"/>
      <c r="D2784" s="21"/>
      <c r="E2784" s="23">
        <f>MAX(E2768:E2783)</f>
        <v>0</v>
      </c>
      <c r="F2784" s="21" t="str">
        <f>RIGHT(R2784,4)</f>
        <v xml:space="preserve"> - 0</v>
      </c>
      <c r="G2784" s="21" t="str">
        <f>RIGHT(X2784,4)</f>
        <v xml:space="preserve"> - 0</v>
      </c>
      <c r="H2784" s="88"/>
      <c r="I2784" s="88"/>
      <c r="J2784" s="23" t="s">
        <v>85</v>
      </c>
      <c r="K2784" s="23" t="str">
        <f>IF(E2784=4,"ВО",IF(E2784=3,"СПО",IF(E2784=2,"ВО (с)",IF(E2784=1,"СПО (с)","-"))))</f>
        <v>-</v>
      </c>
      <c r="L2784" s="23">
        <f>COUNTA(L2768:L2783)</f>
        <v>0</v>
      </c>
      <c r="M2784" s="23" t="s">
        <v>80</v>
      </c>
      <c r="N2784" s="23" t="s">
        <v>80</v>
      </c>
      <c r="O2784" s="23">
        <f>COUNTA(O2768:O2783)</f>
        <v>0</v>
      </c>
      <c r="P2784" s="23" t="s">
        <v>80</v>
      </c>
      <c r="Q2784" s="23">
        <f>SUM(Q2768:Q2783)</f>
        <v>0</v>
      </c>
      <c r="R2784" s="23" t="str">
        <f>CONCATENATE("П.Г.П. - ",MAX(R2768:R2783))</f>
        <v>П.Г.П. - 0</v>
      </c>
      <c r="S2784" s="23">
        <f>COUNTA(S2768)</f>
        <v>0</v>
      </c>
      <c r="T2784" s="23">
        <f>T2769</f>
        <v>0</v>
      </c>
      <c r="U2784" s="23" t="s">
        <v>80</v>
      </c>
      <c r="V2784" s="23" t="s">
        <v>80</v>
      </c>
      <c r="W2784" s="23">
        <f>COUNTA(W2768:W2783)</f>
        <v>0</v>
      </c>
      <c r="X2784" s="23" t="str">
        <f>CONCATENATE("П.Г.П. - ",MAX(X2768:X2783))</f>
        <v>П.Г.П. - 0</v>
      </c>
      <c r="Y2784" s="24">
        <f>Y2768</f>
        <v>0</v>
      </c>
      <c r="Z2784" s="23" t="str">
        <f>IF(Z2768="","-",Z2768)</f>
        <v>-</v>
      </c>
      <c r="AA2784" s="23" t="str">
        <f t="shared" ref="AA2784:AC2784" si="357">IF(AA2768="","-",AA2768)</f>
        <v>-</v>
      </c>
      <c r="AB2784" s="23" t="str">
        <f t="shared" si="357"/>
        <v>-</v>
      </c>
      <c r="AC2784" s="23" t="str">
        <f t="shared" si="357"/>
        <v>-</v>
      </c>
      <c r="AD2784" s="23" t="s">
        <v>80</v>
      </c>
      <c r="AE2784" s="23">
        <f>SUM(AE2768:AE2783)</f>
        <v>0</v>
      </c>
      <c r="AF2784" s="25">
        <f>SUM(AF2768:AF2783)</f>
        <v>0</v>
      </c>
      <c r="AG2784" s="23" t="s">
        <v>80</v>
      </c>
      <c r="AH2784" s="23" t="s">
        <v>80</v>
      </c>
    </row>
    <row r="2785" spans="1:34" x14ac:dyDescent="0.25">
      <c r="A2785" s="62">
        <f>COUNTA(H2785:K2785,L2785:AH2785)-7</f>
        <v>-1</v>
      </c>
      <c r="B2785" s="13"/>
      <c r="C2785" s="13"/>
      <c r="D2785" s="13"/>
      <c r="E2785" s="13">
        <f t="shared" ref="E2785:E2800" si="358">IF(K2785="ВО",4,IF(K2785="СПО",3,IF(K2785="ВО (студент)",2,IF(K2785="СПО (студент)",1,0))))</f>
        <v>0</v>
      </c>
      <c r="F2785" s="13"/>
      <c r="G2785" s="13"/>
      <c r="H2785" s="88">
        <v>184</v>
      </c>
      <c r="I2785" s="88"/>
      <c r="J2785" s="7" t="s">
        <v>77</v>
      </c>
      <c r="K2785" s="8"/>
      <c r="L2785" s="19"/>
      <c r="M2785" s="8"/>
      <c r="N2785" s="19"/>
      <c r="O2785" s="19"/>
      <c r="P2785" s="19"/>
      <c r="Q2785" s="8"/>
      <c r="R2785" s="8"/>
      <c r="S2785" s="88"/>
      <c r="T2785" s="17" t="s">
        <v>80</v>
      </c>
      <c r="U2785" s="17" t="s">
        <v>80</v>
      </c>
      <c r="V2785" s="18" t="s">
        <v>80</v>
      </c>
      <c r="W2785" s="19"/>
      <c r="X2785" s="8"/>
      <c r="Y2785" s="90"/>
      <c r="Z2785" s="88"/>
      <c r="AA2785" s="88"/>
      <c r="AB2785" s="88" t="str">
        <f>IF(Y2785&lt;1,"-",ROUND(YEARFRAC(Y2785,#REF!,1),2))</f>
        <v>-</v>
      </c>
      <c r="AC2785" s="88"/>
      <c r="AD2785" s="10"/>
      <c r="AE2785" s="8"/>
      <c r="AF2785" s="12"/>
      <c r="AG2785" s="8"/>
      <c r="AH2785" s="88"/>
    </row>
    <row r="2786" spans="1:34" x14ac:dyDescent="0.25">
      <c r="A2786" s="62">
        <f>COUNTA(H2786:K2786,L2786:AH2786)</f>
        <v>0</v>
      </c>
      <c r="B2786" s="13"/>
      <c r="C2786" s="13"/>
      <c r="D2786" s="13"/>
      <c r="E2786" s="13">
        <f t="shared" si="358"/>
        <v>0</v>
      </c>
      <c r="F2786" s="13"/>
      <c r="G2786" s="13"/>
      <c r="H2786" s="88"/>
      <c r="I2786" s="88"/>
      <c r="J2786" s="9"/>
      <c r="K2786" s="8"/>
      <c r="L2786" s="19"/>
      <c r="M2786" s="8"/>
      <c r="N2786" s="19"/>
      <c r="O2786" s="19"/>
      <c r="P2786" s="19"/>
      <c r="Q2786" s="8"/>
      <c r="R2786" s="8"/>
      <c r="S2786" s="88"/>
      <c r="T2786" s="8"/>
      <c r="U2786" s="8"/>
      <c r="V2786" s="11"/>
      <c r="W2786" s="19"/>
      <c r="X2786" s="8"/>
      <c r="Y2786" s="90"/>
      <c r="Z2786" s="88"/>
      <c r="AA2786" s="88"/>
      <c r="AB2786" s="88"/>
      <c r="AC2786" s="88"/>
      <c r="AD2786" s="10"/>
      <c r="AE2786" s="8"/>
      <c r="AF2786" s="12"/>
      <c r="AG2786" s="8"/>
      <c r="AH2786" s="88"/>
    </row>
    <row r="2787" spans="1:34" x14ac:dyDescent="0.25">
      <c r="A2787" s="62">
        <f>COUNTA(H2787:K2787,L2787:AH2787,J2788)-4</f>
        <v>0</v>
      </c>
      <c r="B2787" s="13"/>
      <c r="C2787" s="13"/>
      <c r="D2787" s="13"/>
      <c r="E2787" s="13">
        <f t="shared" si="358"/>
        <v>0</v>
      </c>
      <c r="F2787" s="13"/>
      <c r="G2787" s="13"/>
      <c r="H2787" s="88"/>
      <c r="I2787" s="88"/>
      <c r="J2787" s="7" t="s">
        <v>78</v>
      </c>
      <c r="K2787" s="8"/>
      <c r="L2787" s="19"/>
      <c r="M2787" s="8"/>
      <c r="N2787" s="19"/>
      <c r="O2787" s="19"/>
      <c r="P2787" s="19"/>
      <c r="Q2787" s="8"/>
      <c r="R2787" s="8"/>
      <c r="S2787" s="88"/>
      <c r="T2787" s="17" t="s">
        <v>80</v>
      </c>
      <c r="U2787" s="17" t="s">
        <v>80</v>
      </c>
      <c r="V2787" s="18" t="s">
        <v>80</v>
      </c>
      <c r="W2787" s="19"/>
      <c r="X2787" s="8"/>
      <c r="Y2787" s="90"/>
      <c r="Z2787" s="88"/>
      <c r="AA2787" s="88"/>
      <c r="AB2787" s="88"/>
      <c r="AC2787" s="88"/>
      <c r="AD2787" s="10"/>
      <c r="AE2787" s="8"/>
      <c r="AF2787" s="12"/>
      <c r="AG2787" s="8"/>
      <c r="AH2787" s="88"/>
    </row>
    <row r="2788" spans="1:34" x14ac:dyDescent="0.25">
      <c r="A2788" s="62">
        <f>COUNTA(H2788:K2788,L2788:AH2788)</f>
        <v>0</v>
      </c>
      <c r="B2788" s="13"/>
      <c r="C2788" s="13"/>
      <c r="D2788" s="13" t="str">
        <f>IF(J2788&gt;0,"совмещение","-")</f>
        <v>-</v>
      </c>
      <c r="E2788" s="13">
        <f t="shared" si="358"/>
        <v>0</v>
      </c>
      <c r="F2788" s="13"/>
      <c r="G2788" s="13"/>
      <c r="H2788" s="88"/>
      <c r="I2788" s="88"/>
      <c r="J2788" s="9"/>
      <c r="K2788" s="8"/>
      <c r="L2788" s="19"/>
      <c r="M2788" s="8"/>
      <c r="N2788" s="19"/>
      <c r="O2788" s="19"/>
      <c r="P2788" s="19"/>
      <c r="Q2788" s="8"/>
      <c r="R2788" s="8"/>
      <c r="S2788" s="88"/>
      <c r="T2788" s="8"/>
      <c r="U2788" s="8"/>
      <c r="V2788" s="11"/>
      <c r="W2788" s="19"/>
      <c r="X2788" s="8"/>
      <c r="Y2788" s="90"/>
      <c r="Z2788" s="88"/>
      <c r="AA2788" s="88"/>
      <c r="AB2788" s="88"/>
      <c r="AC2788" s="88"/>
      <c r="AD2788" s="10"/>
      <c r="AE2788" s="8"/>
      <c r="AF2788" s="12"/>
      <c r="AG2788" s="8"/>
      <c r="AH2788" s="88"/>
    </row>
    <row r="2789" spans="1:34" x14ac:dyDescent="0.25">
      <c r="A2789" s="62">
        <f>COUNTA(H2789:K2789,L2789:AH2789)</f>
        <v>0</v>
      </c>
      <c r="B2789" s="13"/>
      <c r="C2789" s="13"/>
      <c r="D2789" s="13"/>
      <c r="E2789" s="13">
        <f t="shared" si="358"/>
        <v>0</v>
      </c>
      <c r="F2789" s="13"/>
      <c r="G2789" s="13"/>
      <c r="H2789" s="88"/>
      <c r="I2789" s="88"/>
      <c r="J2789" s="9"/>
      <c r="K2789" s="8"/>
      <c r="L2789" s="19"/>
      <c r="M2789" s="8"/>
      <c r="N2789" s="19"/>
      <c r="O2789" s="19"/>
      <c r="P2789" s="19"/>
      <c r="Q2789" s="8"/>
      <c r="R2789" s="8"/>
      <c r="S2789" s="88"/>
      <c r="T2789" s="8"/>
      <c r="U2789" s="8"/>
      <c r="V2789" s="11"/>
      <c r="W2789" s="19"/>
      <c r="X2789" s="8"/>
      <c r="Y2789" s="90"/>
      <c r="Z2789" s="88"/>
      <c r="AA2789" s="88"/>
      <c r="AB2789" s="88"/>
      <c r="AC2789" s="88"/>
      <c r="AD2789" s="10"/>
      <c r="AE2789" s="8"/>
      <c r="AF2789" s="12"/>
      <c r="AG2789" s="8"/>
      <c r="AH2789" s="88"/>
    </row>
    <row r="2790" spans="1:34" x14ac:dyDescent="0.25">
      <c r="A2790" s="62">
        <f>COUNTA(H2790:K2790,L2790:AH2790)</f>
        <v>0</v>
      </c>
      <c r="B2790" s="13"/>
      <c r="C2790" s="13"/>
      <c r="D2790" s="13"/>
      <c r="E2790" s="13">
        <f t="shared" si="358"/>
        <v>0</v>
      </c>
      <c r="F2790" s="13"/>
      <c r="G2790" s="13"/>
      <c r="H2790" s="88"/>
      <c r="I2790" s="88"/>
      <c r="J2790" s="9"/>
      <c r="K2790" s="8"/>
      <c r="L2790" s="19"/>
      <c r="M2790" s="8"/>
      <c r="N2790" s="19"/>
      <c r="O2790" s="19"/>
      <c r="P2790" s="19"/>
      <c r="Q2790" s="8"/>
      <c r="R2790" s="8"/>
      <c r="S2790" s="88"/>
      <c r="T2790" s="8"/>
      <c r="U2790" s="8"/>
      <c r="V2790" s="11"/>
      <c r="W2790" s="19"/>
      <c r="X2790" s="8"/>
      <c r="Y2790" s="90"/>
      <c r="Z2790" s="88"/>
      <c r="AA2790" s="88"/>
      <c r="AB2790" s="88"/>
      <c r="AC2790" s="88"/>
      <c r="AD2790" s="10"/>
      <c r="AE2790" s="8"/>
      <c r="AF2790" s="12"/>
      <c r="AG2790" s="8"/>
      <c r="AH2790" s="88"/>
    </row>
    <row r="2791" spans="1:34" x14ac:dyDescent="0.25">
      <c r="A2791" s="62">
        <f>COUNTA(H2791:K2791,L2791:AH2791)</f>
        <v>0</v>
      </c>
      <c r="B2791" s="13"/>
      <c r="C2791" s="13"/>
      <c r="D2791" s="13"/>
      <c r="E2791" s="13">
        <f t="shared" si="358"/>
        <v>0</v>
      </c>
      <c r="F2791" s="13"/>
      <c r="G2791" s="13"/>
      <c r="H2791" s="88"/>
      <c r="I2791" s="88"/>
      <c r="J2791" s="9"/>
      <c r="K2791" s="8"/>
      <c r="L2791" s="19"/>
      <c r="M2791" s="8"/>
      <c r="N2791" s="19"/>
      <c r="O2791" s="19"/>
      <c r="P2791" s="19"/>
      <c r="Q2791" s="8"/>
      <c r="R2791" s="8"/>
      <c r="S2791" s="88"/>
      <c r="T2791" s="8"/>
      <c r="U2791" s="8"/>
      <c r="V2791" s="11"/>
      <c r="W2791" s="19"/>
      <c r="X2791" s="8"/>
      <c r="Y2791" s="90"/>
      <c r="Z2791" s="88"/>
      <c r="AA2791" s="88"/>
      <c r="AB2791" s="88"/>
      <c r="AC2791" s="88"/>
      <c r="AD2791" s="10"/>
      <c r="AE2791" s="8"/>
      <c r="AF2791" s="12"/>
      <c r="AG2791" s="8"/>
      <c r="AH2791" s="88"/>
    </row>
    <row r="2792" spans="1:34" x14ac:dyDescent="0.25">
      <c r="A2792" s="62">
        <f>COUNTA(H2792:K2792,L2792:AH2792)</f>
        <v>0</v>
      </c>
      <c r="B2792" s="13"/>
      <c r="C2792" s="13"/>
      <c r="D2792" s="13"/>
      <c r="E2792" s="13">
        <f t="shared" si="358"/>
        <v>0</v>
      </c>
      <c r="F2792" s="13"/>
      <c r="G2792" s="13"/>
      <c r="H2792" s="88"/>
      <c r="I2792" s="88"/>
      <c r="J2792" s="9"/>
      <c r="K2792" s="8"/>
      <c r="L2792" s="19"/>
      <c r="M2792" s="8"/>
      <c r="N2792" s="19"/>
      <c r="O2792" s="19"/>
      <c r="P2792" s="19"/>
      <c r="Q2792" s="8"/>
      <c r="R2792" s="8"/>
      <c r="S2792" s="88"/>
      <c r="T2792" s="8"/>
      <c r="U2792" s="8"/>
      <c r="V2792" s="11"/>
      <c r="W2792" s="19"/>
      <c r="X2792" s="8"/>
      <c r="Y2792" s="90"/>
      <c r="Z2792" s="88"/>
      <c r="AA2792" s="88"/>
      <c r="AB2792" s="88"/>
      <c r="AC2792" s="88"/>
      <c r="AD2792" s="10"/>
      <c r="AE2792" s="8"/>
      <c r="AF2792" s="12"/>
      <c r="AG2792" s="8"/>
      <c r="AH2792" s="88"/>
    </row>
    <row r="2793" spans="1:34" x14ac:dyDescent="0.25">
      <c r="A2793" s="62">
        <f>COUNTA(H2793:K2793,L2793:AH2793)</f>
        <v>0</v>
      </c>
      <c r="B2793" s="13"/>
      <c r="C2793" s="13"/>
      <c r="D2793" s="13"/>
      <c r="E2793" s="13">
        <f t="shared" si="358"/>
        <v>0</v>
      </c>
      <c r="F2793" s="13"/>
      <c r="G2793" s="13"/>
      <c r="H2793" s="88"/>
      <c r="I2793" s="88"/>
      <c r="J2793" s="9"/>
      <c r="K2793" s="8"/>
      <c r="L2793" s="19"/>
      <c r="M2793" s="8"/>
      <c r="N2793" s="19"/>
      <c r="O2793" s="19"/>
      <c r="P2793" s="19"/>
      <c r="Q2793" s="8"/>
      <c r="R2793" s="8"/>
      <c r="S2793" s="88"/>
      <c r="T2793" s="8"/>
      <c r="U2793" s="8"/>
      <c r="V2793" s="11"/>
      <c r="W2793" s="19"/>
      <c r="X2793" s="8"/>
      <c r="Y2793" s="90"/>
      <c r="Z2793" s="88"/>
      <c r="AA2793" s="88"/>
      <c r="AB2793" s="88"/>
      <c r="AC2793" s="88"/>
      <c r="AD2793" s="10"/>
      <c r="AE2793" s="8"/>
      <c r="AF2793" s="12"/>
      <c r="AG2793" s="8"/>
      <c r="AH2793" s="88"/>
    </row>
    <row r="2794" spans="1:34" x14ac:dyDescent="0.25">
      <c r="A2794" s="62">
        <f>COUNTA(H2794:K2794,L2794:AH2794,J2795)-4</f>
        <v>0</v>
      </c>
      <c r="B2794" s="13"/>
      <c r="C2794" s="13"/>
      <c r="D2794" s="13"/>
      <c r="E2794" s="13">
        <f t="shared" si="358"/>
        <v>0</v>
      </c>
      <c r="F2794" s="13"/>
      <c r="G2794" s="13"/>
      <c r="H2794" s="88"/>
      <c r="I2794" s="88"/>
      <c r="J2794" s="7" t="s">
        <v>79</v>
      </c>
      <c r="K2794" s="8"/>
      <c r="L2794" s="19"/>
      <c r="M2794" s="8"/>
      <c r="N2794" s="19"/>
      <c r="O2794" s="19"/>
      <c r="P2794" s="19"/>
      <c r="Q2794" s="8"/>
      <c r="R2794" s="8"/>
      <c r="S2794" s="88"/>
      <c r="T2794" s="17" t="s">
        <v>80</v>
      </c>
      <c r="U2794" s="17" t="s">
        <v>80</v>
      </c>
      <c r="V2794" s="18" t="s">
        <v>80</v>
      </c>
      <c r="W2794" s="19"/>
      <c r="X2794" s="8"/>
      <c r="Y2794" s="90"/>
      <c r="Z2794" s="88"/>
      <c r="AA2794" s="88"/>
      <c r="AB2794" s="88"/>
      <c r="AC2794" s="88"/>
      <c r="AD2794" s="10"/>
      <c r="AE2794" s="8"/>
      <c r="AF2794" s="12"/>
      <c r="AG2794" s="8"/>
      <c r="AH2794" s="88"/>
    </row>
    <row r="2795" spans="1:34" x14ac:dyDescent="0.25">
      <c r="A2795" s="62">
        <f>COUNTA(H2795:K2795,L2795:AH2795)</f>
        <v>0</v>
      </c>
      <c r="B2795" s="13"/>
      <c r="C2795" s="13"/>
      <c r="D2795" s="13" t="str">
        <f>IF(J2795&gt;0,"совместительство","-")</f>
        <v>-</v>
      </c>
      <c r="E2795" s="13">
        <f t="shared" si="358"/>
        <v>0</v>
      </c>
      <c r="F2795" s="13"/>
      <c r="G2795" s="13"/>
      <c r="H2795" s="88"/>
      <c r="I2795" s="88"/>
      <c r="J2795" s="9"/>
      <c r="K2795" s="8"/>
      <c r="L2795" s="19"/>
      <c r="M2795" s="8"/>
      <c r="N2795" s="19"/>
      <c r="O2795" s="19"/>
      <c r="P2795" s="19"/>
      <c r="Q2795" s="8"/>
      <c r="R2795" s="8"/>
      <c r="S2795" s="88"/>
      <c r="T2795" s="8"/>
      <c r="U2795" s="8"/>
      <c r="V2795" s="11"/>
      <c r="W2795" s="19"/>
      <c r="X2795" s="8"/>
      <c r="Y2795" s="90"/>
      <c r="Z2795" s="88"/>
      <c r="AA2795" s="88"/>
      <c r="AB2795" s="88"/>
      <c r="AC2795" s="88"/>
      <c r="AD2795" s="10"/>
      <c r="AE2795" s="8"/>
      <c r="AF2795" s="12"/>
      <c r="AG2795" s="8"/>
      <c r="AH2795" s="88"/>
    </row>
    <row r="2796" spans="1:34" x14ac:dyDescent="0.25">
      <c r="A2796" s="62">
        <f>COUNTA(H2796:K2796,L2796:AH2796)</f>
        <v>0</v>
      </c>
      <c r="B2796" s="13"/>
      <c r="C2796" s="13"/>
      <c r="D2796" s="13"/>
      <c r="E2796" s="13">
        <f t="shared" si="358"/>
        <v>0</v>
      </c>
      <c r="F2796" s="13"/>
      <c r="G2796" s="13"/>
      <c r="H2796" s="88"/>
      <c r="I2796" s="88"/>
      <c r="J2796" s="9"/>
      <c r="K2796" s="8"/>
      <c r="L2796" s="19"/>
      <c r="M2796" s="8"/>
      <c r="N2796" s="19"/>
      <c r="O2796" s="19"/>
      <c r="P2796" s="19"/>
      <c r="Q2796" s="8"/>
      <c r="R2796" s="8"/>
      <c r="S2796" s="88"/>
      <c r="T2796" s="8"/>
      <c r="U2796" s="8"/>
      <c r="V2796" s="11"/>
      <c r="W2796" s="19"/>
      <c r="X2796" s="8"/>
      <c r="Y2796" s="90"/>
      <c r="Z2796" s="88"/>
      <c r="AA2796" s="88"/>
      <c r="AB2796" s="88"/>
      <c r="AC2796" s="88"/>
      <c r="AD2796" s="10"/>
      <c r="AE2796" s="8"/>
      <c r="AF2796" s="12"/>
      <c r="AG2796" s="8"/>
      <c r="AH2796" s="88"/>
    </row>
    <row r="2797" spans="1:34" x14ac:dyDescent="0.25">
      <c r="A2797" s="62">
        <f>COUNTA(H2797:K2797,L2797:AH2797)</f>
        <v>0</v>
      </c>
      <c r="B2797" s="13"/>
      <c r="C2797" s="13"/>
      <c r="D2797" s="13"/>
      <c r="E2797" s="13">
        <f t="shared" si="358"/>
        <v>0</v>
      </c>
      <c r="F2797" s="13"/>
      <c r="G2797" s="13"/>
      <c r="H2797" s="88"/>
      <c r="I2797" s="88"/>
      <c r="J2797" s="9"/>
      <c r="K2797" s="8"/>
      <c r="L2797" s="19"/>
      <c r="M2797" s="8"/>
      <c r="N2797" s="19"/>
      <c r="O2797" s="19"/>
      <c r="P2797" s="19"/>
      <c r="Q2797" s="8"/>
      <c r="R2797" s="8"/>
      <c r="S2797" s="88"/>
      <c r="T2797" s="8"/>
      <c r="U2797" s="8"/>
      <c r="V2797" s="11"/>
      <c r="W2797" s="19"/>
      <c r="X2797" s="8"/>
      <c r="Y2797" s="90"/>
      <c r="Z2797" s="88"/>
      <c r="AA2797" s="88"/>
      <c r="AB2797" s="88"/>
      <c r="AC2797" s="88"/>
      <c r="AD2797" s="10"/>
      <c r="AE2797" s="8"/>
      <c r="AF2797" s="12"/>
      <c r="AG2797" s="8"/>
      <c r="AH2797" s="88"/>
    </row>
    <row r="2798" spans="1:34" x14ac:dyDescent="0.25">
      <c r="A2798" s="62">
        <f>COUNTA(H2798:K2798,L2798:AH2798)</f>
        <v>0</v>
      </c>
      <c r="B2798" s="13"/>
      <c r="C2798" s="13"/>
      <c r="D2798" s="13"/>
      <c r="E2798" s="13">
        <f t="shared" si="358"/>
        <v>0</v>
      </c>
      <c r="F2798" s="13"/>
      <c r="G2798" s="13"/>
      <c r="H2798" s="88"/>
      <c r="I2798" s="88"/>
      <c r="J2798" s="9"/>
      <c r="K2798" s="8"/>
      <c r="L2798" s="19"/>
      <c r="M2798" s="8"/>
      <c r="N2798" s="19"/>
      <c r="O2798" s="19"/>
      <c r="P2798" s="19"/>
      <c r="Q2798" s="8"/>
      <c r="R2798" s="8"/>
      <c r="S2798" s="88"/>
      <c r="T2798" s="8"/>
      <c r="U2798" s="8"/>
      <c r="V2798" s="11"/>
      <c r="W2798" s="19"/>
      <c r="X2798" s="8"/>
      <c r="Y2798" s="90"/>
      <c r="Z2798" s="88"/>
      <c r="AA2798" s="88"/>
      <c r="AB2798" s="88"/>
      <c r="AC2798" s="88"/>
      <c r="AD2798" s="10"/>
      <c r="AE2798" s="8"/>
      <c r="AF2798" s="12"/>
      <c r="AG2798" s="8"/>
      <c r="AH2798" s="88"/>
    </row>
    <row r="2799" spans="1:34" x14ac:dyDescent="0.25">
      <c r="A2799" s="62">
        <f>COUNTA(H2799:K2799,L2799:AH2799)</f>
        <v>0</v>
      </c>
      <c r="B2799" s="13"/>
      <c r="C2799" s="13"/>
      <c r="D2799" s="13"/>
      <c r="E2799" s="13">
        <f t="shared" si="358"/>
        <v>0</v>
      </c>
      <c r="F2799" s="13"/>
      <c r="G2799" s="13"/>
      <c r="H2799" s="88"/>
      <c r="I2799" s="88"/>
      <c r="J2799" s="9"/>
      <c r="K2799" s="8"/>
      <c r="L2799" s="19"/>
      <c r="M2799" s="8"/>
      <c r="N2799" s="19"/>
      <c r="O2799" s="19"/>
      <c r="P2799" s="19"/>
      <c r="Q2799" s="8"/>
      <c r="R2799" s="8"/>
      <c r="S2799" s="88"/>
      <c r="T2799" s="8"/>
      <c r="U2799" s="8"/>
      <c r="V2799" s="11"/>
      <c r="W2799" s="19"/>
      <c r="X2799" s="8"/>
      <c r="Y2799" s="90"/>
      <c r="Z2799" s="88"/>
      <c r="AA2799" s="88"/>
      <c r="AB2799" s="88"/>
      <c r="AC2799" s="88"/>
      <c r="AD2799" s="10"/>
      <c r="AE2799" s="8"/>
      <c r="AF2799" s="12"/>
      <c r="AG2799" s="8"/>
      <c r="AH2799" s="88"/>
    </row>
    <row r="2800" spans="1:34" x14ac:dyDescent="0.25">
      <c r="A2800" s="62">
        <f>COUNTA(H2800:K2800,L2800:AH2800)</f>
        <v>0</v>
      </c>
      <c r="B2800" s="13"/>
      <c r="C2800" s="13"/>
      <c r="D2800" s="13"/>
      <c r="E2800" s="13">
        <f t="shared" si="358"/>
        <v>0</v>
      </c>
      <c r="F2800" s="13"/>
      <c r="G2800" s="13"/>
      <c r="H2800" s="88"/>
      <c r="I2800" s="88"/>
      <c r="J2800" s="9"/>
      <c r="K2800" s="8"/>
      <c r="L2800" s="19"/>
      <c r="M2800" s="8"/>
      <c r="N2800" s="19"/>
      <c r="O2800" s="19"/>
      <c r="P2800" s="19"/>
      <c r="Q2800" s="8"/>
      <c r="R2800" s="8"/>
      <c r="S2800" s="88"/>
      <c r="T2800" s="8"/>
      <c r="U2800" s="8"/>
      <c r="V2800" s="11"/>
      <c r="W2800" s="19"/>
      <c r="X2800" s="8"/>
      <c r="Y2800" s="90"/>
      <c r="Z2800" s="88"/>
      <c r="AA2800" s="88"/>
      <c r="AB2800" s="88"/>
      <c r="AC2800" s="88"/>
      <c r="AD2800" s="10"/>
      <c r="AE2800" s="8"/>
      <c r="AF2800" s="12"/>
      <c r="AG2800" s="8"/>
      <c r="AH2800" s="88"/>
    </row>
    <row r="2801" spans="1:34" s="26" customFormat="1" ht="11.25" customHeight="1" x14ac:dyDescent="0.25">
      <c r="A2801" s="21">
        <v>0</v>
      </c>
      <c r="B2801" s="22"/>
      <c r="C2801" s="22"/>
      <c r="D2801" s="21"/>
      <c r="E2801" s="23">
        <f>MAX(E2785:E2800)</f>
        <v>0</v>
      </c>
      <c r="F2801" s="21" t="str">
        <f>RIGHT(R2801,4)</f>
        <v xml:space="preserve"> - 0</v>
      </c>
      <c r="G2801" s="21" t="str">
        <f>RIGHT(X2801,4)</f>
        <v xml:space="preserve"> - 0</v>
      </c>
      <c r="H2801" s="88"/>
      <c r="I2801" s="88"/>
      <c r="J2801" s="23" t="s">
        <v>85</v>
      </c>
      <c r="K2801" s="23" t="str">
        <f>IF(E2801=4,"ВО",IF(E2801=3,"СПО",IF(E2801=2,"ВО (с)",IF(E2801=1,"СПО (с)","-"))))</f>
        <v>-</v>
      </c>
      <c r="L2801" s="23">
        <f>COUNTA(L2785:L2800)</f>
        <v>0</v>
      </c>
      <c r="M2801" s="23" t="s">
        <v>80</v>
      </c>
      <c r="N2801" s="23" t="s">
        <v>80</v>
      </c>
      <c r="O2801" s="23">
        <f>COUNTA(O2785:O2800)</f>
        <v>0</v>
      </c>
      <c r="P2801" s="23" t="s">
        <v>80</v>
      </c>
      <c r="Q2801" s="23">
        <f>SUM(Q2785:Q2800)</f>
        <v>0</v>
      </c>
      <c r="R2801" s="23" t="str">
        <f>CONCATENATE("П.Г.П. - ",MAX(R2785:R2800))</f>
        <v>П.Г.П. - 0</v>
      </c>
      <c r="S2801" s="23">
        <f>COUNTA(S2785)</f>
        <v>0</v>
      </c>
      <c r="T2801" s="23">
        <f>T2786</f>
        <v>0</v>
      </c>
      <c r="U2801" s="23" t="s">
        <v>80</v>
      </c>
      <c r="V2801" s="23" t="s">
        <v>80</v>
      </c>
      <c r="W2801" s="23">
        <f>COUNTA(W2785:W2800)</f>
        <v>0</v>
      </c>
      <c r="X2801" s="23" t="str">
        <f>CONCATENATE("П.Г.П. - ",MAX(X2785:X2800))</f>
        <v>П.Г.П. - 0</v>
      </c>
      <c r="Y2801" s="24">
        <f>Y2785</f>
        <v>0</v>
      </c>
      <c r="Z2801" s="23" t="str">
        <f>IF(Z2785="","-",Z2785)</f>
        <v>-</v>
      </c>
      <c r="AA2801" s="23" t="str">
        <f t="shared" ref="AA2801:AC2801" si="359">IF(AA2785="","-",AA2785)</f>
        <v>-</v>
      </c>
      <c r="AB2801" s="23" t="str">
        <f t="shared" si="359"/>
        <v>-</v>
      </c>
      <c r="AC2801" s="23" t="str">
        <f t="shared" si="359"/>
        <v>-</v>
      </c>
      <c r="AD2801" s="23" t="s">
        <v>80</v>
      </c>
      <c r="AE2801" s="23">
        <f>SUM(AE2785:AE2800)</f>
        <v>0</v>
      </c>
      <c r="AF2801" s="25">
        <f>SUM(AF2785:AF2800)</f>
        <v>0</v>
      </c>
      <c r="AG2801" s="23" t="s">
        <v>80</v>
      </c>
      <c r="AH2801" s="23" t="s">
        <v>80</v>
      </c>
    </row>
    <row r="2802" spans="1:34" x14ac:dyDescent="0.25">
      <c r="A2802" s="62">
        <f>COUNTA(H2802:K2802,L2802:AH2802)-7</f>
        <v>-1</v>
      </c>
      <c r="B2802" s="13"/>
      <c r="C2802" s="13"/>
      <c r="D2802" s="13"/>
      <c r="E2802" s="13">
        <f t="shared" ref="E2802:E2817" si="360">IF(K2802="ВО",4,IF(K2802="СПО",3,IF(K2802="ВО (студент)",2,IF(K2802="СПО (студент)",1,0))))</f>
        <v>0</v>
      </c>
      <c r="F2802" s="13"/>
      <c r="G2802" s="13"/>
      <c r="H2802" s="88">
        <v>185</v>
      </c>
      <c r="I2802" s="88"/>
      <c r="J2802" s="7" t="s">
        <v>77</v>
      </c>
      <c r="K2802" s="8"/>
      <c r="L2802" s="19"/>
      <c r="M2802" s="8"/>
      <c r="N2802" s="19"/>
      <c r="O2802" s="19"/>
      <c r="P2802" s="19"/>
      <c r="Q2802" s="8"/>
      <c r="R2802" s="8"/>
      <c r="S2802" s="88"/>
      <c r="T2802" s="17" t="s">
        <v>80</v>
      </c>
      <c r="U2802" s="17" t="s">
        <v>80</v>
      </c>
      <c r="V2802" s="18" t="s">
        <v>80</v>
      </c>
      <c r="W2802" s="19"/>
      <c r="X2802" s="8"/>
      <c r="Y2802" s="90"/>
      <c r="Z2802" s="88"/>
      <c r="AA2802" s="88"/>
      <c r="AB2802" s="88" t="str">
        <f>IF(Y2802&lt;1,"-",ROUND(YEARFRAC(Y2802,#REF!,1),2))</f>
        <v>-</v>
      </c>
      <c r="AC2802" s="88"/>
      <c r="AD2802" s="10"/>
      <c r="AE2802" s="8"/>
      <c r="AF2802" s="12"/>
      <c r="AG2802" s="8"/>
      <c r="AH2802" s="88"/>
    </row>
    <row r="2803" spans="1:34" x14ac:dyDescent="0.25">
      <c r="A2803" s="62">
        <f>COUNTA(H2803:K2803,L2803:AH2803)</f>
        <v>0</v>
      </c>
      <c r="B2803" s="13"/>
      <c r="C2803" s="13"/>
      <c r="D2803" s="13"/>
      <c r="E2803" s="13">
        <f t="shared" si="360"/>
        <v>0</v>
      </c>
      <c r="F2803" s="13"/>
      <c r="G2803" s="13"/>
      <c r="H2803" s="88"/>
      <c r="I2803" s="88"/>
      <c r="J2803" s="9"/>
      <c r="K2803" s="8"/>
      <c r="L2803" s="19"/>
      <c r="M2803" s="8"/>
      <c r="N2803" s="19"/>
      <c r="O2803" s="19"/>
      <c r="P2803" s="19"/>
      <c r="Q2803" s="8"/>
      <c r="R2803" s="8"/>
      <c r="S2803" s="88"/>
      <c r="T2803" s="8"/>
      <c r="U2803" s="8"/>
      <c r="V2803" s="11"/>
      <c r="W2803" s="19"/>
      <c r="X2803" s="8"/>
      <c r="Y2803" s="90"/>
      <c r="Z2803" s="88"/>
      <c r="AA2803" s="88"/>
      <c r="AB2803" s="88"/>
      <c r="AC2803" s="88"/>
      <c r="AD2803" s="10"/>
      <c r="AE2803" s="8"/>
      <c r="AF2803" s="12"/>
      <c r="AG2803" s="8"/>
      <c r="AH2803" s="88"/>
    </row>
    <row r="2804" spans="1:34" x14ac:dyDescent="0.25">
      <c r="A2804" s="62">
        <f>COUNTA(H2804:K2804,L2804:AH2804,J2805)-4</f>
        <v>0</v>
      </c>
      <c r="B2804" s="13"/>
      <c r="C2804" s="13"/>
      <c r="D2804" s="13"/>
      <c r="E2804" s="13">
        <f t="shared" si="360"/>
        <v>0</v>
      </c>
      <c r="F2804" s="13"/>
      <c r="G2804" s="13"/>
      <c r="H2804" s="88"/>
      <c r="I2804" s="88"/>
      <c r="J2804" s="7" t="s">
        <v>78</v>
      </c>
      <c r="K2804" s="8"/>
      <c r="L2804" s="19"/>
      <c r="M2804" s="8"/>
      <c r="N2804" s="19"/>
      <c r="O2804" s="19"/>
      <c r="P2804" s="19"/>
      <c r="Q2804" s="8"/>
      <c r="R2804" s="8"/>
      <c r="S2804" s="88"/>
      <c r="T2804" s="17" t="s">
        <v>80</v>
      </c>
      <c r="U2804" s="17" t="s">
        <v>80</v>
      </c>
      <c r="V2804" s="18" t="s">
        <v>80</v>
      </c>
      <c r="W2804" s="19"/>
      <c r="X2804" s="8"/>
      <c r="Y2804" s="90"/>
      <c r="Z2804" s="88"/>
      <c r="AA2804" s="88"/>
      <c r="AB2804" s="88"/>
      <c r="AC2804" s="88"/>
      <c r="AD2804" s="10"/>
      <c r="AE2804" s="8"/>
      <c r="AF2804" s="12"/>
      <c r="AG2804" s="8"/>
      <c r="AH2804" s="88"/>
    </row>
    <row r="2805" spans="1:34" x14ac:dyDescent="0.25">
      <c r="A2805" s="62">
        <f>COUNTA(H2805:K2805,L2805:AH2805)</f>
        <v>0</v>
      </c>
      <c r="B2805" s="13"/>
      <c r="C2805" s="13"/>
      <c r="D2805" s="13" t="str">
        <f>IF(J2805&gt;0,"совмещение","-")</f>
        <v>-</v>
      </c>
      <c r="E2805" s="13">
        <f t="shared" si="360"/>
        <v>0</v>
      </c>
      <c r="F2805" s="13"/>
      <c r="G2805" s="13"/>
      <c r="H2805" s="88"/>
      <c r="I2805" s="88"/>
      <c r="J2805" s="9"/>
      <c r="K2805" s="8"/>
      <c r="L2805" s="19"/>
      <c r="M2805" s="8"/>
      <c r="N2805" s="19"/>
      <c r="O2805" s="19"/>
      <c r="P2805" s="19"/>
      <c r="Q2805" s="8"/>
      <c r="R2805" s="8"/>
      <c r="S2805" s="88"/>
      <c r="T2805" s="8"/>
      <c r="U2805" s="8"/>
      <c r="V2805" s="11"/>
      <c r="W2805" s="19"/>
      <c r="X2805" s="8"/>
      <c r="Y2805" s="90"/>
      <c r="Z2805" s="88"/>
      <c r="AA2805" s="88"/>
      <c r="AB2805" s="88"/>
      <c r="AC2805" s="88"/>
      <c r="AD2805" s="10"/>
      <c r="AE2805" s="8"/>
      <c r="AF2805" s="12"/>
      <c r="AG2805" s="8"/>
      <c r="AH2805" s="88"/>
    </row>
    <row r="2806" spans="1:34" x14ac:dyDescent="0.25">
      <c r="A2806" s="62">
        <f>COUNTA(H2806:K2806,L2806:AH2806)</f>
        <v>0</v>
      </c>
      <c r="B2806" s="13"/>
      <c r="C2806" s="13"/>
      <c r="D2806" s="13"/>
      <c r="E2806" s="13">
        <f t="shared" si="360"/>
        <v>0</v>
      </c>
      <c r="F2806" s="13"/>
      <c r="G2806" s="13"/>
      <c r="H2806" s="88"/>
      <c r="I2806" s="88"/>
      <c r="J2806" s="9"/>
      <c r="K2806" s="8"/>
      <c r="L2806" s="19"/>
      <c r="M2806" s="8"/>
      <c r="N2806" s="19"/>
      <c r="O2806" s="19"/>
      <c r="P2806" s="19"/>
      <c r="Q2806" s="8"/>
      <c r="R2806" s="8"/>
      <c r="S2806" s="88"/>
      <c r="T2806" s="8"/>
      <c r="U2806" s="8"/>
      <c r="V2806" s="11"/>
      <c r="W2806" s="19"/>
      <c r="X2806" s="8"/>
      <c r="Y2806" s="90"/>
      <c r="Z2806" s="88"/>
      <c r="AA2806" s="88"/>
      <c r="AB2806" s="88"/>
      <c r="AC2806" s="88"/>
      <c r="AD2806" s="10"/>
      <c r="AE2806" s="8"/>
      <c r="AF2806" s="12"/>
      <c r="AG2806" s="8"/>
      <c r="AH2806" s="88"/>
    </row>
    <row r="2807" spans="1:34" x14ac:dyDescent="0.25">
      <c r="A2807" s="62">
        <f>COUNTA(H2807:K2807,L2807:AH2807)</f>
        <v>0</v>
      </c>
      <c r="B2807" s="13"/>
      <c r="C2807" s="13"/>
      <c r="D2807" s="13"/>
      <c r="E2807" s="13">
        <f t="shared" si="360"/>
        <v>0</v>
      </c>
      <c r="F2807" s="13"/>
      <c r="G2807" s="13"/>
      <c r="H2807" s="88"/>
      <c r="I2807" s="88"/>
      <c r="J2807" s="9"/>
      <c r="K2807" s="8"/>
      <c r="L2807" s="19"/>
      <c r="M2807" s="8"/>
      <c r="N2807" s="19"/>
      <c r="O2807" s="19"/>
      <c r="P2807" s="19"/>
      <c r="Q2807" s="8"/>
      <c r="R2807" s="8"/>
      <c r="S2807" s="88"/>
      <c r="T2807" s="8"/>
      <c r="U2807" s="8"/>
      <c r="V2807" s="11"/>
      <c r="W2807" s="19"/>
      <c r="X2807" s="8"/>
      <c r="Y2807" s="90"/>
      <c r="Z2807" s="88"/>
      <c r="AA2807" s="88"/>
      <c r="AB2807" s="88"/>
      <c r="AC2807" s="88"/>
      <c r="AD2807" s="10"/>
      <c r="AE2807" s="8"/>
      <c r="AF2807" s="12"/>
      <c r="AG2807" s="8"/>
      <c r="AH2807" s="88"/>
    </row>
    <row r="2808" spans="1:34" x14ac:dyDescent="0.25">
      <c r="A2808" s="62">
        <f>COUNTA(H2808:K2808,L2808:AH2808)</f>
        <v>0</v>
      </c>
      <c r="B2808" s="13"/>
      <c r="C2808" s="13"/>
      <c r="D2808" s="13"/>
      <c r="E2808" s="13">
        <f t="shared" si="360"/>
        <v>0</v>
      </c>
      <c r="F2808" s="13"/>
      <c r="G2808" s="13"/>
      <c r="H2808" s="88"/>
      <c r="I2808" s="88"/>
      <c r="J2808" s="9"/>
      <c r="K2808" s="8"/>
      <c r="L2808" s="19"/>
      <c r="M2808" s="8"/>
      <c r="N2808" s="19"/>
      <c r="O2808" s="19"/>
      <c r="P2808" s="19"/>
      <c r="Q2808" s="8"/>
      <c r="R2808" s="8"/>
      <c r="S2808" s="88"/>
      <c r="T2808" s="8"/>
      <c r="U2808" s="8"/>
      <c r="V2808" s="11"/>
      <c r="W2808" s="19"/>
      <c r="X2808" s="8"/>
      <c r="Y2808" s="90"/>
      <c r="Z2808" s="88"/>
      <c r="AA2808" s="88"/>
      <c r="AB2808" s="88"/>
      <c r="AC2808" s="88"/>
      <c r="AD2808" s="10"/>
      <c r="AE2808" s="8"/>
      <c r="AF2808" s="12"/>
      <c r="AG2808" s="8"/>
      <c r="AH2808" s="88"/>
    </row>
    <row r="2809" spans="1:34" x14ac:dyDescent="0.25">
      <c r="A2809" s="62">
        <f>COUNTA(H2809:K2809,L2809:AH2809)</f>
        <v>0</v>
      </c>
      <c r="B2809" s="13"/>
      <c r="C2809" s="13"/>
      <c r="D2809" s="13"/>
      <c r="E2809" s="13">
        <f t="shared" si="360"/>
        <v>0</v>
      </c>
      <c r="F2809" s="13"/>
      <c r="G2809" s="13"/>
      <c r="H2809" s="88"/>
      <c r="I2809" s="88"/>
      <c r="J2809" s="9"/>
      <c r="K2809" s="8"/>
      <c r="L2809" s="19"/>
      <c r="M2809" s="8"/>
      <c r="N2809" s="19"/>
      <c r="O2809" s="19"/>
      <c r="P2809" s="19"/>
      <c r="Q2809" s="8"/>
      <c r="R2809" s="8"/>
      <c r="S2809" s="88"/>
      <c r="T2809" s="8"/>
      <c r="U2809" s="8"/>
      <c r="V2809" s="11"/>
      <c r="W2809" s="19"/>
      <c r="X2809" s="8"/>
      <c r="Y2809" s="90"/>
      <c r="Z2809" s="88"/>
      <c r="AA2809" s="88"/>
      <c r="AB2809" s="88"/>
      <c r="AC2809" s="88"/>
      <c r="AD2809" s="10"/>
      <c r="AE2809" s="8"/>
      <c r="AF2809" s="12"/>
      <c r="AG2809" s="8"/>
      <c r="AH2809" s="88"/>
    </row>
    <row r="2810" spans="1:34" x14ac:dyDescent="0.25">
      <c r="A2810" s="62">
        <f>COUNTA(H2810:K2810,L2810:AH2810)</f>
        <v>0</v>
      </c>
      <c r="B2810" s="13"/>
      <c r="C2810" s="13"/>
      <c r="D2810" s="13"/>
      <c r="E2810" s="13">
        <f t="shared" si="360"/>
        <v>0</v>
      </c>
      <c r="F2810" s="13"/>
      <c r="G2810" s="13"/>
      <c r="H2810" s="88"/>
      <c r="I2810" s="88"/>
      <c r="J2810" s="9"/>
      <c r="K2810" s="8"/>
      <c r="L2810" s="19"/>
      <c r="M2810" s="8"/>
      <c r="N2810" s="19"/>
      <c r="O2810" s="19"/>
      <c r="P2810" s="19"/>
      <c r="Q2810" s="8"/>
      <c r="R2810" s="8"/>
      <c r="S2810" s="88"/>
      <c r="T2810" s="8"/>
      <c r="U2810" s="8"/>
      <c r="V2810" s="11"/>
      <c r="W2810" s="19"/>
      <c r="X2810" s="8"/>
      <c r="Y2810" s="90"/>
      <c r="Z2810" s="88"/>
      <c r="AA2810" s="88"/>
      <c r="AB2810" s="88"/>
      <c r="AC2810" s="88"/>
      <c r="AD2810" s="10"/>
      <c r="AE2810" s="8"/>
      <c r="AF2810" s="12"/>
      <c r="AG2810" s="8"/>
      <c r="AH2810" s="88"/>
    </row>
    <row r="2811" spans="1:34" x14ac:dyDescent="0.25">
      <c r="A2811" s="62">
        <f>COUNTA(H2811:K2811,L2811:AH2811,J2812)-4</f>
        <v>0</v>
      </c>
      <c r="B2811" s="13"/>
      <c r="C2811" s="13"/>
      <c r="D2811" s="13"/>
      <c r="E2811" s="13">
        <f t="shared" si="360"/>
        <v>0</v>
      </c>
      <c r="F2811" s="13"/>
      <c r="G2811" s="13"/>
      <c r="H2811" s="88"/>
      <c r="I2811" s="88"/>
      <c r="J2811" s="7" t="s">
        <v>79</v>
      </c>
      <c r="K2811" s="8"/>
      <c r="L2811" s="19"/>
      <c r="M2811" s="8"/>
      <c r="N2811" s="19"/>
      <c r="O2811" s="19"/>
      <c r="P2811" s="19"/>
      <c r="Q2811" s="8"/>
      <c r="R2811" s="8"/>
      <c r="S2811" s="88"/>
      <c r="T2811" s="17" t="s">
        <v>80</v>
      </c>
      <c r="U2811" s="17" t="s">
        <v>80</v>
      </c>
      <c r="V2811" s="18" t="s">
        <v>80</v>
      </c>
      <c r="W2811" s="19"/>
      <c r="X2811" s="8"/>
      <c r="Y2811" s="90"/>
      <c r="Z2811" s="88"/>
      <c r="AA2811" s="88"/>
      <c r="AB2811" s="88"/>
      <c r="AC2811" s="88"/>
      <c r="AD2811" s="10"/>
      <c r="AE2811" s="8"/>
      <c r="AF2811" s="12"/>
      <c r="AG2811" s="8"/>
      <c r="AH2811" s="88"/>
    </row>
    <row r="2812" spans="1:34" x14ac:dyDescent="0.25">
      <c r="A2812" s="62">
        <f>COUNTA(H2812:K2812,L2812:AH2812)</f>
        <v>0</v>
      </c>
      <c r="B2812" s="13"/>
      <c r="C2812" s="13"/>
      <c r="D2812" s="13" t="str">
        <f>IF(J2812&gt;0,"совместительство","-")</f>
        <v>-</v>
      </c>
      <c r="E2812" s="13">
        <f t="shared" si="360"/>
        <v>0</v>
      </c>
      <c r="F2812" s="13"/>
      <c r="G2812" s="13"/>
      <c r="H2812" s="88"/>
      <c r="I2812" s="88"/>
      <c r="J2812" s="9"/>
      <c r="K2812" s="8"/>
      <c r="L2812" s="19"/>
      <c r="M2812" s="8"/>
      <c r="N2812" s="19"/>
      <c r="O2812" s="19"/>
      <c r="P2812" s="19"/>
      <c r="Q2812" s="8"/>
      <c r="R2812" s="8"/>
      <c r="S2812" s="88"/>
      <c r="T2812" s="8"/>
      <c r="U2812" s="8"/>
      <c r="V2812" s="11"/>
      <c r="W2812" s="19"/>
      <c r="X2812" s="8"/>
      <c r="Y2812" s="90"/>
      <c r="Z2812" s="88"/>
      <c r="AA2812" s="88"/>
      <c r="AB2812" s="88"/>
      <c r="AC2812" s="88"/>
      <c r="AD2812" s="10"/>
      <c r="AE2812" s="8"/>
      <c r="AF2812" s="12"/>
      <c r="AG2812" s="8"/>
      <c r="AH2812" s="88"/>
    </row>
    <row r="2813" spans="1:34" x14ac:dyDescent="0.25">
      <c r="A2813" s="62">
        <f>COUNTA(H2813:K2813,L2813:AH2813)</f>
        <v>0</v>
      </c>
      <c r="B2813" s="13"/>
      <c r="C2813" s="13"/>
      <c r="D2813" s="13"/>
      <c r="E2813" s="13">
        <f t="shared" si="360"/>
        <v>0</v>
      </c>
      <c r="F2813" s="13"/>
      <c r="G2813" s="13"/>
      <c r="H2813" s="88"/>
      <c r="I2813" s="88"/>
      <c r="J2813" s="9"/>
      <c r="K2813" s="8"/>
      <c r="L2813" s="19"/>
      <c r="M2813" s="8"/>
      <c r="N2813" s="19"/>
      <c r="O2813" s="19"/>
      <c r="P2813" s="19"/>
      <c r="Q2813" s="8"/>
      <c r="R2813" s="8"/>
      <c r="S2813" s="88"/>
      <c r="T2813" s="8"/>
      <c r="U2813" s="8"/>
      <c r="V2813" s="11"/>
      <c r="W2813" s="19"/>
      <c r="X2813" s="8"/>
      <c r="Y2813" s="90"/>
      <c r="Z2813" s="88"/>
      <c r="AA2813" s="88"/>
      <c r="AB2813" s="88"/>
      <c r="AC2813" s="88"/>
      <c r="AD2813" s="10"/>
      <c r="AE2813" s="8"/>
      <c r="AF2813" s="12"/>
      <c r="AG2813" s="8"/>
      <c r="AH2813" s="88"/>
    </row>
    <row r="2814" spans="1:34" x14ac:dyDescent="0.25">
      <c r="A2814" s="62">
        <f>COUNTA(H2814:K2814,L2814:AH2814)</f>
        <v>0</v>
      </c>
      <c r="B2814" s="13"/>
      <c r="C2814" s="13"/>
      <c r="D2814" s="13"/>
      <c r="E2814" s="13">
        <f t="shared" si="360"/>
        <v>0</v>
      </c>
      <c r="F2814" s="13"/>
      <c r="G2814" s="13"/>
      <c r="H2814" s="88"/>
      <c r="I2814" s="88"/>
      <c r="J2814" s="9"/>
      <c r="K2814" s="8"/>
      <c r="L2814" s="19"/>
      <c r="M2814" s="8"/>
      <c r="N2814" s="19"/>
      <c r="O2814" s="19"/>
      <c r="P2814" s="19"/>
      <c r="Q2814" s="8"/>
      <c r="R2814" s="8"/>
      <c r="S2814" s="88"/>
      <c r="T2814" s="8"/>
      <c r="U2814" s="8"/>
      <c r="V2814" s="11"/>
      <c r="W2814" s="19"/>
      <c r="X2814" s="8"/>
      <c r="Y2814" s="90"/>
      <c r="Z2814" s="88"/>
      <c r="AA2814" s="88"/>
      <c r="AB2814" s="88"/>
      <c r="AC2814" s="88"/>
      <c r="AD2814" s="10"/>
      <c r="AE2814" s="8"/>
      <c r="AF2814" s="12"/>
      <c r="AG2814" s="8"/>
      <c r="AH2814" s="88"/>
    </row>
    <row r="2815" spans="1:34" x14ac:dyDescent="0.25">
      <c r="A2815" s="62">
        <f>COUNTA(H2815:K2815,L2815:AH2815)</f>
        <v>0</v>
      </c>
      <c r="B2815" s="13"/>
      <c r="C2815" s="13"/>
      <c r="D2815" s="13"/>
      <c r="E2815" s="13">
        <f t="shared" si="360"/>
        <v>0</v>
      </c>
      <c r="F2815" s="13"/>
      <c r="G2815" s="13"/>
      <c r="H2815" s="88"/>
      <c r="I2815" s="88"/>
      <c r="J2815" s="9"/>
      <c r="K2815" s="8"/>
      <c r="L2815" s="19"/>
      <c r="M2815" s="8"/>
      <c r="N2815" s="19"/>
      <c r="O2815" s="19"/>
      <c r="P2815" s="19"/>
      <c r="Q2815" s="8"/>
      <c r="R2815" s="8"/>
      <c r="S2815" s="88"/>
      <c r="T2815" s="8"/>
      <c r="U2815" s="8"/>
      <c r="V2815" s="11"/>
      <c r="W2815" s="19"/>
      <c r="X2815" s="8"/>
      <c r="Y2815" s="90"/>
      <c r="Z2815" s="88"/>
      <c r="AA2815" s="88"/>
      <c r="AB2815" s="88"/>
      <c r="AC2815" s="88"/>
      <c r="AD2815" s="10"/>
      <c r="AE2815" s="8"/>
      <c r="AF2815" s="12"/>
      <c r="AG2815" s="8"/>
      <c r="AH2815" s="88"/>
    </row>
    <row r="2816" spans="1:34" x14ac:dyDescent="0.25">
      <c r="A2816" s="62">
        <f>COUNTA(H2816:K2816,L2816:AH2816)</f>
        <v>0</v>
      </c>
      <c r="B2816" s="13"/>
      <c r="C2816" s="13"/>
      <c r="D2816" s="13"/>
      <c r="E2816" s="13">
        <f t="shared" si="360"/>
        <v>0</v>
      </c>
      <c r="F2816" s="13"/>
      <c r="G2816" s="13"/>
      <c r="H2816" s="88"/>
      <c r="I2816" s="88"/>
      <c r="J2816" s="9"/>
      <c r="K2816" s="8"/>
      <c r="L2816" s="19"/>
      <c r="M2816" s="8"/>
      <c r="N2816" s="19"/>
      <c r="O2816" s="19"/>
      <c r="P2816" s="19"/>
      <c r="Q2816" s="8"/>
      <c r="R2816" s="8"/>
      <c r="S2816" s="88"/>
      <c r="T2816" s="8"/>
      <c r="U2816" s="8"/>
      <c r="V2816" s="11"/>
      <c r="W2816" s="19"/>
      <c r="X2816" s="8"/>
      <c r="Y2816" s="90"/>
      <c r="Z2816" s="88"/>
      <c r="AA2816" s="88"/>
      <c r="AB2816" s="88"/>
      <c r="AC2816" s="88"/>
      <c r="AD2816" s="10"/>
      <c r="AE2816" s="8"/>
      <c r="AF2816" s="12"/>
      <c r="AG2816" s="8"/>
      <c r="AH2816" s="88"/>
    </row>
    <row r="2817" spans="1:34" x14ac:dyDescent="0.25">
      <c r="A2817" s="62">
        <f>COUNTA(H2817:K2817,L2817:AH2817)</f>
        <v>0</v>
      </c>
      <c r="B2817" s="13"/>
      <c r="C2817" s="13"/>
      <c r="D2817" s="13"/>
      <c r="E2817" s="13">
        <f t="shared" si="360"/>
        <v>0</v>
      </c>
      <c r="F2817" s="13"/>
      <c r="G2817" s="13"/>
      <c r="H2817" s="88"/>
      <c r="I2817" s="88"/>
      <c r="J2817" s="9"/>
      <c r="K2817" s="8"/>
      <c r="L2817" s="19"/>
      <c r="M2817" s="8"/>
      <c r="N2817" s="19"/>
      <c r="O2817" s="19"/>
      <c r="P2817" s="19"/>
      <c r="Q2817" s="8"/>
      <c r="R2817" s="8"/>
      <c r="S2817" s="88"/>
      <c r="T2817" s="8"/>
      <c r="U2817" s="8"/>
      <c r="V2817" s="11"/>
      <c r="W2817" s="19"/>
      <c r="X2817" s="8"/>
      <c r="Y2817" s="90"/>
      <c r="Z2817" s="88"/>
      <c r="AA2817" s="88"/>
      <c r="AB2817" s="88"/>
      <c r="AC2817" s="88"/>
      <c r="AD2817" s="10"/>
      <c r="AE2817" s="8"/>
      <c r="AF2817" s="12"/>
      <c r="AG2817" s="8"/>
      <c r="AH2817" s="88"/>
    </row>
    <row r="2818" spans="1:34" s="26" customFormat="1" ht="11.25" customHeight="1" x14ac:dyDescent="0.25">
      <c r="A2818" s="21">
        <v>0</v>
      </c>
      <c r="B2818" s="22"/>
      <c r="C2818" s="22"/>
      <c r="D2818" s="21"/>
      <c r="E2818" s="23">
        <f>MAX(E2802:E2817)</f>
        <v>0</v>
      </c>
      <c r="F2818" s="21" t="str">
        <f>RIGHT(R2818,4)</f>
        <v xml:space="preserve"> - 0</v>
      </c>
      <c r="G2818" s="21" t="str">
        <f>RIGHT(X2818,4)</f>
        <v xml:space="preserve"> - 0</v>
      </c>
      <c r="H2818" s="88"/>
      <c r="I2818" s="88"/>
      <c r="J2818" s="23" t="s">
        <v>85</v>
      </c>
      <c r="K2818" s="23" t="str">
        <f>IF(E2818=4,"ВО",IF(E2818=3,"СПО",IF(E2818=2,"ВО (с)",IF(E2818=1,"СПО (с)","-"))))</f>
        <v>-</v>
      </c>
      <c r="L2818" s="23">
        <f>COUNTA(L2802:L2817)</f>
        <v>0</v>
      </c>
      <c r="M2818" s="23" t="s">
        <v>80</v>
      </c>
      <c r="N2818" s="23" t="s">
        <v>80</v>
      </c>
      <c r="O2818" s="23">
        <f>COUNTA(O2802:O2817)</f>
        <v>0</v>
      </c>
      <c r="P2818" s="23" t="s">
        <v>80</v>
      </c>
      <c r="Q2818" s="23">
        <f>SUM(Q2802:Q2817)</f>
        <v>0</v>
      </c>
      <c r="R2818" s="23" t="str">
        <f>CONCATENATE("П.Г.П. - ",MAX(R2802:R2817))</f>
        <v>П.Г.П. - 0</v>
      </c>
      <c r="S2818" s="23">
        <f>COUNTA(S2802)</f>
        <v>0</v>
      </c>
      <c r="T2818" s="23">
        <f>T2803</f>
        <v>0</v>
      </c>
      <c r="U2818" s="23" t="s">
        <v>80</v>
      </c>
      <c r="V2818" s="23" t="s">
        <v>80</v>
      </c>
      <c r="W2818" s="23">
        <f>COUNTA(W2802:W2817)</f>
        <v>0</v>
      </c>
      <c r="X2818" s="23" t="str">
        <f>CONCATENATE("П.Г.П. - ",MAX(X2802:X2817))</f>
        <v>П.Г.П. - 0</v>
      </c>
      <c r="Y2818" s="24">
        <f>Y2802</f>
        <v>0</v>
      </c>
      <c r="Z2818" s="23" t="str">
        <f>IF(Z2802="","-",Z2802)</f>
        <v>-</v>
      </c>
      <c r="AA2818" s="23" t="str">
        <f t="shared" ref="AA2818:AC2818" si="361">IF(AA2802="","-",AA2802)</f>
        <v>-</v>
      </c>
      <c r="AB2818" s="23" t="str">
        <f t="shared" si="361"/>
        <v>-</v>
      </c>
      <c r="AC2818" s="23" t="str">
        <f t="shared" si="361"/>
        <v>-</v>
      </c>
      <c r="AD2818" s="23" t="s">
        <v>80</v>
      </c>
      <c r="AE2818" s="23">
        <f>SUM(AE2802:AE2817)</f>
        <v>0</v>
      </c>
      <c r="AF2818" s="25">
        <f>SUM(AF2802:AF2817)</f>
        <v>0</v>
      </c>
      <c r="AG2818" s="23" t="s">
        <v>80</v>
      </c>
      <c r="AH2818" s="23" t="s">
        <v>80</v>
      </c>
    </row>
    <row r="2819" spans="1:34" x14ac:dyDescent="0.25">
      <c r="A2819" s="62">
        <f>COUNTA(H2819:K2819,L2819:AH2819)-7</f>
        <v>-1</v>
      </c>
      <c r="B2819" s="13"/>
      <c r="C2819" s="13"/>
      <c r="D2819" s="13"/>
      <c r="E2819" s="13">
        <f t="shared" ref="E2819:E2834" si="362">IF(K2819="ВО",4,IF(K2819="СПО",3,IF(K2819="ВО (студент)",2,IF(K2819="СПО (студент)",1,0))))</f>
        <v>0</v>
      </c>
      <c r="F2819" s="13"/>
      <c r="G2819" s="13"/>
      <c r="H2819" s="88">
        <v>186</v>
      </c>
      <c r="I2819" s="88"/>
      <c r="J2819" s="7" t="s">
        <v>77</v>
      </c>
      <c r="K2819" s="8"/>
      <c r="L2819" s="19"/>
      <c r="M2819" s="8"/>
      <c r="N2819" s="19"/>
      <c r="O2819" s="19"/>
      <c r="P2819" s="19"/>
      <c r="Q2819" s="8"/>
      <c r="R2819" s="8"/>
      <c r="S2819" s="88"/>
      <c r="T2819" s="17" t="s">
        <v>80</v>
      </c>
      <c r="U2819" s="17" t="s">
        <v>80</v>
      </c>
      <c r="V2819" s="18" t="s">
        <v>80</v>
      </c>
      <c r="W2819" s="19"/>
      <c r="X2819" s="8"/>
      <c r="Y2819" s="90"/>
      <c r="Z2819" s="88"/>
      <c r="AA2819" s="88"/>
      <c r="AB2819" s="88" t="str">
        <f>IF(Y2819&lt;1,"-",ROUND(YEARFRAC(Y2819,#REF!,1),2))</f>
        <v>-</v>
      </c>
      <c r="AC2819" s="88"/>
      <c r="AD2819" s="10"/>
      <c r="AE2819" s="8"/>
      <c r="AF2819" s="12"/>
      <c r="AG2819" s="8"/>
      <c r="AH2819" s="88"/>
    </row>
    <row r="2820" spans="1:34" x14ac:dyDescent="0.25">
      <c r="A2820" s="62">
        <f>COUNTA(H2820:K2820,L2820:AH2820)</f>
        <v>0</v>
      </c>
      <c r="B2820" s="13"/>
      <c r="C2820" s="13"/>
      <c r="D2820" s="13"/>
      <c r="E2820" s="13">
        <f t="shared" si="362"/>
        <v>0</v>
      </c>
      <c r="F2820" s="13"/>
      <c r="G2820" s="13"/>
      <c r="H2820" s="88"/>
      <c r="I2820" s="88"/>
      <c r="J2820" s="9"/>
      <c r="K2820" s="8"/>
      <c r="L2820" s="19"/>
      <c r="M2820" s="8"/>
      <c r="N2820" s="19"/>
      <c r="O2820" s="19"/>
      <c r="P2820" s="19"/>
      <c r="Q2820" s="8"/>
      <c r="R2820" s="8"/>
      <c r="S2820" s="88"/>
      <c r="T2820" s="8"/>
      <c r="U2820" s="8"/>
      <c r="V2820" s="11"/>
      <c r="W2820" s="19"/>
      <c r="X2820" s="8"/>
      <c r="Y2820" s="90"/>
      <c r="Z2820" s="88"/>
      <c r="AA2820" s="88"/>
      <c r="AB2820" s="88"/>
      <c r="AC2820" s="88"/>
      <c r="AD2820" s="10"/>
      <c r="AE2820" s="8"/>
      <c r="AF2820" s="12"/>
      <c r="AG2820" s="8"/>
      <c r="AH2820" s="88"/>
    </row>
    <row r="2821" spans="1:34" x14ac:dyDescent="0.25">
      <c r="A2821" s="62">
        <f>COUNTA(H2821:K2821,L2821:AH2821,J2822)-4</f>
        <v>0</v>
      </c>
      <c r="B2821" s="13"/>
      <c r="C2821" s="13"/>
      <c r="D2821" s="13"/>
      <c r="E2821" s="13">
        <f t="shared" si="362"/>
        <v>0</v>
      </c>
      <c r="F2821" s="13"/>
      <c r="G2821" s="13"/>
      <c r="H2821" s="88"/>
      <c r="I2821" s="88"/>
      <c r="J2821" s="7" t="s">
        <v>78</v>
      </c>
      <c r="K2821" s="8"/>
      <c r="L2821" s="19"/>
      <c r="M2821" s="8"/>
      <c r="N2821" s="19"/>
      <c r="O2821" s="19"/>
      <c r="P2821" s="19"/>
      <c r="Q2821" s="8"/>
      <c r="R2821" s="8"/>
      <c r="S2821" s="88"/>
      <c r="T2821" s="17" t="s">
        <v>80</v>
      </c>
      <c r="U2821" s="17" t="s">
        <v>80</v>
      </c>
      <c r="V2821" s="18" t="s">
        <v>80</v>
      </c>
      <c r="W2821" s="19"/>
      <c r="X2821" s="8"/>
      <c r="Y2821" s="90"/>
      <c r="Z2821" s="88"/>
      <c r="AA2821" s="88"/>
      <c r="AB2821" s="88"/>
      <c r="AC2821" s="88"/>
      <c r="AD2821" s="10"/>
      <c r="AE2821" s="8"/>
      <c r="AF2821" s="12"/>
      <c r="AG2821" s="8"/>
      <c r="AH2821" s="88"/>
    </row>
    <row r="2822" spans="1:34" x14ac:dyDescent="0.25">
      <c r="A2822" s="62">
        <f>COUNTA(H2822:K2822,L2822:AH2822)</f>
        <v>0</v>
      </c>
      <c r="B2822" s="13"/>
      <c r="C2822" s="13"/>
      <c r="D2822" s="13" t="str">
        <f>IF(J2822&gt;0,"совмещение","-")</f>
        <v>-</v>
      </c>
      <c r="E2822" s="13">
        <f t="shared" si="362"/>
        <v>0</v>
      </c>
      <c r="F2822" s="13"/>
      <c r="G2822" s="13"/>
      <c r="H2822" s="88"/>
      <c r="I2822" s="88"/>
      <c r="J2822" s="9"/>
      <c r="K2822" s="8"/>
      <c r="L2822" s="19"/>
      <c r="M2822" s="8"/>
      <c r="N2822" s="19"/>
      <c r="O2822" s="19"/>
      <c r="P2822" s="19"/>
      <c r="Q2822" s="8"/>
      <c r="R2822" s="8"/>
      <c r="S2822" s="88"/>
      <c r="T2822" s="8"/>
      <c r="U2822" s="8"/>
      <c r="V2822" s="11"/>
      <c r="W2822" s="19"/>
      <c r="X2822" s="8"/>
      <c r="Y2822" s="90"/>
      <c r="Z2822" s="88"/>
      <c r="AA2822" s="88"/>
      <c r="AB2822" s="88"/>
      <c r="AC2822" s="88"/>
      <c r="AD2822" s="10"/>
      <c r="AE2822" s="8"/>
      <c r="AF2822" s="12"/>
      <c r="AG2822" s="8"/>
      <c r="AH2822" s="88"/>
    </row>
    <row r="2823" spans="1:34" x14ac:dyDescent="0.25">
      <c r="A2823" s="62">
        <f>COUNTA(H2823:K2823,L2823:AH2823)</f>
        <v>0</v>
      </c>
      <c r="B2823" s="13"/>
      <c r="C2823" s="13"/>
      <c r="D2823" s="13"/>
      <c r="E2823" s="13">
        <f t="shared" si="362"/>
        <v>0</v>
      </c>
      <c r="F2823" s="13"/>
      <c r="G2823" s="13"/>
      <c r="H2823" s="88"/>
      <c r="I2823" s="88"/>
      <c r="J2823" s="9"/>
      <c r="K2823" s="8"/>
      <c r="L2823" s="19"/>
      <c r="M2823" s="8"/>
      <c r="N2823" s="19"/>
      <c r="O2823" s="19"/>
      <c r="P2823" s="19"/>
      <c r="Q2823" s="8"/>
      <c r="R2823" s="8"/>
      <c r="S2823" s="88"/>
      <c r="T2823" s="8"/>
      <c r="U2823" s="8"/>
      <c r="V2823" s="11"/>
      <c r="W2823" s="19"/>
      <c r="X2823" s="8"/>
      <c r="Y2823" s="90"/>
      <c r="Z2823" s="88"/>
      <c r="AA2823" s="88"/>
      <c r="AB2823" s="88"/>
      <c r="AC2823" s="88"/>
      <c r="AD2823" s="10"/>
      <c r="AE2823" s="8"/>
      <c r="AF2823" s="12"/>
      <c r="AG2823" s="8"/>
      <c r="AH2823" s="88"/>
    </row>
    <row r="2824" spans="1:34" x14ac:dyDescent="0.25">
      <c r="A2824" s="62">
        <f>COUNTA(H2824:K2824,L2824:AH2824)</f>
        <v>0</v>
      </c>
      <c r="B2824" s="13"/>
      <c r="C2824" s="13"/>
      <c r="D2824" s="13"/>
      <c r="E2824" s="13">
        <f t="shared" si="362"/>
        <v>0</v>
      </c>
      <c r="F2824" s="13"/>
      <c r="G2824" s="13"/>
      <c r="H2824" s="88"/>
      <c r="I2824" s="88"/>
      <c r="J2824" s="9"/>
      <c r="K2824" s="8"/>
      <c r="L2824" s="19"/>
      <c r="M2824" s="8"/>
      <c r="N2824" s="19"/>
      <c r="O2824" s="19"/>
      <c r="P2824" s="19"/>
      <c r="Q2824" s="8"/>
      <c r="R2824" s="8"/>
      <c r="S2824" s="88"/>
      <c r="T2824" s="8"/>
      <c r="U2824" s="8"/>
      <c r="V2824" s="11"/>
      <c r="W2824" s="19"/>
      <c r="X2824" s="8"/>
      <c r="Y2824" s="90"/>
      <c r="Z2824" s="88"/>
      <c r="AA2824" s="88"/>
      <c r="AB2824" s="88"/>
      <c r="AC2824" s="88"/>
      <c r="AD2824" s="10"/>
      <c r="AE2824" s="8"/>
      <c r="AF2824" s="12"/>
      <c r="AG2824" s="8"/>
      <c r="AH2824" s="88"/>
    </row>
    <row r="2825" spans="1:34" x14ac:dyDescent="0.25">
      <c r="A2825" s="62">
        <f>COUNTA(H2825:K2825,L2825:AH2825)</f>
        <v>0</v>
      </c>
      <c r="B2825" s="13"/>
      <c r="C2825" s="13"/>
      <c r="D2825" s="13"/>
      <c r="E2825" s="13">
        <f t="shared" si="362"/>
        <v>0</v>
      </c>
      <c r="F2825" s="13"/>
      <c r="G2825" s="13"/>
      <c r="H2825" s="88"/>
      <c r="I2825" s="88"/>
      <c r="J2825" s="9"/>
      <c r="K2825" s="8"/>
      <c r="L2825" s="19"/>
      <c r="M2825" s="8"/>
      <c r="N2825" s="19"/>
      <c r="O2825" s="19"/>
      <c r="P2825" s="19"/>
      <c r="Q2825" s="8"/>
      <c r="R2825" s="8"/>
      <c r="S2825" s="88"/>
      <c r="T2825" s="8"/>
      <c r="U2825" s="8"/>
      <c r="V2825" s="11"/>
      <c r="W2825" s="19"/>
      <c r="X2825" s="8"/>
      <c r="Y2825" s="90"/>
      <c r="Z2825" s="88"/>
      <c r="AA2825" s="88"/>
      <c r="AB2825" s="88"/>
      <c r="AC2825" s="88"/>
      <c r="AD2825" s="10"/>
      <c r="AE2825" s="8"/>
      <c r="AF2825" s="12"/>
      <c r="AG2825" s="8"/>
      <c r="AH2825" s="88"/>
    </row>
    <row r="2826" spans="1:34" x14ac:dyDescent="0.25">
      <c r="A2826" s="62">
        <f>COUNTA(H2826:K2826,L2826:AH2826)</f>
        <v>0</v>
      </c>
      <c r="B2826" s="13"/>
      <c r="C2826" s="13"/>
      <c r="D2826" s="13"/>
      <c r="E2826" s="13">
        <f t="shared" si="362"/>
        <v>0</v>
      </c>
      <c r="F2826" s="13"/>
      <c r="G2826" s="13"/>
      <c r="H2826" s="88"/>
      <c r="I2826" s="88"/>
      <c r="J2826" s="9"/>
      <c r="K2826" s="8"/>
      <c r="L2826" s="19"/>
      <c r="M2826" s="8"/>
      <c r="N2826" s="19"/>
      <c r="O2826" s="19"/>
      <c r="P2826" s="19"/>
      <c r="Q2826" s="8"/>
      <c r="R2826" s="8"/>
      <c r="S2826" s="88"/>
      <c r="T2826" s="8"/>
      <c r="U2826" s="8"/>
      <c r="V2826" s="11"/>
      <c r="W2826" s="19"/>
      <c r="X2826" s="8"/>
      <c r="Y2826" s="90"/>
      <c r="Z2826" s="88"/>
      <c r="AA2826" s="88"/>
      <c r="AB2826" s="88"/>
      <c r="AC2826" s="88"/>
      <c r="AD2826" s="10"/>
      <c r="AE2826" s="8"/>
      <c r="AF2826" s="12"/>
      <c r="AG2826" s="8"/>
      <c r="AH2826" s="88"/>
    </row>
    <row r="2827" spans="1:34" x14ac:dyDescent="0.25">
      <c r="A2827" s="62">
        <f>COUNTA(H2827:K2827,L2827:AH2827)</f>
        <v>0</v>
      </c>
      <c r="B2827" s="13"/>
      <c r="C2827" s="13"/>
      <c r="D2827" s="13"/>
      <c r="E2827" s="13">
        <f t="shared" si="362"/>
        <v>0</v>
      </c>
      <c r="F2827" s="13"/>
      <c r="G2827" s="13"/>
      <c r="H2827" s="88"/>
      <c r="I2827" s="88"/>
      <c r="J2827" s="9"/>
      <c r="K2827" s="8"/>
      <c r="L2827" s="19"/>
      <c r="M2827" s="8"/>
      <c r="N2827" s="19"/>
      <c r="O2827" s="19"/>
      <c r="P2827" s="19"/>
      <c r="Q2827" s="8"/>
      <c r="R2827" s="8"/>
      <c r="S2827" s="88"/>
      <c r="T2827" s="8"/>
      <c r="U2827" s="8"/>
      <c r="V2827" s="11"/>
      <c r="W2827" s="19"/>
      <c r="X2827" s="8"/>
      <c r="Y2827" s="90"/>
      <c r="Z2827" s="88"/>
      <c r="AA2827" s="88"/>
      <c r="AB2827" s="88"/>
      <c r="AC2827" s="88"/>
      <c r="AD2827" s="10"/>
      <c r="AE2827" s="8"/>
      <c r="AF2827" s="12"/>
      <c r="AG2827" s="8"/>
      <c r="AH2827" s="88"/>
    </row>
    <row r="2828" spans="1:34" x14ac:dyDescent="0.25">
      <c r="A2828" s="62">
        <f>COUNTA(H2828:K2828,L2828:AH2828,J2829)-4</f>
        <v>0</v>
      </c>
      <c r="B2828" s="13"/>
      <c r="C2828" s="13"/>
      <c r="D2828" s="13"/>
      <c r="E2828" s="13">
        <f t="shared" si="362"/>
        <v>0</v>
      </c>
      <c r="F2828" s="13"/>
      <c r="G2828" s="13"/>
      <c r="H2828" s="88"/>
      <c r="I2828" s="88"/>
      <c r="J2828" s="7" t="s">
        <v>79</v>
      </c>
      <c r="K2828" s="8"/>
      <c r="L2828" s="19"/>
      <c r="M2828" s="8"/>
      <c r="N2828" s="19"/>
      <c r="O2828" s="19"/>
      <c r="P2828" s="19"/>
      <c r="Q2828" s="8"/>
      <c r="R2828" s="8"/>
      <c r="S2828" s="88"/>
      <c r="T2828" s="17" t="s">
        <v>80</v>
      </c>
      <c r="U2828" s="17" t="s">
        <v>80</v>
      </c>
      <c r="V2828" s="18" t="s">
        <v>80</v>
      </c>
      <c r="W2828" s="19"/>
      <c r="X2828" s="8"/>
      <c r="Y2828" s="90"/>
      <c r="Z2828" s="88"/>
      <c r="AA2828" s="88"/>
      <c r="AB2828" s="88"/>
      <c r="AC2828" s="88"/>
      <c r="AD2828" s="10"/>
      <c r="AE2828" s="8"/>
      <c r="AF2828" s="12"/>
      <c r="AG2828" s="8"/>
      <c r="AH2828" s="88"/>
    </row>
    <row r="2829" spans="1:34" x14ac:dyDescent="0.25">
      <c r="A2829" s="62">
        <f>COUNTA(H2829:K2829,L2829:AH2829)</f>
        <v>0</v>
      </c>
      <c r="B2829" s="13"/>
      <c r="C2829" s="13"/>
      <c r="D2829" s="13" t="str">
        <f>IF(J2829&gt;0,"совместительство","-")</f>
        <v>-</v>
      </c>
      <c r="E2829" s="13">
        <f t="shared" si="362"/>
        <v>0</v>
      </c>
      <c r="F2829" s="13"/>
      <c r="G2829" s="13"/>
      <c r="H2829" s="88"/>
      <c r="I2829" s="88"/>
      <c r="J2829" s="9"/>
      <c r="K2829" s="8"/>
      <c r="L2829" s="19"/>
      <c r="M2829" s="8"/>
      <c r="N2829" s="19"/>
      <c r="O2829" s="19"/>
      <c r="P2829" s="19"/>
      <c r="Q2829" s="8"/>
      <c r="R2829" s="8"/>
      <c r="S2829" s="88"/>
      <c r="T2829" s="8"/>
      <c r="U2829" s="8"/>
      <c r="V2829" s="11"/>
      <c r="W2829" s="19"/>
      <c r="X2829" s="8"/>
      <c r="Y2829" s="90"/>
      <c r="Z2829" s="88"/>
      <c r="AA2829" s="88"/>
      <c r="AB2829" s="88"/>
      <c r="AC2829" s="88"/>
      <c r="AD2829" s="10"/>
      <c r="AE2829" s="8"/>
      <c r="AF2829" s="12"/>
      <c r="AG2829" s="8"/>
      <c r="AH2829" s="88"/>
    </row>
    <row r="2830" spans="1:34" x14ac:dyDescent="0.25">
      <c r="A2830" s="62">
        <f>COUNTA(H2830:K2830,L2830:AH2830)</f>
        <v>0</v>
      </c>
      <c r="B2830" s="13"/>
      <c r="C2830" s="13"/>
      <c r="D2830" s="13"/>
      <c r="E2830" s="13">
        <f t="shared" si="362"/>
        <v>0</v>
      </c>
      <c r="F2830" s="13"/>
      <c r="G2830" s="13"/>
      <c r="H2830" s="88"/>
      <c r="I2830" s="88"/>
      <c r="J2830" s="9"/>
      <c r="K2830" s="8"/>
      <c r="L2830" s="19"/>
      <c r="M2830" s="8"/>
      <c r="N2830" s="19"/>
      <c r="O2830" s="19"/>
      <c r="P2830" s="19"/>
      <c r="Q2830" s="8"/>
      <c r="R2830" s="8"/>
      <c r="S2830" s="88"/>
      <c r="T2830" s="8"/>
      <c r="U2830" s="8"/>
      <c r="V2830" s="11"/>
      <c r="W2830" s="19"/>
      <c r="X2830" s="8"/>
      <c r="Y2830" s="90"/>
      <c r="Z2830" s="88"/>
      <c r="AA2830" s="88"/>
      <c r="AB2830" s="88"/>
      <c r="AC2830" s="88"/>
      <c r="AD2830" s="10"/>
      <c r="AE2830" s="8"/>
      <c r="AF2830" s="12"/>
      <c r="AG2830" s="8"/>
      <c r="AH2830" s="88"/>
    </row>
    <row r="2831" spans="1:34" x14ac:dyDescent="0.25">
      <c r="A2831" s="62">
        <f>COUNTA(H2831:K2831,L2831:AH2831)</f>
        <v>0</v>
      </c>
      <c r="B2831" s="13"/>
      <c r="C2831" s="13"/>
      <c r="D2831" s="13"/>
      <c r="E2831" s="13">
        <f t="shared" si="362"/>
        <v>0</v>
      </c>
      <c r="F2831" s="13"/>
      <c r="G2831" s="13"/>
      <c r="H2831" s="88"/>
      <c r="I2831" s="88"/>
      <c r="J2831" s="9"/>
      <c r="K2831" s="8"/>
      <c r="L2831" s="19"/>
      <c r="M2831" s="8"/>
      <c r="N2831" s="19"/>
      <c r="O2831" s="19"/>
      <c r="P2831" s="19"/>
      <c r="Q2831" s="8"/>
      <c r="R2831" s="8"/>
      <c r="S2831" s="88"/>
      <c r="T2831" s="8"/>
      <c r="U2831" s="8"/>
      <c r="V2831" s="11"/>
      <c r="W2831" s="19"/>
      <c r="X2831" s="8"/>
      <c r="Y2831" s="90"/>
      <c r="Z2831" s="88"/>
      <c r="AA2831" s="88"/>
      <c r="AB2831" s="88"/>
      <c r="AC2831" s="88"/>
      <c r="AD2831" s="10"/>
      <c r="AE2831" s="8"/>
      <c r="AF2831" s="12"/>
      <c r="AG2831" s="8"/>
      <c r="AH2831" s="88"/>
    </row>
    <row r="2832" spans="1:34" x14ac:dyDescent="0.25">
      <c r="A2832" s="62">
        <f>COUNTA(H2832:K2832,L2832:AH2832)</f>
        <v>0</v>
      </c>
      <c r="B2832" s="13"/>
      <c r="C2832" s="13"/>
      <c r="D2832" s="13"/>
      <c r="E2832" s="13">
        <f t="shared" si="362"/>
        <v>0</v>
      </c>
      <c r="F2832" s="13"/>
      <c r="G2832" s="13"/>
      <c r="H2832" s="88"/>
      <c r="I2832" s="88"/>
      <c r="J2832" s="9"/>
      <c r="K2832" s="8"/>
      <c r="L2832" s="19"/>
      <c r="M2832" s="8"/>
      <c r="N2832" s="19"/>
      <c r="O2832" s="19"/>
      <c r="P2832" s="19"/>
      <c r="Q2832" s="8"/>
      <c r="R2832" s="8"/>
      <c r="S2832" s="88"/>
      <c r="T2832" s="8"/>
      <c r="U2832" s="8"/>
      <c r="V2832" s="11"/>
      <c r="W2832" s="19"/>
      <c r="X2832" s="8"/>
      <c r="Y2832" s="90"/>
      <c r="Z2832" s="88"/>
      <c r="AA2832" s="88"/>
      <c r="AB2832" s="88"/>
      <c r="AC2832" s="88"/>
      <c r="AD2832" s="10"/>
      <c r="AE2832" s="8"/>
      <c r="AF2832" s="12"/>
      <c r="AG2832" s="8"/>
      <c r="AH2832" s="88"/>
    </row>
    <row r="2833" spans="1:34" x14ac:dyDescent="0.25">
      <c r="A2833" s="62">
        <f>COUNTA(H2833:K2833,L2833:AH2833)</f>
        <v>0</v>
      </c>
      <c r="B2833" s="13"/>
      <c r="C2833" s="13"/>
      <c r="D2833" s="13"/>
      <c r="E2833" s="13">
        <f t="shared" si="362"/>
        <v>0</v>
      </c>
      <c r="F2833" s="13"/>
      <c r="G2833" s="13"/>
      <c r="H2833" s="88"/>
      <c r="I2833" s="88"/>
      <c r="J2833" s="9"/>
      <c r="K2833" s="8"/>
      <c r="L2833" s="19"/>
      <c r="M2833" s="8"/>
      <c r="N2833" s="19"/>
      <c r="O2833" s="19"/>
      <c r="P2833" s="19"/>
      <c r="Q2833" s="8"/>
      <c r="R2833" s="8"/>
      <c r="S2833" s="88"/>
      <c r="T2833" s="8"/>
      <c r="U2833" s="8"/>
      <c r="V2833" s="11"/>
      <c r="W2833" s="19"/>
      <c r="X2833" s="8"/>
      <c r="Y2833" s="90"/>
      <c r="Z2833" s="88"/>
      <c r="AA2833" s="88"/>
      <c r="AB2833" s="88"/>
      <c r="AC2833" s="88"/>
      <c r="AD2833" s="10"/>
      <c r="AE2833" s="8"/>
      <c r="AF2833" s="12"/>
      <c r="AG2833" s="8"/>
      <c r="AH2833" s="88"/>
    </row>
    <row r="2834" spans="1:34" x14ac:dyDescent="0.25">
      <c r="A2834" s="62">
        <f>COUNTA(H2834:K2834,L2834:AH2834)</f>
        <v>0</v>
      </c>
      <c r="B2834" s="13"/>
      <c r="C2834" s="13"/>
      <c r="D2834" s="13"/>
      <c r="E2834" s="13">
        <f t="shared" si="362"/>
        <v>0</v>
      </c>
      <c r="F2834" s="13"/>
      <c r="G2834" s="13"/>
      <c r="H2834" s="88"/>
      <c r="I2834" s="88"/>
      <c r="J2834" s="9"/>
      <c r="K2834" s="8"/>
      <c r="L2834" s="19"/>
      <c r="M2834" s="8"/>
      <c r="N2834" s="19"/>
      <c r="O2834" s="19"/>
      <c r="P2834" s="19"/>
      <c r="Q2834" s="8"/>
      <c r="R2834" s="8"/>
      <c r="S2834" s="88"/>
      <c r="T2834" s="8"/>
      <c r="U2834" s="8"/>
      <c r="V2834" s="11"/>
      <c r="W2834" s="19"/>
      <c r="X2834" s="8"/>
      <c r="Y2834" s="90"/>
      <c r="Z2834" s="88"/>
      <c r="AA2834" s="88"/>
      <c r="AB2834" s="88"/>
      <c r="AC2834" s="88"/>
      <c r="AD2834" s="10"/>
      <c r="AE2834" s="8"/>
      <c r="AF2834" s="12"/>
      <c r="AG2834" s="8"/>
      <c r="AH2834" s="88"/>
    </row>
    <row r="2835" spans="1:34" s="26" customFormat="1" ht="11.25" customHeight="1" x14ac:dyDescent="0.25">
      <c r="A2835" s="21">
        <v>0</v>
      </c>
      <c r="B2835" s="22"/>
      <c r="C2835" s="22"/>
      <c r="D2835" s="21"/>
      <c r="E2835" s="23">
        <f>MAX(E2819:E2834)</f>
        <v>0</v>
      </c>
      <c r="F2835" s="21" t="str">
        <f>RIGHT(R2835,4)</f>
        <v xml:space="preserve"> - 0</v>
      </c>
      <c r="G2835" s="21" t="str">
        <f>RIGHT(X2835,4)</f>
        <v xml:space="preserve"> - 0</v>
      </c>
      <c r="H2835" s="88"/>
      <c r="I2835" s="88"/>
      <c r="J2835" s="23" t="s">
        <v>85</v>
      </c>
      <c r="K2835" s="23" t="str">
        <f>IF(E2835=4,"ВО",IF(E2835=3,"СПО",IF(E2835=2,"ВО (с)",IF(E2835=1,"СПО (с)","-"))))</f>
        <v>-</v>
      </c>
      <c r="L2835" s="23">
        <f>COUNTA(L2819:L2834)</f>
        <v>0</v>
      </c>
      <c r="M2835" s="23" t="s">
        <v>80</v>
      </c>
      <c r="N2835" s="23" t="s">
        <v>80</v>
      </c>
      <c r="O2835" s="23">
        <f>COUNTA(O2819:O2834)</f>
        <v>0</v>
      </c>
      <c r="P2835" s="23" t="s">
        <v>80</v>
      </c>
      <c r="Q2835" s="23">
        <f>SUM(Q2819:Q2834)</f>
        <v>0</v>
      </c>
      <c r="R2835" s="23" t="str">
        <f>CONCATENATE("П.Г.П. - ",MAX(R2819:R2834))</f>
        <v>П.Г.П. - 0</v>
      </c>
      <c r="S2835" s="23">
        <f>COUNTA(S2819)</f>
        <v>0</v>
      </c>
      <c r="T2835" s="23">
        <f>T2820</f>
        <v>0</v>
      </c>
      <c r="U2835" s="23" t="s">
        <v>80</v>
      </c>
      <c r="V2835" s="23" t="s">
        <v>80</v>
      </c>
      <c r="W2835" s="23">
        <f>COUNTA(W2819:W2834)</f>
        <v>0</v>
      </c>
      <c r="X2835" s="23" t="str">
        <f>CONCATENATE("П.Г.П. - ",MAX(X2819:X2834))</f>
        <v>П.Г.П. - 0</v>
      </c>
      <c r="Y2835" s="24">
        <f>Y2819</f>
        <v>0</v>
      </c>
      <c r="Z2835" s="23" t="str">
        <f>IF(Z2819="","-",Z2819)</f>
        <v>-</v>
      </c>
      <c r="AA2835" s="23" t="str">
        <f t="shared" ref="AA2835:AC2835" si="363">IF(AA2819="","-",AA2819)</f>
        <v>-</v>
      </c>
      <c r="AB2835" s="23" t="str">
        <f t="shared" si="363"/>
        <v>-</v>
      </c>
      <c r="AC2835" s="23" t="str">
        <f t="shared" si="363"/>
        <v>-</v>
      </c>
      <c r="AD2835" s="23" t="s">
        <v>80</v>
      </c>
      <c r="AE2835" s="23">
        <f>SUM(AE2819:AE2834)</f>
        <v>0</v>
      </c>
      <c r="AF2835" s="25">
        <f>SUM(AF2819:AF2834)</f>
        <v>0</v>
      </c>
      <c r="AG2835" s="23" t="s">
        <v>80</v>
      </c>
      <c r="AH2835" s="23" t="s">
        <v>80</v>
      </c>
    </row>
    <row r="2836" spans="1:34" x14ac:dyDescent="0.25">
      <c r="A2836" s="62">
        <f>COUNTA(H2836:K2836,L2836:AH2836)-7</f>
        <v>-1</v>
      </c>
      <c r="B2836" s="13"/>
      <c r="C2836" s="13"/>
      <c r="D2836" s="13"/>
      <c r="E2836" s="13">
        <f t="shared" ref="E2836:E2851" si="364">IF(K2836="ВО",4,IF(K2836="СПО",3,IF(K2836="ВО (студент)",2,IF(K2836="СПО (студент)",1,0))))</f>
        <v>0</v>
      </c>
      <c r="F2836" s="13"/>
      <c r="G2836" s="13"/>
      <c r="H2836" s="88">
        <v>187</v>
      </c>
      <c r="I2836" s="88"/>
      <c r="J2836" s="7" t="s">
        <v>77</v>
      </c>
      <c r="K2836" s="8"/>
      <c r="L2836" s="19"/>
      <c r="M2836" s="8"/>
      <c r="N2836" s="19"/>
      <c r="O2836" s="19"/>
      <c r="P2836" s="19"/>
      <c r="Q2836" s="8"/>
      <c r="R2836" s="8"/>
      <c r="S2836" s="88"/>
      <c r="T2836" s="17" t="s">
        <v>80</v>
      </c>
      <c r="U2836" s="17" t="s">
        <v>80</v>
      </c>
      <c r="V2836" s="18" t="s">
        <v>80</v>
      </c>
      <c r="W2836" s="19"/>
      <c r="X2836" s="8"/>
      <c r="Y2836" s="90"/>
      <c r="Z2836" s="88"/>
      <c r="AA2836" s="88"/>
      <c r="AB2836" s="88" t="str">
        <f>IF(Y2836&lt;1,"-",ROUND(YEARFRAC(Y2836,#REF!,1),2))</f>
        <v>-</v>
      </c>
      <c r="AC2836" s="88"/>
      <c r="AD2836" s="10"/>
      <c r="AE2836" s="8"/>
      <c r="AF2836" s="12"/>
      <c r="AG2836" s="8"/>
      <c r="AH2836" s="88"/>
    </row>
    <row r="2837" spans="1:34" x14ac:dyDescent="0.25">
      <c r="A2837" s="62">
        <f>COUNTA(H2837:K2837,L2837:AH2837)</f>
        <v>0</v>
      </c>
      <c r="B2837" s="13"/>
      <c r="C2837" s="13"/>
      <c r="D2837" s="13"/>
      <c r="E2837" s="13">
        <f t="shared" si="364"/>
        <v>0</v>
      </c>
      <c r="F2837" s="13"/>
      <c r="G2837" s="13"/>
      <c r="H2837" s="88"/>
      <c r="I2837" s="88"/>
      <c r="J2837" s="9"/>
      <c r="K2837" s="8"/>
      <c r="L2837" s="19"/>
      <c r="M2837" s="8"/>
      <c r="N2837" s="19"/>
      <c r="O2837" s="19"/>
      <c r="P2837" s="19"/>
      <c r="Q2837" s="8"/>
      <c r="R2837" s="8"/>
      <c r="S2837" s="88"/>
      <c r="T2837" s="8"/>
      <c r="U2837" s="8"/>
      <c r="V2837" s="11"/>
      <c r="W2837" s="19"/>
      <c r="X2837" s="8"/>
      <c r="Y2837" s="90"/>
      <c r="Z2837" s="88"/>
      <c r="AA2837" s="88"/>
      <c r="AB2837" s="88"/>
      <c r="AC2837" s="88"/>
      <c r="AD2837" s="10"/>
      <c r="AE2837" s="8"/>
      <c r="AF2837" s="12"/>
      <c r="AG2837" s="8"/>
      <c r="AH2837" s="88"/>
    </row>
    <row r="2838" spans="1:34" x14ac:dyDescent="0.25">
      <c r="A2838" s="62">
        <f>COUNTA(H2838:K2838,L2838:AH2838,J2839)-4</f>
        <v>0</v>
      </c>
      <c r="B2838" s="13"/>
      <c r="C2838" s="13"/>
      <c r="D2838" s="13"/>
      <c r="E2838" s="13">
        <f t="shared" si="364"/>
        <v>0</v>
      </c>
      <c r="F2838" s="13"/>
      <c r="G2838" s="13"/>
      <c r="H2838" s="88"/>
      <c r="I2838" s="88"/>
      <c r="J2838" s="7" t="s">
        <v>78</v>
      </c>
      <c r="K2838" s="8"/>
      <c r="L2838" s="19"/>
      <c r="M2838" s="8"/>
      <c r="N2838" s="19"/>
      <c r="O2838" s="19"/>
      <c r="P2838" s="19"/>
      <c r="Q2838" s="8"/>
      <c r="R2838" s="8"/>
      <c r="S2838" s="88"/>
      <c r="T2838" s="17" t="s">
        <v>80</v>
      </c>
      <c r="U2838" s="17" t="s">
        <v>80</v>
      </c>
      <c r="V2838" s="18" t="s">
        <v>80</v>
      </c>
      <c r="W2838" s="19"/>
      <c r="X2838" s="8"/>
      <c r="Y2838" s="90"/>
      <c r="Z2838" s="88"/>
      <c r="AA2838" s="88"/>
      <c r="AB2838" s="88"/>
      <c r="AC2838" s="88"/>
      <c r="AD2838" s="10"/>
      <c r="AE2838" s="8"/>
      <c r="AF2838" s="12"/>
      <c r="AG2838" s="8"/>
      <c r="AH2838" s="88"/>
    </row>
    <row r="2839" spans="1:34" x14ac:dyDescent="0.25">
      <c r="A2839" s="62">
        <f>COUNTA(H2839:K2839,L2839:AH2839)</f>
        <v>0</v>
      </c>
      <c r="B2839" s="13"/>
      <c r="C2839" s="13"/>
      <c r="D2839" s="13" t="str">
        <f>IF(J2839&gt;0,"совмещение","-")</f>
        <v>-</v>
      </c>
      <c r="E2839" s="13">
        <f t="shared" si="364"/>
        <v>0</v>
      </c>
      <c r="F2839" s="13"/>
      <c r="G2839" s="13"/>
      <c r="H2839" s="88"/>
      <c r="I2839" s="88"/>
      <c r="J2839" s="9"/>
      <c r="K2839" s="8"/>
      <c r="L2839" s="19"/>
      <c r="M2839" s="8"/>
      <c r="N2839" s="19"/>
      <c r="O2839" s="19"/>
      <c r="P2839" s="19"/>
      <c r="Q2839" s="8"/>
      <c r="R2839" s="8"/>
      <c r="S2839" s="88"/>
      <c r="T2839" s="8"/>
      <c r="U2839" s="8"/>
      <c r="V2839" s="11"/>
      <c r="W2839" s="19"/>
      <c r="X2839" s="8"/>
      <c r="Y2839" s="90"/>
      <c r="Z2839" s="88"/>
      <c r="AA2839" s="88"/>
      <c r="AB2839" s="88"/>
      <c r="AC2839" s="88"/>
      <c r="AD2839" s="10"/>
      <c r="AE2839" s="8"/>
      <c r="AF2839" s="12"/>
      <c r="AG2839" s="8"/>
      <c r="AH2839" s="88"/>
    </row>
    <row r="2840" spans="1:34" x14ac:dyDescent="0.25">
      <c r="A2840" s="62">
        <f>COUNTA(H2840:K2840,L2840:AH2840)</f>
        <v>0</v>
      </c>
      <c r="B2840" s="13"/>
      <c r="C2840" s="13"/>
      <c r="D2840" s="13"/>
      <c r="E2840" s="13">
        <f t="shared" si="364"/>
        <v>0</v>
      </c>
      <c r="F2840" s="13"/>
      <c r="G2840" s="13"/>
      <c r="H2840" s="88"/>
      <c r="I2840" s="88"/>
      <c r="J2840" s="9"/>
      <c r="K2840" s="8"/>
      <c r="L2840" s="19"/>
      <c r="M2840" s="8"/>
      <c r="N2840" s="19"/>
      <c r="O2840" s="19"/>
      <c r="P2840" s="19"/>
      <c r="Q2840" s="8"/>
      <c r="R2840" s="8"/>
      <c r="S2840" s="88"/>
      <c r="T2840" s="8"/>
      <c r="U2840" s="8"/>
      <c r="V2840" s="11"/>
      <c r="W2840" s="19"/>
      <c r="X2840" s="8"/>
      <c r="Y2840" s="90"/>
      <c r="Z2840" s="88"/>
      <c r="AA2840" s="88"/>
      <c r="AB2840" s="88"/>
      <c r="AC2840" s="88"/>
      <c r="AD2840" s="10"/>
      <c r="AE2840" s="8"/>
      <c r="AF2840" s="12"/>
      <c r="AG2840" s="8"/>
      <c r="AH2840" s="88"/>
    </row>
    <row r="2841" spans="1:34" x14ac:dyDescent="0.25">
      <c r="A2841" s="62">
        <f>COUNTA(H2841:K2841,L2841:AH2841)</f>
        <v>0</v>
      </c>
      <c r="B2841" s="13"/>
      <c r="C2841" s="13"/>
      <c r="D2841" s="13"/>
      <c r="E2841" s="13">
        <f t="shared" si="364"/>
        <v>0</v>
      </c>
      <c r="F2841" s="13"/>
      <c r="G2841" s="13"/>
      <c r="H2841" s="88"/>
      <c r="I2841" s="88"/>
      <c r="J2841" s="9"/>
      <c r="K2841" s="8"/>
      <c r="L2841" s="19"/>
      <c r="M2841" s="8"/>
      <c r="N2841" s="19"/>
      <c r="O2841" s="19"/>
      <c r="P2841" s="19"/>
      <c r="Q2841" s="8"/>
      <c r="R2841" s="8"/>
      <c r="S2841" s="88"/>
      <c r="T2841" s="8"/>
      <c r="U2841" s="8"/>
      <c r="V2841" s="11"/>
      <c r="W2841" s="19"/>
      <c r="X2841" s="8"/>
      <c r="Y2841" s="90"/>
      <c r="Z2841" s="88"/>
      <c r="AA2841" s="88"/>
      <c r="AB2841" s="88"/>
      <c r="AC2841" s="88"/>
      <c r="AD2841" s="10"/>
      <c r="AE2841" s="8"/>
      <c r="AF2841" s="12"/>
      <c r="AG2841" s="8"/>
      <c r="AH2841" s="88"/>
    </row>
    <row r="2842" spans="1:34" x14ac:dyDescent="0.25">
      <c r="A2842" s="62">
        <f>COUNTA(H2842:K2842,L2842:AH2842)</f>
        <v>0</v>
      </c>
      <c r="B2842" s="13"/>
      <c r="C2842" s="13"/>
      <c r="D2842" s="13"/>
      <c r="E2842" s="13">
        <f t="shared" si="364"/>
        <v>0</v>
      </c>
      <c r="F2842" s="13"/>
      <c r="G2842" s="13"/>
      <c r="H2842" s="88"/>
      <c r="I2842" s="88"/>
      <c r="J2842" s="9"/>
      <c r="K2842" s="8"/>
      <c r="L2842" s="19"/>
      <c r="M2842" s="8"/>
      <c r="N2842" s="19"/>
      <c r="O2842" s="19"/>
      <c r="P2842" s="19"/>
      <c r="Q2842" s="8"/>
      <c r="R2842" s="8"/>
      <c r="S2842" s="88"/>
      <c r="T2842" s="8"/>
      <c r="U2842" s="8"/>
      <c r="V2842" s="11"/>
      <c r="W2842" s="19"/>
      <c r="X2842" s="8"/>
      <c r="Y2842" s="90"/>
      <c r="Z2842" s="88"/>
      <c r="AA2842" s="88"/>
      <c r="AB2842" s="88"/>
      <c r="AC2842" s="88"/>
      <c r="AD2842" s="10"/>
      <c r="AE2842" s="8"/>
      <c r="AF2842" s="12"/>
      <c r="AG2842" s="8"/>
      <c r="AH2842" s="88"/>
    </row>
    <row r="2843" spans="1:34" x14ac:dyDescent="0.25">
      <c r="A2843" s="62">
        <f>COUNTA(H2843:K2843,L2843:AH2843)</f>
        <v>0</v>
      </c>
      <c r="B2843" s="13"/>
      <c r="C2843" s="13"/>
      <c r="D2843" s="13"/>
      <c r="E2843" s="13">
        <f t="shared" si="364"/>
        <v>0</v>
      </c>
      <c r="F2843" s="13"/>
      <c r="G2843" s="13"/>
      <c r="H2843" s="88"/>
      <c r="I2843" s="88"/>
      <c r="J2843" s="9"/>
      <c r="K2843" s="8"/>
      <c r="L2843" s="19"/>
      <c r="M2843" s="8"/>
      <c r="N2843" s="19"/>
      <c r="O2843" s="19"/>
      <c r="P2843" s="19"/>
      <c r="Q2843" s="8"/>
      <c r="R2843" s="8"/>
      <c r="S2843" s="88"/>
      <c r="T2843" s="8"/>
      <c r="U2843" s="8"/>
      <c r="V2843" s="11"/>
      <c r="W2843" s="19"/>
      <c r="X2843" s="8"/>
      <c r="Y2843" s="90"/>
      <c r="Z2843" s="88"/>
      <c r="AA2843" s="88"/>
      <c r="AB2843" s="88"/>
      <c r="AC2843" s="88"/>
      <c r="AD2843" s="10"/>
      <c r="AE2843" s="8"/>
      <c r="AF2843" s="12"/>
      <c r="AG2843" s="8"/>
      <c r="AH2843" s="88"/>
    </row>
    <row r="2844" spans="1:34" x14ac:dyDescent="0.25">
      <c r="A2844" s="62">
        <f>COUNTA(H2844:K2844,L2844:AH2844)</f>
        <v>0</v>
      </c>
      <c r="B2844" s="13"/>
      <c r="C2844" s="13"/>
      <c r="D2844" s="13"/>
      <c r="E2844" s="13">
        <f t="shared" si="364"/>
        <v>0</v>
      </c>
      <c r="F2844" s="13"/>
      <c r="G2844" s="13"/>
      <c r="H2844" s="88"/>
      <c r="I2844" s="88"/>
      <c r="J2844" s="9"/>
      <c r="K2844" s="8"/>
      <c r="L2844" s="19"/>
      <c r="M2844" s="8"/>
      <c r="N2844" s="19"/>
      <c r="O2844" s="19"/>
      <c r="P2844" s="19"/>
      <c r="Q2844" s="8"/>
      <c r="R2844" s="8"/>
      <c r="S2844" s="88"/>
      <c r="T2844" s="8"/>
      <c r="U2844" s="8"/>
      <c r="V2844" s="11"/>
      <c r="W2844" s="19"/>
      <c r="X2844" s="8"/>
      <c r="Y2844" s="90"/>
      <c r="Z2844" s="88"/>
      <c r="AA2844" s="88"/>
      <c r="AB2844" s="88"/>
      <c r="AC2844" s="88"/>
      <c r="AD2844" s="10"/>
      <c r="AE2844" s="8"/>
      <c r="AF2844" s="12"/>
      <c r="AG2844" s="8"/>
      <c r="AH2844" s="88"/>
    </row>
    <row r="2845" spans="1:34" x14ac:dyDescent="0.25">
      <c r="A2845" s="62">
        <f>COUNTA(H2845:K2845,L2845:AH2845,J2846)-4</f>
        <v>0</v>
      </c>
      <c r="B2845" s="13"/>
      <c r="C2845" s="13"/>
      <c r="D2845" s="13"/>
      <c r="E2845" s="13">
        <f t="shared" si="364"/>
        <v>0</v>
      </c>
      <c r="F2845" s="13"/>
      <c r="G2845" s="13"/>
      <c r="H2845" s="88"/>
      <c r="I2845" s="88"/>
      <c r="J2845" s="7" t="s">
        <v>79</v>
      </c>
      <c r="K2845" s="8"/>
      <c r="L2845" s="19"/>
      <c r="M2845" s="8"/>
      <c r="N2845" s="19"/>
      <c r="O2845" s="19"/>
      <c r="P2845" s="19"/>
      <c r="Q2845" s="8"/>
      <c r="R2845" s="8"/>
      <c r="S2845" s="88"/>
      <c r="T2845" s="17" t="s">
        <v>80</v>
      </c>
      <c r="U2845" s="17" t="s">
        <v>80</v>
      </c>
      <c r="V2845" s="18" t="s">
        <v>80</v>
      </c>
      <c r="W2845" s="19"/>
      <c r="X2845" s="8"/>
      <c r="Y2845" s="90"/>
      <c r="Z2845" s="88"/>
      <c r="AA2845" s="88"/>
      <c r="AB2845" s="88"/>
      <c r="AC2845" s="88"/>
      <c r="AD2845" s="10"/>
      <c r="AE2845" s="8"/>
      <c r="AF2845" s="12"/>
      <c r="AG2845" s="8"/>
      <c r="AH2845" s="88"/>
    </row>
    <row r="2846" spans="1:34" x14ac:dyDescent="0.25">
      <c r="A2846" s="62">
        <f>COUNTA(H2846:K2846,L2846:AH2846)</f>
        <v>0</v>
      </c>
      <c r="B2846" s="13"/>
      <c r="C2846" s="13"/>
      <c r="D2846" s="13" t="str">
        <f>IF(J2846&gt;0,"совместительство","-")</f>
        <v>-</v>
      </c>
      <c r="E2846" s="13">
        <f t="shared" si="364"/>
        <v>0</v>
      </c>
      <c r="F2846" s="13"/>
      <c r="G2846" s="13"/>
      <c r="H2846" s="88"/>
      <c r="I2846" s="88"/>
      <c r="J2846" s="9"/>
      <c r="K2846" s="8"/>
      <c r="L2846" s="19"/>
      <c r="M2846" s="8"/>
      <c r="N2846" s="19"/>
      <c r="O2846" s="19"/>
      <c r="P2846" s="19"/>
      <c r="Q2846" s="8"/>
      <c r="R2846" s="8"/>
      <c r="S2846" s="88"/>
      <c r="T2846" s="8"/>
      <c r="U2846" s="8"/>
      <c r="V2846" s="11"/>
      <c r="W2846" s="19"/>
      <c r="X2846" s="8"/>
      <c r="Y2846" s="90"/>
      <c r="Z2846" s="88"/>
      <c r="AA2846" s="88"/>
      <c r="AB2846" s="88"/>
      <c r="AC2846" s="88"/>
      <c r="AD2846" s="10"/>
      <c r="AE2846" s="8"/>
      <c r="AF2846" s="12"/>
      <c r="AG2846" s="8"/>
      <c r="AH2846" s="88"/>
    </row>
    <row r="2847" spans="1:34" x14ac:dyDescent="0.25">
      <c r="A2847" s="62">
        <f>COUNTA(H2847:K2847,L2847:AH2847)</f>
        <v>0</v>
      </c>
      <c r="B2847" s="13"/>
      <c r="C2847" s="13"/>
      <c r="D2847" s="13"/>
      <c r="E2847" s="13">
        <f t="shared" si="364"/>
        <v>0</v>
      </c>
      <c r="F2847" s="13"/>
      <c r="G2847" s="13"/>
      <c r="H2847" s="88"/>
      <c r="I2847" s="88"/>
      <c r="J2847" s="9"/>
      <c r="K2847" s="8"/>
      <c r="L2847" s="19"/>
      <c r="M2847" s="8"/>
      <c r="N2847" s="19"/>
      <c r="O2847" s="19"/>
      <c r="P2847" s="19"/>
      <c r="Q2847" s="8"/>
      <c r="R2847" s="8"/>
      <c r="S2847" s="88"/>
      <c r="T2847" s="8"/>
      <c r="U2847" s="8"/>
      <c r="V2847" s="11"/>
      <c r="W2847" s="19"/>
      <c r="X2847" s="8"/>
      <c r="Y2847" s="90"/>
      <c r="Z2847" s="88"/>
      <c r="AA2847" s="88"/>
      <c r="AB2847" s="88"/>
      <c r="AC2847" s="88"/>
      <c r="AD2847" s="10"/>
      <c r="AE2847" s="8"/>
      <c r="AF2847" s="12"/>
      <c r="AG2847" s="8"/>
      <c r="AH2847" s="88"/>
    </row>
    <row r="2848" spans="1:34" x14ac:dyDescent="0.25">
      <c r="A2848" s="62">
        <f>COUNTA(H2848:K2848,L2848:AH2848)</f>
        <v>0</v>
      </c>
      <c r="B2848" s="13"/>
      <c r="C2848" s="13"/>
      <c r="D2848" s="13"/>
      <c r="E2848" s="13">
        <f t="shared" si="364"/>
        <v>0</v>
      </c>
      <c r="F2848" s="13"/>
      <c r="G2848" s="13"/>
      <c r="H2848" s="88"/>
      <c r="I2848" s="88"/>
      <c r="J2848" s="9"/>
      <c r="K2848" s="8"/>
      <c r="L2848" s="19"/>
      <c r="M2848" s="8"/>
      <c r="N2848" s="19"/>
      <c r="O2848" s="19"/>
      <c r="P2848" s="19"/>
      <c r="Q2848" s="8"/>
      <c r="R2848" s="8"/>
      <c r="S2848" s="88"/>
      <c r="T2848" s="8"/>
      <c r="U2848" s="8"/>
      <c r="V2848" s="11"/>
      <c r="W2848" s="19"/>
      <c r="X2848" s="8"/>
      <c r="Y2848" s="90"/>
      <c r="Z2848" s="88"/>
      <c r="AA2848" s="88"/>
      <c r="AB2848" s="88"/>
      <c r="AC2848" s="88"/>
      <c r="AD2848" s="10"/>
      <c r="AE2848" s="8"/>
      <c r="AF2848" s="12"/>
      <c r="AG2848" s="8"/>
      <c r="AH2848" s="88"/>
    </row>
    <row r="2849" spans="1:34" x14ac:dyDescent="0.25">
      <c r="A2849" s="62">
        <f>COUNTA(H2849:K2849,L2849:AH2849)</f>
        <v>0</v>
      </c>
      <c r="B2849" s="13"/>
      <c r="C2849" s="13"/>
      <c r="D2849" s="13"/>
      <c r="E2849" s="13">
        <f t="shared" si="364"/>
        <v>0</v>
      </c>
      <c r="F2849" s="13"/>
      <c r="G2849" s="13"/>
      <c r="H2849" s="88"/>
      <c r="I2849" s="88"/>
      <c r="J2849" s="9"/>
      <c r="K2849" s="8"/>
      <c r="L2849" s="19"/>
      <c r="M2849" s="8"/>
      <c r="N2849" s="19"/>
      <c r="O2849" s="19"/>
      <c r="P2849" s="19"/>
      <c r="Q2849" s="8"/>
      <c r="R2849" s="8"/>
      <c r="S2849" s="88"/>
      <c r="T2849" s="8"/>
      <c r="U2849" s="8"/>
      <c r="V2849" s="11"/>
      <c r="W2849" s="19"/>
      <c r="X2849" s="8"/>
      <c r="Y2849" s="90"/>
      <c r="Z2849" s="88"/>
      <c r="AA2849" s="88"/>
      <c r="AB2849" s="88"/>
      <c r="AC2849" s="88"/>
      <c r="AD2849" s="10"/>
      <c r="AE2849" s="8"/>
      <c r="AF2849" s="12"/>
      <c r="AG2849" s="8"/>
      <c r="AH2849" s="88"/>
    </row>
    <row r="2850" spans="1:34" x14ac:dyDescent="0.25">
      <c r="A2850" s="62">
        <f>COUNTA(H2850:K2850,L2850:AH2850)</f>
        <v>0</v>
      </c>
      <c r="B2850" s="13"/>
      <c r="C2850" s="13"/>
      <c r="D2850" s="13"/>
      <c r="E2850" s="13">
        <f t="shared" si="364"/>
        <v>0</v>
      </c>
      <c r="F2850" s="13"/>
      <c r="G2850" s="13"/>
      <c r="H2850" s="88"/>
      <c r="I2850" s="88"/>
      <c r="J2850" s="9"/>
      <c r="K2850" s="8"/>
      <c r="L2850" s="19"/>
      <c r="M2850" s="8"/>
      <c r="N2850" s="19"/>
      <c r="O2850" s="19"/>
      <c r="P2850" s="19"/>
      <c r="Q2850" s="8"/>
      <c r="R2850" s="8"/>
      <c r="S2850" s="88"/>
      <c r="T2850" s="8"/>
      <c r="U2850" s="8"/>
      <c r="V2850" s="11"/>
      <c r="W2850" s="19"/>
      <c r="X2850" s="8"/>
      <c r="Y2850" s="90"/>
      <c r="Z2850" s="88"/>
      <c r="AA2850" s="88"/>
      <c r="AB2850" s="88"/>
      <c r="AC2850" s="88"/>
      <c r="AD2850" s="10"/>
      <c r="AE2850" s="8"/>
      <c r="AF2850" s="12"/>
      <c r="AG2850" s="8"/>
      <c r="AH2850" s="88"/>
    </row>
    <row r="2851" spans="1:34" x14ac:dyDescent="0.25">
      <c r="A2851" s="62">
        <f>COUNTA(H2851:K2851,L2851:AH2851)</f>
        <v>0</v>
      </c>
      <c r="B2851" s="13"/>
      <c r="C2851" s="13"/>
      <c r="D2851" s="13"/>
      <c r="E2851" s="13">
        <f t="shared" si="364"/>
        <v>0</v>
      </c>
      <c r="F2851" s="13"/>
      <c r="G2851" s="13"/>
      <c r="H2851" s="88"/>
      <c r="I2851" s="88"/>
      <c r="J2851" s="9"/>
      <c r="K2851" s="8"/>
      <c r="L2851" s="19"/>
      <c r="M2851" s="8"/>
      <c r="N2851" s="19"/>
      <c r="O2851" s="19"/>
      <c r="P2851" s="19"/>
      <c r="Q2851" s="8"/>
      <c r="R2851" s="8"/>
      <c r="S2851" s="88"/>
      <c r="T2851" s="8"/>
      <c r="U2851" s="8"/>
      <c r="V2851" s="11"/>
      <c r="W2851" s="19"/>
      <c r="X2851" s="8"/>
      <c r="Y2851" s="90"/>
      <c r="Z2851" s="88"/>
      <c r="AA2851" s="88"/>
      <c r="AB2851" s="88"/>
      <c r="AC2851" s="88"/>
      <c r="AD2851" s="10"/>
      <c r="AE2851" s="8"/>
      <c r="AF2851" s="12"/>
      <c r="AG2851" s="8"/>
      <c r="AH2851" s="88"/>
    </row>
    <row r="2852" spans="1:34" s="26" customFormat="1" ht="11.25" customHeight="1" x14ac:dyDescent="0.25">
      <c r="A2852" s="21">
        <v>0</v>
      </c>
      <c r="B2852" s="22"/>
      <c r="C2852" s="22"/>
      <c r="D2852" s="21"/>
      <c r="E2852" s="23">
        <f>MAX(E2836:E2851)</f>
        <v>0</v>
      </c>
      <c r="F2852" s="21" t="str">
        <f>RIGHT(R2852,4)</f>
        <v xml:space="preserve"> - 0</v>
      </c>
      <c r="G2852" s="21" t="str">
        <f>RIGHT(X2852,4)</f>
        <v xml:space="preserve"> - 0</v>
      </c>
      <c r="H2852" s="88"/>
      <c r="I2852" s="88"/>
      <c r="J2852" s="23" t="s">
        <v>85</v>
      </c>
      <c r="K2852" s="23" t="str">
        <f>IF(E2852=4,"ВО",IF(E2852=3,"СПО",IF(E2852=2,"ВО (с)",IF(E2852=1,"СПО (с)","-"))))</f>
        <v>-</v>
      </c>
      <c r="L2852" s="23">
        <f>COUNTA(L2836:L2851)</f>
        <v>0</v>
      </c>
      <c r="M2852" s="23" t="s">
        <v>80</v>
      </c>
      <c r="N2852" s="23" t="s">
        <v>80</v>
      </c>
      <c r="O2852" s="23">
        <f>COUNTA(O2836:O2851)</f>
        <v>0</v>
      </c>
      <c r="P2852" s="23" t="s">
        <v>80</v>
      </c>
      <c r="Q2852" s="23">
        <f>SUM(Q2836:Q2851)</f>
        <v>0</v>
      </c>
      <c r="R2852" s="23" t="str">
        <f>CONCATENATE("П.Г.П. - ",MAX(R2836:R2851))</f>
        <v>П.Г.П. - 0</v>
      </c>
      <c r="S2852" s="23">
        <f>COUNTA(S2836)</f>
        <v>0</v>
      </c>
      <c r="T2852" s="23">
        <f>T2837</f>
        <v>0</v>
      </c>
      <c r="U2852" s="23" t="s">
        <v>80</v>
      </c>
      <c r="V2852" s="23" t="s">
        <v>80</v>
      </c>
      <c r="W2852" s="23">
        <f>COUNTA(W2836:W2851)</f>
        <v>0</v>
      </c>
      <c r="X2852" s="23" t="str">
        <f>CONCATENATE("П.Г.П. - ",MAX(X2836:X2851))</f>
        <v>П.Г.П. - 0</v>
      </c>
      <c r="Y2852" s="24">
        <f>Y2836</f>
        <v>0</v>
      </c>
      <c r="Z2852" s="23" t="str">
        <f>IF(Z2836="","-",Z2836)</f>
        <v>-</v>
      </c>
      <c r="AA2852" s="23" t="str">
        <f t="shared" ref="AA2852:AC2852" si="365">IF(AA2836="","-",AA2836)</f>
        <v>-</v>
      </c>
      <c r="AB2852" s="23" t="str">
        <f t="shared" si="365"/>
        <v>-</v>
      </c>
      <c r="AC2852" s="23" t="str">
        <f t="shared" si="365"/>
        <v>-</v>
      </c>
      <c r="AD2852" s="23" t="s">
        <v>80</v>
      </c>
      <c r="AE2852" s="23">
        <f>SUM(AE2836:AE2851)</f>
        <v>0</v>
      </c>
      <c r="AF2852" s="25">
        <f>SUM(AF2836:AF2851)</f>
        <v>0</v>
      </c>
      <c r="AG2852" s="23" t="s">
        <v>80</v>
      </c>
      <c r="AH2852" s="23" t="s">
        <v>80</v>
      </c>
    </row>
    <row r="2853" spans="1:34" x14ac:dyDescent="0.25">
      <c r="A2853" s="62">
        <f>COUNTA(H2853:K2853,L2853:AH2853)-7</f>
        <v>-1</v>
      </c>
      <c r="B2853" s="13"/>
      <c r="C2853" s="13"/>
      <c r="D2853" s="13"/>
      <c r="E2853" s="13">
        <f t="shared" ref="E2853:E2868" si="366">IF(K2853="ВО",4,IF(K2853="СПО",3,IF(K2853="ВО (студент)",2,IF(K2853="СПО (студент)",1,0))))</f>
        <v>0</v>
      </c>
      <c r="F2853" s="13"/>
      <c r="G2853" s="13"/>
      <c r="H2853" s="88">
        <v>188</v>
      </c>
      <c r="I2853" s="88"/>
      <c r="J2853" s="7" t="s">
        <v>77</v>
      </c>
      <c r="K2853" s="8"/>
      <c r="L2853" s="19"/>
      <c r="M2853" s="8"/>
      <c r="N2853" s="19"/>
      <c r="O2853" s="19"/>
      <c r="P2853" s="19"/>
      <c r="Q2853" s="8"/>
      <c r="R2853" s="8"/>
      <c r="S2853" s="88"/>
      <c r="T2853" s="17" t="s">
        <v>80</v>
      </c>
      <c r="U2853" s="17" t="s">
        <v>80</v>
      </c>
      <c r="V2853" s="18" t="s">
        <v>80</v>
      </c>
      <c r="W2853" s="19"/>
      <c r="X2853" s="8"/>
      <c r="Y2853" s="90"/>
      <c r="Z2853" s="88"/>
      <c r="AA2853" s="88"/>
      <c r="AB2853" s="88" t="str">
        <f>IF(Y2853&lt;1,"-",ROUND(YEARFRAC(Y2853,#REF!,1),2))</f>
        <v>-</v>
      </c>
      <c r="AC2853" s="88"/>
      <c r="AD2853" s="10"/>
      <c r="AE2853" s="8"/>
      <c r="AF2853" s="12"/>
      <c r="AG2853" s="8"/>
      <c r="AH2853" s="88"/>
    </row>
    <row r="2854" spans="1:34" x14ac:dyDescent="0.25">
      <c r="A2854" s="62">
        <f>COUNTA(H2854:K2854,L2854:AH2854)</f>
        <v>0</v>
      </c>
      <c r="B2854" s="13"/>
      <c r="C2854" s="13"/>
      <c r="D2854" s="13"/>
      <c r="E2854" s="13">
        <f t="shared" si="366"/>
        <v>0</v>
      </c>
      <c r="F2854" s="13"/>
      <c r="G2854" s="13"/>
      <c r="H2854" s="88"/>
      <c r="I2854" s="88"/>
      <c r="J2854" s="9"/>
      <c r="K2854" s="8"/>
      <c r="L2854" s="19"/>
      <c r="M2854" s="8"/>
      <c r="N2854" s="19"/>
      <c r="O2854" s="19"/>
      <c r="P2854" s="19"/>
      <c r="Q2854" s="8"/>
      <c r="R2854" s="8"/>
      <c r="S2854" s="88"/>
      <c r="T2854" s="8"/>
      <c r="U2854" s="8"/>
      <c r="V2854" s="11"/>
      <c r="W2854" s="19"/>
      <c r="X2854" s="8"/>
      <c r="Y2854" s="90"/>
      <c r="Z2854" s="88"/>
      <c r="AA2854" s="88"/>
      <c r="AB2854" s="88"/>
      <c r="AC2854" s="88"/>
      <c r="AD2854" s="10"/>
      <c r="AE2854" s="8"/>
      <c r="AF2854" s="12"/>
      <c r="AG2854" s="8"/>
      <c r="AH2854" s="88"/>
    </row>
    <row r="2855" spans="1:34" x14ac:dyDescent="0.25">
      <c r="A2855" s="62">
        <f>COUNTA(H2855:K2855,L2855:AH2855,J2856)-4</f>
        <v>0</v>
      </c>
      <c r="B2855" s="13"/>
      <c r="C2855" s="13"/>
      <c r="D2855" s="13"/>
      <c r="E2855" s="13">
        <f t="shared" si="366"/>
        <v>0</v>
      </c>
      <c r="F2855" s="13"/>
      <c r="G2855" s="13"/>
      <c r="H2855" s="88"/>
      <c r="I2855" s="88"/>
      <c r="J2855" s="7" t="s">
        <v>78</v>
      </c>
      <c r="K2855" s="8"/>
      <c r="L2855" s="19"/>
      <c r="M2855" s="8"/>
      <c r="N2855" s="19"/>
      <c r="O2855" s="19"/>
      <c r="P2855" s="19"/>
      <c r="Q2855" s="8"/>
      <c r="R2855" s="8"/>
      <c r="S2855" s="88"/>
      <c r="T2855" s="17" t="s">
        <v>80</v>
      </c>
      <c r="U2855" s="17" t="s">
        <v>80</v>
      </c>
      <c r="V2855" s="18" t="s">
        <v>80</v>
      </c>
      <c r="W2855" s="19"/>
      <c r="X2855" s="8"/>
      <c r="Y2855" s="90"/>
      <c r="Z2855" s="88"/>
      <c r="AA2855" s="88"/>
      <c r="AB2855" s="88"/>
      <c r="AC2855" s="88"/>
      <c r="AD2855" s="10"/>
      <c r="AE2855" s="8"/>
      <c r="AF2855" s="12"/>
      <c r="AG2855" s="8"/>
      <c r="AH2855" s="88"/>
    </row>
    <row r="2856" spans="1:34" x14ac:dyDescent="0.25">
      <c r="A2856" s="62">
        <f>COUNTA(H2856:K2856,L2856:AH2856)</f>
        <v>0</v>
      </c>
      <c r="B2856" s="13"/>
      <c r="C2856" s="13"/>
      <c r="D2856" s="13" t="str">
        <f>IF(J2856&gt;0,"совмещение","-")</f>
        <v>-</v>
      </c>
      <c r="E2856" s="13">
        <f t="shared" si="366"/>
        <v>0</v>
      </c>
      <c r="F2856" s="13"/>
      <c r="G2856" s="13"/>
      <c r="H2856" s="88"/>
      <c r="I2856" s="88"/>
      <c r="J2856" s="9"/>
      <c r="K2856" s="8"/>
      <c r="L2856" s="19"/>
      <c r="M2856" s="8"/>
      <c r="N2856" s="19"/>
      <c r="O2856" s="19"/>
      <c r="P2856" s="19"/>
      <c r="Q2856" s="8"/>
      <c r="R2856" s="8"/>
      <c r="S2856" s="88"/>
      <c r="T2856" s="8"/>
      <c r="U2856" s="8"/>
      <c r="V2856" s="11"/>
      <c r="W2856" s="19"/>
      <c r="X2856" s="8"/>
      <c r="Y2856" s="90"/>
      <c r="Z2856" s="88"/>
      <c r="AA2856" s="88"/>
      <c r="AB2856" s="88"/>
      <c r="AC2856" s="88"/>
      <c r="AD2856" s="10"/>
      <c r="AE2856" s="8"/>
      <c r="AF2856" s="12"/>
      <c r="AG2856" s="8"/>
      <c r="AH2856" s="88"/>
    </row>
    <row r="2857" spans="1:34" x14ac:dyDescent="0.25">
      <c r="A2857" s="62">
        <f>COUNTA(H2857:K2857,L2857:AH2857)</f>
        <v>0</v>
      </c>
      <c r="B2857" s="13"/>
      <c r="C2857" s="13"/>
      <c r="D2857" s="13"/>
      <c r="E2857" s="13">
        <f t="shared" si="366"/>
        <v>0</v>
      </c>
      <c r="F2857" s="13"/>
      <c r="G2857" s="13"/>
      <c r="H2857" s="88"/>
      <c r="I2857" s="88"/>
      <c r="J2857" s="9"/>
      <c r="K2857" s="8"/>
      <c r="L2857" s="19"/>
      <c r="M2857" s="8"/>
      <c r="N2857" s="19"/>
      <c r="O2857" s="19"/>
      <c r="P2857" s="19"/>
      <c r="Q2857" s="8"/>
      <c r="R2857" s="8"/>
      <c r="S2857" s="88"/>
      <c r="T2857" s="8"/>
      <c r="U2857" s="8"/>
      <c r="V2857" s="11"/>
      <c r="W2857" s="19"/>
      <c r="X2857" s="8"/>
      <c r="Y2857" s="90"/>
      <c r="Z2857" s="88"/>
      <c r="AA2857" s="88"/>
      <c r="AB2857" s="88"/>
      <c r="AC2857" s="88"/>
      <c r="AD2857" s="10"/>
      <c r="AE2857" s="8"/>
      <c r="AF2857" s="12"/>
      <c r="AG2857" s="8"/>
      <c r="AH2857" s="88"/>
    </row>
    <row r="2858" spans="1:34" x14ac:dyDescent="0.25">
      <c r="A2858" s="62">
        <f>COUNTA(H2858:K2858,L2858:AH2858)</f>
        <v>0</v>
      </c>
      <c r="B2858" s="13"/>
      <c r="C2858" s="13"/>
      <c r="D2858" s="13"/>
      <c r="E2858" s="13">
        <f t="shared" si="366"/>
        <v>0</v>
      </c>
      <c r="F2858" s="13"/>
      <c r="G2858" s="13"/>
      <c r="H2858" s="88"/>
      <c r="I2858" s="88"/>
      <c r="J2858" s="9"/>
      <c r="K2858" s="8"/>
      <c r="L2858" s="19"/>
      <c r="M2858" s="8"/>
      <c r="N2858" s="19"/>
      <c r="O2858" s="19"/>
      <c r="P2858" s="19"/>
      <c r="Q2858" s="8"/>
      <c r="R2858" s="8"/>
      <c r="S2858" s="88"/>
      <c r="T2858" s="8"/>
      <c r="U2858" s="8"/>
      <c r="V2858" s="11"/>
      <c r="W2858" s="19"/>
      <c r="X2858" s="8"/>
      <c r="Y2858" s="90"/>
      <c r="Z2858" s="88"/>
      <c r="AA2858" s="88"/>
      <c r="AB2858" s="88"/>
      <c r="AC2858" s="88"/>
      <c r="AD2858" s="10"/>
      <c r="AE2858" s="8"/>
      <c r="AF2858" s="12"/>
      <c r="AG2858" s="8"/>
      <c r="AH2858" s="88"/>
    </row>
    <row r="2859" spans="1:34" x14ac:dyDescent="0.25">
      <c r="A2859" s="62">
        <f>COUNTA(H2859:K2859,L2859:AH2859)</f>
        <v>0</v>
      </c>
      <c r="B2859" s="13"/>
      <c r="C2859" s="13"/>
      <c r="D2859" s="13"/>
      <c r="E2859" s="13">
        <f t="shared" si="366"/>
        <v>0</v>
      </c>
      <c r="F2859" s="13"/>
      <c r="G2859" s="13"/>
      <c r="H2859" s="88"/>
      <c r="I2859" s="88"/>
      <c r="J2859" s="9"/>
      <c r="K2859" s="8"/>
      <c r="L2859" s="19"/>
      <c r="M2859" s="8"/>
      <c r="N2859" s="19"/>
      <c r="O2859" s="19"/>
      <c r="P2859" s="19"/>
      <c r="Q2859" s="8"/>
      <c r="R2859" s="8"/>
      <c r="S2859" s="88"/>
      <c r="T2859" s="8"/>
      <c r="U2859" s="8"/>
      <c r="V2859" s="11"/>
      <c r="W2859" s="19"/>
      <c r="X2859" s="8"/>
      <c r="Y2859" s="90"/>
      <c r="Z2859" s="88"/>
      <c r="AA2859" s="88"/>
      <c r="AB2859" s="88"/>
      <c r="AC2859" s="88"/>
      <c r="AD2859" s="10"/>
      <c r="AE2859" s="8"/>
      <c r="AF2859" s="12"/>
      <c r="AG2859" s="8"/>
      <c r="AH2859" s="88"/>
    </row>
    <row r="2860" spans="1:34" x14ac:dyDescent="0.25">
      <c r="A2860" s="62">
        <f>COUNTA(H2860:K2860,L2860:AH2860)</f>
        <v>0</v>
      </c>
      <c r="B2860" s="13"/>
      <c r="C2860" s="13"/>
      <c r="D2860" s="13"/>
      <c r="E2860" s="13">
        <f t="shared" si="366"/>
        <v>0</v>
      </c>
      <c r="F2860" s="13"/>
      <c r="G2860" s="13"/>
      <c r="H2860" s="88"/>
      <c r="I2860" s="88"/>
      <c r="J2860" s="9"/>
      <c r="K2860" s="8"/>
      <c r="L2860" s="19"/>
      <c r="M2860" s="8"/>
      <c r="N2860" s="19"/>
      <c r="O2860" s="19"/>
      <c r="P2860" s="19"/>
      <c r="Q2860" s="8"/>
      <c r="R2860" s="8"/>
      <c r="S2860" s="88"/>
      <c r="T2860" s="8"/>
      <c r="U2860" s="8"/>
      <c r="V2860" s="11"/>
      <c r="W2860" s="19"/>
      <c r="X2860" s="8"/>
      <c r="Y2860" s="90"/>
      <c r="Z2860" s="88"/>
      <c r="AA2860" s="88"/>
      <c r="AB2860" s="88"/>
      <c r="AC2860" s="88"/>
      <c r="AD2860" s="10"/>
      <c r="AE2860" s="8"/>
      <c r="AF2860" s="12"/>
      <c r="AG2860" s="8"/>
      <c r="AH2860" s="88"/>
    </row>
    <row r="2861" spans="1:34" x14ac:dyDescent="0.25">
      <c r="A2861" s="62">
        <f>COUNTA(H2861:K2861,L2861:AH2861)</f>
        <v>0</v>
      </c>
      <c r="B2861" s="13"/>
      <c r="C2861" s="13"/>
      <c r="D2861" s="13"/>
      <c r="E2861" s="13">
        <f t="shared" si="366"/>
        <v>0</v>
      </c>
      <c r="F2861" s="13"/>
      <c r="G2861" s="13"/>
      <c r="H2861" s="88"/>
      <c r="I2861" s="88"/>
      <c r="J2861" s="9"/>
      <c r="K2861" s="8"/>
      <c r="L2861" s="19"/>
      <c r="M2861" s="8"/>
      <c r="N2861" s="19"/>
      <c r="O2861" s="19"/>
      <c r="P2861" s="19"/>
      <c r="Q2861" s="8"/>
      <c r="R2861" s="8"/>
      <c r="S2861" s="88"/>
      <c r="T2861" s="8"/>
      <c r="U2861" s="8"/>
      <c r="V2861" s="11"/>
      <c r="W2861" s="19"/>
      <c r="X2861" s="8"/>
      <c r="Y2861" s="90"/>
      <c r="Z2861" s="88"/>
      <c r="AA2861" s="88"/>
      <c r="AB2861" s="88"/>
      <c r="AC2861" s="88"/>
      <c r="AD2861" s="10"/>
      <c r="AE2861" s="8"/>
      <c r="AF2861" s="12"/>
      <c r="AG2861" s="8"/>
      <c r="AH2861" s="88"/>
    </row>
    <row r="2862" spans="1:34" x14ac:dyDescent="0.25">
      <c r="A2862" s="62">
        <f>COUNTA(H2862:K2862,L2862:AH2862,J2863)-4</f>
        <v>0</v>
      </c>
      <c r="B2862" s="13"/>
      <c r="C2862" s="13"/>
      <c r="D2862" s="13"/>
      <c r="E2862" s="13">
        <f t="shared" si="366"/>
        <v>0</v>
      </c>
      <c r="F2862" s="13"/>
      <c r="G2862" s="13"/>
      <c r="H2862" s="88"/>
      <c r="I2862" s="88"/>
      <c r="J2862" s="7" t="s">
        <v>79</v>
      </c>
      <c r="K2862" s="8"/>
      <c r="L2862" s="19"/>
      <c r="M2862" s="8"/>
      <c r="N2862" s="19"/>
      <c r="O2862" s="19"/>
      <c r="P2862" s="19"/>
      <c r="Q2862" s="8"/>
      <c r="R2862" s="8"/>
      <c r="S2862" s="88"/>
      <c r="T2862" s="17" t="s">
        <v>80</v>
      </c>
      <c r="U2862" s="17" t="s">
        <v>80</v>
      </c>
      <c r="V2862" s="18" t="s">
        <v>80</v>
      </c>
      <c r="W2862" s="19"/>
      <c r="X2862" s="8"/>
      <c r="Y2862" s="90"/>
      <c r="Z2862" s="88"/>
      <c r="AA2862" s="88"/>
      <c r="AB2862" s="88"/>
      <c r="AC2862" s="88"/>
      <c r="AD2862" s="10"/>
      <c r="AE2862" s="8"/>
      <c r="AF2862" s="12"/>
      <c r="AG2862" s="8"/>
      <c r="AH2862" s="88"/>
    </row>
    <row r="2863" spans="1:34" x14ac:dyDescent="0.25">
      <c r="A2863" s="62">
        <f>COUNTA(H2863:K2863,L2863:AH2863)</f>
        <v>0</v>
      </c>
      <c r="B2863" s="13"/>
      <c r="C2863" s="13"/>
      <c r="D2863" s="13" t="str">
        <f>IF(J2863&gt;0,"совместительство","-")</f>
        <v>-</v>
      </c>
      <c r="E2863" s="13">
        <f t="shared" si="366"/>
        <v>0</v>
      </c>
      <c r="F2863" s="13"/>
      <c r="G2863" s="13"/>
      <c r="H2863" s="88"/>
      <c r="I2863" s="88"/>
      <c r="J2863" s="9"/>
      <c r="K2863" s="8"/>
      <c r="L2863" s="19"/>
      <c r="M2863" s="8"/>
      <c r="N2863" s="19"/>
      <c r="O2863" s="19"/>
      <c r="P2863" s="19"/>
      <c r="Q2863" s="8"/>
      <c r="R2863" s="8"/>
      <c r="S2863" s="88"/>
      <c r="T2863" s="8"/>
      <c r="U2863" s="8"/>
      <c r="V2863" s="11"/>
      <c r="W2863" s="19"/>
      <c r="X2863" s="8"/>
      <c r="Y2863" s="90"/>
      <c r="Z2863" s="88"/>
      <c r="AA2863" s="88"/>
      <c r="AB2863" s="88"/>
      <c r="AC2863" s="88"/>
      <c r="AD2863" s="10"/>
      <c r="AE2863" s="8"/>
      <c r="AF2863" s="12"/>
      <c r="AG2863" s="8"/>
      <c r="AH2863" s="88"/>
    </row>
    <row r="2864" spans="1:34" x14ac:dyDescent="0.25">
      <c r="A2864" s="62">
        <f>COUNTA(H2864:K2864,L2864:AH2864)</f>
        <v>0</v>
      </c>
      <c r="B2864" s="13"/>
      <c r="C2864" s="13"/>
      <c r="D2864" s="13"/>
      <c r="E2864" s="13">
        <f t="shared" si="366"/>
        <v>0</v>
      </c>
      <c r="F2864" s="13"/>
      <c r="G2864" s="13"/>
      <c r="H2864" s="88"/>
      <c r="I2864" s="88"/>
      <c r="J2864" s="9"/>
      <c r="K2864" s="8"/>
      <c r="L2864" s="19"/>
      <c r="M2864" s="8"/>
      <c r="N2864" s="19"/>
      <c r="O2864" s="19"/>
      <c r="P2864" s="19"/>
      <c r="Q2864" s="8"/>
      <c r="R2864" s="8"/>
      <c r="S2864" s="88"/>
      <c r="T2864" s="8"/>
      <c r="U2864" s="8"/>
      <c r="V2864" s="11"/>
      <c r="W2864" s="19"/>
      <c r="X2864" s="8"/>
      <c r="Y2864" s="90"/>
      <c r="Z2864" s="88"/>
      <c r="AA2864" s="88"/>
      <c r="AB2864" s="88"/>
      <c r="AC2864" s="88"/>
      <c r="AD2864" s="10"/>
      <c r="AE2864" s="8"/>
      <c r="AF2864" s="12"/>
      <c r="AG2864" s="8"/>
      <c r="AH2864" s="88"/>
    </row>
    <row r="2865" spans="1:34" x14ac:dyDescent="0.25">
      <c r="A2865" s="62">
        <f>COUNTA(H2865:K2865,L2865:AH2865)</f>
        <v>0</v>
      </c>
      <c r="B2865" s="13"/>
      <c r="C2865" s="13"/>
      <c r="D2865" s="13"/>
      <c r="E2865" s="13">
        <f t="shared" si="366"/>
        <v>0</v>
      </c>
      <c r="F2865" s="13"/>
      <c r="G2865" s="13"/>
      <c r="H2865" s="88"/>
      <c r="I2865" s="88"/>
      <c r="J2865" s="9"/>
      <c r="K2865" s="8"/>
      <c r="L2865" s="19"/>
      <c r="M2865" s="8"/>
      <c r="N2865" s="19"/>
      <c r="O2865" s="19"/>
      <c r="P2865" s="19"/>
      <c r="Q2865" s="8"/>
      <c r="R2865" s="8"/>
      <c r="S2865" s="88"/>
      <c r="T2865" s="8"/>
      <c r="U2865" s="8"/>
      <c r="V2865" s="11"/>
      <c r="W2865" s="19"/>
      <c r="X2865" s="8"/>
      <c r="Y2865" s="90"/>
      <c r="Z2865" s="88"/>
      <c r="AA2865" s="88"/>
      <c r="AB2865" s="88"/>
      <c r="AC2865" s="88"/>
      <c r="AD2865" s="10"/>
      <c r="AE2865" s="8"/>
      <c r="AF2865" s="12"/>
      <c r="AG2865" s="8"/>
      <c r="AH2865" s="88"/>
    </row>
    <row r="2866" spans="1:34" x14ac:dyDescent="0.25">
      <c r="A2866" s="62">
        <f>COUNTA(H2866:K2866,L2866:AH2866)</f>
        <v>0</v>
      </c>
      <c r="B2866" s="13"/>
      <c r="C2866" s="13"/>
      <c r="D2866" s="13"/>
      <c r="E2866" s="13">
        <f t="shared" si="366"/>
        <v>0</v>
      </c>
      <c r="F2866" s="13"/>
      <c r="G2866" s="13"/>
      <c r="H2866" s="88"/>
      <c r="I2866" s="88"/>
      <c r="J2866" s="9"/>
      <c r="K2866" s="8"/>
      <c r="L2866" s="19"/>
      <c r="M2866" s="8"/>
      <c r="N2866" s="19"/>
      <c r="O2866" s="19"/>
      <c r="P2866" s="19"/>
      <c r="Q2866" s="8"/>
      <c r="R2866" s="8"/>
      <c r="S2866" s="88"/>
      <c r="T2866" s="8"/>
      <c r="U2866" s="8"/>
      <c r="V2866" s="11"/>
      <c r="W2866" s="19"/>
      <c r="X2866" s="8"/>
      <c r="Y2866" s="90"/>
      <c r="Z2866" s="88"/>
      <c r="AA2866" s="88"/>
      <c r="AB2866" s="88"/>
      <c r="AC2866" s="88"/>
      <c r="AD2866" s="10"/>
      <c r="AE2866" s="8"/>
      <c r="AF2866" s="12"/>
      <c r="AG2866" s="8"/>
      <c r="AH2866" s="88"/>
    </row>
    <row r="2867" spans="1:34" x14ac:dyDescent="0.25">
      <c r="A2867" s="62">
        <f>COUNTA(H2867:K2867,L2867:AH2867)</f>
        <v>0</v>
      </c>
      <c r="B2867" s="13"/>
      <c r="C2867" s="13"/>
      <c r="D2867" s="13"/>
      <c r="E2867" s="13">
        <f t="shared" si="366"/>
        <v>0</v>
      </c>
      <c r="F2867" s="13"/>
      <c r="G2867" s="13"/>
      <c r="H2867" s="88"/>
      <c r="I2867" s="88"/>
      <c r="J2867" s="9"/>
      <c r="K2867" s="8"/>
      <c r="L2867" s="19"/>
      <c r="M2867" s="8"/>
      <c r="N2867" s="19"/>
      <c r="O2867" s="19"/>
      <c r="P2867" s="19"/>
      <c r="Q2867" s="8"/>
      <c r="R2867" s="8"/>
      <c r="S2867" s="88"/>
      <c r="T2867" s="8"/>
      <c r="U2867" s="8"/>
      <c r="V2867" s="11"/>
      <c r="W2867" s="19"/>
      <c r="X2867" s="8"/>
      <c r="Y2867" s="90"/>
      <c r="Z2867" s="88"/>
      <c r="AA2867" s="88"/>
      <c r="AB2867" s="88"/>
      <c r="AC2867" s="88"/>
      <c r="AD2867" s="10"/>
      <c r="AE2867" s="8"/>
      <c r="AF2867" s="12"/>
      <c r="AG2867" s="8"/>
      <c r="AH2867" s="88"/>
    </row>
    <row r="2868" spans="1:34" x14ac:dyDescent="0.25">
      <c r="A2868" s="62">
        <f>COUNTA(H2868:K2868,L2868:AH2868)</f>
        <v>0</v>
      </c>
      <c r="B2868" s="13"/>
      <c r="C2868" s="13"/>
      <c r="D2868" s="13"/>
      <c r="E2868" s="13">
        <f t="shared" si="366"/>
        <v>0</v>
      </c>
      <c r="F2868" s="13"/>
      <c r="G2868" s="13"/>
      <c r="H2868" s="88"/>
      <c r="I2868" s="88"/>
      <c r="J2868" s="9"/>
      <c r="K2868" s="8"/>
      <c r="L2868" s="19"/>
      <c r="M2868" s="8"/>
      <c r="N2868" s="19"/>
      <c r="O2868" s="19"/>
      <c r="P2868" s="19"/>
      <c r="Q2868" s="8"/>
      <c r="R2868" s="8"/>
      <c r="S2868" s="88"/>
      <c r="T2868" s="8"/>
      <c r="U2868" s="8"/>
      <c r="V2868" s="11"/>
      <c r="W2868" s="19"/>
      <c r="X2868" s="8"/>
      <c r="Y2868" s="90"/>
      <c r="Z2868" s="88"/>
      <c r="AA2868" s="88"/>
      <c r="AB2868" s="88"/>
      <c r="AC2868" s="88"/>
      <c r="AD2868" s="10"/>
      <c r="AE2868" s="8"/>
      <c r="AF2868" s="12"/>
      <c r="AG2868" s="8"/>
      <c r="AH2868" s="88"/>
    </row>
    <row r="2869" spans="1:34" s="26" customFormat="1" ht="11.25" customHeight="1" x14ac:dyDescent="0.25">
      <c r="A2869" s="21">
        <v>0</v>
      </c>
      <c r="B2869" s="22"/>
      <c r="C2869" s="22"/>
      <c r="D2869" s="21"/>
      <c r="E2869" s="23">
        <f>MAX(E2853:E2868)</f>
        <v>0</v>
      </c>
      <c r="F2869" s="21" t="str">
        <f>RIGHT(R2869,4)</f>
        <v xml:space="preserve"> - 0</v>
      </c>
      <c r="G2869" s="21" t="str">
        <f>RIGHT(X2869,4)</f>
        <v xml:space="preserve"> - 0</v>
      </c>
      <c r="H2869" s="88"/>
      <c r="I2869" s="88"/>
      <c r="J2869" s="23" t="s">
        <v>85</v>
      </c>
      <c r="K2869" s="23" t="str">
        <f>IF(E2869=4,"ВО",IF(E2869=3,"СПО",IF(E2869=2,"ВО (с)",IF(E2869=1,"СПО (с)","-"))))</f>
        <v>-</v>
      </c>
      <c r="L2869" s="23">
        <f>COUNTA(L2853:L2868)</f>
        <v>0</v>
      </c>
      <c r="M2869" s="23" t="s">
        <v>80</v>
      </c>
      <c r="N2869" s="23" t="s">
        <v>80</v>
      </c>
      <c r="O2869" s="23">
        <f>COUNTA(O2853:O2868)</f>
        <v>0</v>
      </c>
      <c r="P2869" s="23" t="s">
        <v>80</v>
      </c>
      <c r="Q2869" s="23">
        <f>SUM(Q2853:Q2868)</f>
        <v>0</v>
      </c>
      <c r="R2869" s="23" t="str">
        <f>CONCATENATE("П.Г.П. - ",MAX(R2853:R2868))</f>
        <v>П.Г.П. - 0</v>
      </c>
      <c r="S2869" s="23">
        <f>COUNTA(S2853)</f>
        <v>0</v>
      </c>
      <c r="T2869" s="23">
        <f>T2854</f>
        <v>0</v>
      </c>
      <c r="U2869" s="23" t="s">
        <v>80</v>
      </c>
      <c r="V2869" s="23" t="s">
        <v>80</v>
      </c>
      <c r="W2869" s="23">
        <f>COUNTA(W2853:W2868)</f>
        <v>0</v>
      </c>
      <c r="X2869" s="23" t="str">
        <f>CONCATENATE("П.Г.П. - ",MAX(X2853:X2868))</f>
        <v>П.Г.П. - 0</v>
      </c>
      <c r="Y2869" s="24">
        <f>Y2853</f>
        <v>0</v>
      </c>
      <c r="Z2869" s="23" t="str">
        <f>IF(Z2853="","-",Z2853)</f>
        <v>-</v>
      </c>
      <c r="AA2869" s="23" t="str">
        <f t="shared" ref="AA2869:AC2869" si="367">IF(AA2853="","-",AA2853)</f>
        <v>-</v>
      </c>
      <c r="AB2869" s="23" t="str">
        <f t="shared" si="367"/>
        <v>-</v>
      </c>
      <c r="AC2869" s="23" t="str">
        <f t="shared" si="367"/>
        <v>-</v>
      </c>
      <c r="AD2869" s="23" t="s">
        <v>80</v>
      </c>
      <c r="AE2869" s="23">
        <f>SUM(AE2853:AE2868)</f>
        <v>0</v>
      </c>
      <c r="AF2869" s="25">
        <f>SUM(AF2853:AF2868)</f>
        <v>0</v>
      </c>
      <c r="AG2869" s="23" t="s">
        <v>80</v>
      </c>
      <c r="AH2869" s="23" t="s">
        <v>80</v>
      </c>
    </row>
    <row r="2870" spans="1:34" x14ac:dyDescent="0.25">
      <c r="A2870" s="62">
        <f>COUNTA(H2870:K2870,L2870:AH2870)-7</f>
        <v>-1</v>
      </c>
      <c r="B2870" s="13"/>
      <c r="C2870" s="13"/>
      <c r="D2870" s="13"/>
      <c r="E2870" s="13">
        <f t="shared" ref="E2870:E2885" si="368">IF(K2870="ВО",4,IF(K2870="СПО",3,IF(K2870="ВО (студент)",2,IF(K2870="СПО (студент)",1,0))))</f>
        <v>0</v>
      </c>
      <c r="F2870" s="13"/>
      <c r="G2870" s="13"/>
      <c r="H2870" s="88">
        <v>189</v>
      </c>
      <c r="I2870" s="88"/>
      <c r="J2870" s="7" t="s">
        <v>77</v>
      </c>
      <c r="K2870" s="8"/>
      <c r="L2870" s="19"/>
      <c r="M2870" s="8"/>
      <c r="N2870" s="19"/>
      <c r="O2870" s="19"/>
      <c r="P2870" s="19"/>
      <c r="Q2870" s="8"/>
      <c r="R2870" s="8"/>
      <c r="S2870" s="88"/>
      <c r="T2870" s="17" t="s">
        <v>80</v>
      </c>
      <c r="U2870" s="17" t="s">
        <v>80</v>
      </c>
      <c r="V2870" s="18" t="s">
        <v>80</v>
      </c>
      <c r="W2870" s="19"/>
      <c r="X2870" s="8"/>
      <c r="Y2870" s="90"/>
      <c r="Z2870" s="88"/>
      <c r="AA2870" s="88"/>
      <c r="AB2870" s="88" t="str">
        <f>IF(Y2870&lt;1,"-",ROUND(YEARFRAC(Y2870,#REF!,1),2))</f>
        <v>-</v>
      </c>
      <c r="AC2870" s="88"/>
      <c r="AD2870" s="10"/>
      <c r="AE2870" s="8"/>
      <c r="AF2870" s="12"/>
      <c r="AG2870" s="8"/>
      <c r="AH2870" s="88"/>
    </row>
    <row r="2871" spans="1:34" x14ac:dyDescent="0.25">
      <c r="A2871" s="62">
        <f>COUNTA(H2871:K2871,L2871:AH2871)</f>
        <v>0</v>
      </c>
      <c r="B2871" s="13"/>
      <c r="C2871" s="13"/>
      <c r="D2871" s="13"/>
      <c r="E2871" s="13">
        <f t="shared" si="368"/>
        <v>0</v>
      </c>
      <c r="F2871" s="13"/>
      <c r="G2871" s="13"/>
      <c r="H2871" s="88"/>
      <c r="I2871" s="88"/>
      <c r="J2871" s="9"/>
      <c r="K2871" s="8"/>
      <c r="L2871" s="19"/>
      <c r="M2871" s="8"/>
      <c r="N2871" s="19"/>
      <c r="O2871" s="19"/>
      <c r="P2871" s="19"/>
      <c r="Q2871" s="8"/>
      <c r="R2871" s="8"/>
      <c r="S2871" s="88"/>
      <c r="T2871" s="8"/>
      <c r="U2871" s="8"/>
      <c r="V2871" s="11"/>
      <c r="W2871" s="19"/>
      <c r="X2871" s="8"/>
      <c r="Y2871" s="90"/>
      <c r="Z2871" s="88"/>
      <c r="AA2871" s="88"/>
      <c r="AB2871" s="88"/>
      <c r="AC2871" s="88"/>
      <c r="AD2871" s="10"/>
      <c r="AE2871" s="8"/>
      <c r="AF2871" s="12"/>
      <c r="AG2871" s="8"/>
      <c r="AH2871" s="88"/>
    </row>
    <row r="2872" spans="1:34" x14ac:dyDescent="0.25">
      <c r="A2872" s="62">
        <f>COUNTA(H2872:K2872,L2872:AH2872,J2873)-4</f>
        <v>0</v>
      </c>
      <c r="B2872" s="13"/>
      <c r="C2872" s="13"/>
      <c r="D2872" s="13"/>
      <c r="E2872" s="13">
        <f t="shared" si="368"/>
        <v>0</v>
      </c>
      <c r="F2872" s="13"/>
      <c r="G2872" s="13"/>
      <c r="H2872" s="88"/>
      <c r="I2872" s="88"/>
      <c r="J2872" s="7" t="s">
        <v>78</v>
      </c>
      <c r="K2872" s="8"/>
      <c r="L2872" s="19"/>
      <c r="M2872" s="8"/>
      <c r="N2872" s="19"/>
      <c r="O2872" s="19"/>
      <c r="P2872" s="19"/>
      <c r="Q2872" s="8"/>
      <c r="R2872" s="8"/>
      <c r="S2872" s="88"/>
      <c r="T2872" s="17" t="s">
        <v>80</v>
      </c>
      <c r="U2872" s="17" t="s">
        <v>80</v>
      </c>
      <c r="V2872" s="18" t="s">
        <v>80</v>
      </c>
      <c r="W2872" s="19"/>
      <c r="X2872" s="8"/>
      <c r="Y2872" s="90"/>
      <c r="Z2872" s="88"/>
      <c r="AA2872" s="88"/>
      <c r="AB2872" s="88"/>
      <c r="AC2872" s="88"/>
      <c r="AD2872" s="10"/>
      <c r="AE2872" s="8"/>
      <c r="AF2872" s="12"/>
      <c r="AG2872" s="8"/>
      <c r="AH2872" s="88"/>
    </row>
    <row r="2873" spans="1:34" x14ac:dyDescent="0.25">
      <c r="A2873" s="62">
        <f>COUNTA(H2873:K2873,L2873:AH2873)</f>
        <v>0</v>
      </c>
      <c r="B2873" s="13"/>
      <c r="C2873" s="13"/>
      <c r="D2873" s="13" t="str">
        <f>IF(J2873&gt;0,"совмещение","-")</f>
        <v>-</v>
      </c>
      <c r="E2873" s="13">
        <f t="shared" si="368"/>
        <v>0</v>
      </c>
      <c r="F2873" s="13"/>
      <c r="G2873" s="13"/>
      <c r="H2873" s="88"/>
      <c r="I2873" s="88"/>
      <c r="J2873" s="9"/>
      <c r="K2873" s="8"/>
      <c r="L2873" s="19"/>
      <c r="M2873" s="8"/>
      <c r="N2873" s="19"/>
      <c r="O2873" s="19"/>
      <c r="P2873" s="19"/>
      <c r="Q2873" s="8"/>
      <c r="R2873" s="8"/>
      <c r="S2873" s="88"/>
      <c r="T2873" s="8"/>
      <c r="U2873" s="8"/>
      <c r="V2873" s="11"/>
      <c r="W2873" s="19"/>
      <c r="X2873" s="8"/>
      <c r="Y2873" s="90"/>
      <c r="Z2873" s="88"/>
      <c r="AA2873" s="88"/>
      <c r="AB2873" s="88"/>
      <c r="AC2873" s="88"/>
      <c r="AD2873" s="10"/>
      <c r="AE2873" s="8"/>
      <c r="AF2873" s="12"/>
      <c r="AG2873" s="8"/>
      <c r="AH2873" s="88"/>
    </row>
    <row r="2874" spans="1:34" x14ac:dyDescent="0.25">
      <c r="A2874" s="62">
        <f>COUNTA(H2874:K2874,L2874:AH2874)</f>
        <v>0</v>
      </c>
      <c r="B2874" s="13"/>
      <c r="C2874" s="13"/>
      <c r="D2874" s="13"/>
      <c r="E2874" s="13">
        <f t="shared" si="368"/>
        <v>0</v>
      </c>
      <c r="F2874" s="13"/>
      <c r="G2874" s="13"/>
      <c r="H2874" s="88"/>
      <c r="I2874" s="88"/>
      <c r="J2874" s="9"/>
      <c r="K2874" s="8"/>
      <c r="L2874" s="19"/>
      <c r="M2874" s="8"/>
      <c r="N2874" s="19"/>
      <c r="O2874" s="19"/>
      <c r="P2874" s="19"/>
      <c r="Q2874" s="8"/>
      <c r="R2874" s="8"/>
      <c r="S2874" s="88"/>
      <c r="T2874" s="8"/>
      <c r="U2874" s="8"/>
      <c r="V2874" s="11"/>
      <c r="W2874" s="19"/>
      <c r="X2874" s="8"/>
      <c r="Y2874" s="90"/>
      <c r="Z2874" s="88"/>
      <c r="AA2874" s="88"/>
      <c r="AB2874" s="88"/>
      <c r="AC2874" s="88"/>
      <c r="AD2874" s="10"/>
      <c r="AE2874" s="8"/>
      <c r="AF2874" s="12"/>
      <c r="AG2874" s="8"/>
      <c r="AH2874" s="88"/>
    </row>
    <row r="2875" spans="1:34" x14ac:dyDescent="0.25">
      <c r="A2875" s="62">
        <f>COUNTA(H2875:K2875,L2875:AH2875)</f>
        <v>0</v>
      </c>
      <c r="B2875" s="13"/>
      <c r="C2875" s="13"/>
      <c r="D2875" s="13"/>
      <c r="E2875" s="13">
        <f t="shared" si="368"/>
        <v>0</v>
      </c>
      <c r="F2875" s="13"/>
      <c r="G2875" s="13"/>
      <c r="H2875" s="88"/>
      <c r="I2875" s="88"/>
      <c r="J2875" s="9"/>
      <c r="K2875" s="8"/>
      <c r="L2875" s="19"/>
      <c r="M2875" s="8"/>
      <c r="N2875" s="19"/>
      <c r="O2875" s="19"/>
      <c r="P2875" s="19"/>
      <c r="Q2875" s="8"/>
      <c r="R2875" s="8"/>
      <c r="S2875" s="88"/>
      <c r="T2875" s="8"/>
      <c r="U2875" s="8"/>
      <c r="V2875" s="11"/>
      <c r="W2875" s="19"/>
      <c r="X2875" s="8"/>
      <c r="Y2875" s="90"/>
      <c r="Z2875" s="88"/>
      <c r="AA2875" s="88"/>
      <c r="AB2875" s="88"/>
      <c r="AC2875" s="88"/>
      <c r="AD2875" s="10"/>
      <c r="AE2875" s="8"/>
      <c r="AF2875" s="12"/>
      <c r="AG2875" s="8"/>
      <c r="AH2875" s="88"/>
    </row>
    <row r="2876" spans="1:34" x14ac:dyDescent="0.25">
      <c r="A2876" s="62">
        <f>COUNTA(H2876:K2876,L2876:AH2876)</f>
        <v>0</v>
      </c>
      <c r="B2876" s="13"/>
      <c r="C2876" s="13"/>
      <c r="D2876" s="13"/>
      <c r="E2876" s="13">
        <f t="shared" si="368"/>
        <v>0</v>
      </c>
      <c r="F2876" s="13"/>
      <c r="G2876" s="13"/>
      <c r="H2876" s="88"/>
      <c r="I2876" s="88"/>
      <c r="J2876" s="9"/>
      <c r="K2876" s="8"/>
      <c r="L2876" s="19"/>
      <c r="M2876" s="8"/>
      <c r="N2876" s="19"/>
      <c r="O2876" s="19"/>
      <c r="P2876" s="19"/>
      <c r="Q2876" s="8"/>
      <c r="R2876" s="8"/>
      <c r="S2876" s="88"/>
      <c r="T2876" s="8"/>
      <c r="U2876" s="8"/>
      <c r="V2876" s="11"/>
      <c r="W2876" s="19"/>
      <c r="X2876" s="8"/>
      <c r="Y2876" s="90"/>
      <c r="Z2876" s="88"/>
      <c r="AA2876" s="88"/>
      <c r="AB2876" s="88"/>
      <c r="AC2876" s="88"/>
      <c r="AD2876" s="10"/>
      <c r="AE2876" s="8"/>
      <c r="AF2876" s="12"/>
      <c r="AG2876" s="8"/>
      <c r="AH2876" s="88"/>
    </row>
    <row r="2877" spans="1:34" x14ac:dyDescent="0.25">
      <c r="A2877" s="62">
        <f>COUNTA(H2877:K2877,L2877:AH2877)</f>
        <v>0</v>
      </c>
      <c r="B2877" s="13"/>
      <c r="C2877" s="13"/>
      <c r="D2877" s="13"/>
      <c r="E2877" s="13">
        <f t="shared" si="368"/>
        <v>0</v>
      </c>
      <c r="F2877" s="13"/>
      <c r="G2877" s="13"/>
      <c r="H2877" s="88"/>
      <c r="I2877" s="88"/>
      <c r="J2877" s="9"/>
      <c r="K2877" s="8"/>
      <c r="L2877" s="19"/>
      <c r="M2877" s="8"/>
      <c r="N2877" s="19"/>
      <c r="O2877" s="19"/>
      <c r="P2877" s="19"/>
      <c r="Q2877" s="8"/>
      <c r="R2877" s="8"/>
      <c r="S2877" s="88"/>
      <c r="T2877" s="8"/>
      <c r="U2877" s="8"/>
      <c r="V2877" s="11"/>
      <c r="W2877" s="19"/>
      <c r="X2877" s="8"/>
      <c r="Y2877" s="90"/>
      <c r="Z2877" s="88"/>
      <c r="AA2877" s="88"/>
      <c r="AB2877" s="88"/>
      <c r="AC2877" s="88"/>
      <c r="AD2877" s="10"/>
      <c r="AE2877" s="8"/>
      <c r="AF2877" s="12"/>
      <c r="AG2877" s="8"/>
      <c r="AH2877" s="88"/>
    </row>
    <row r="2878" spans="1:34" x14ac:dyDescent="0.25">
      <c r="A2878" s="62">
        <f>COUNTA(H2878:K2878,L2878:AH2878)</f>
        <v>0</v>
      </c>
      <c r="B2878" s="13"/>
      <c r="C2878" s="13"/>
      <c r="D2878" s="13"/>
      <c r="E2878" s="13">
        <f t="shared" si="368"/>
        <v>0</v>
      </c>
      <c r="F2878" s="13"/>
      <c r="G2878" s="13"/>
      <c r="H2878" s="88"/>
      <c r="I2878" s="88"/>
      <c r="J2878" s="9"/>
      <c r="K2878" s="8"/>
      <c r="L2878" s="19"/>
      <c r="M2878" s="8"/>
      <c r="N2878" s="19"/>
      <c r="O2878" s="19"/>
      <c r="P2878" s="19"/>
      <c r="Q2878" s="8"/>
      <c r="R2878" s="8"/>
      <c r="S2878" s="88"/>
      <c r="T2878" s="8"/>
      <c r="U2878" s="8"/>
      <c r="V2878" s="11"/>
      <c r="W2878" s="19"/>
      <c r="X2878" s="8"/>
      <c r="Y2878" s="90"/>
      <c r="Z2878" s="88"/>
      <c r="AA2878" s="88"/>
      <c r="AB2878" s="88"/>
      <c r="AC2878" s="88"/>
      <c r="AD2878" s="10"/>
      <c r="AE2878" s="8"/>
      <c r="AF2878" s="12"/>
      <c r="AG2878" s="8"/>
      <c r="AH2878" s="88"/>
    </row>
    <row r="2879" spans="1:34" x14ac:dyDescent="0.25">
      <c r="A2879" s="62">
        <f>COUNTA(H2879:K2879,L2879:AH2879,J2880)-4</f>
        <v>0</v>
      </c>
      <c r="B2879" s="13"/>
      <c r="C2879" s="13"/>
      <c r="D2879" s="13"/>
      <c r="E2879" s="13">
        <f t="shared" si="368"/>
        <v>0</v>
      </c>
      <c r="F2879" s="13"/>
      <c r="G2879" s="13"/>
      <c r="H2879" s="88"/>
      <c r="I2879" s="88"/>
      <c r="J2879" s="7" t="s">
        <v>79</v>
      </c>
      <c r="K2879" s="8"/>
      <c r="L2879" s="19"/>
      <c r="M2879" s="8"/>
      <c r="N2879" s="19"/>
      <c r="O2879" s="19"/>
      <c r="P2879" s="19"/>
      <c r="Q2879" s="8"/>
      <c r="R2879" s="8"/>
      <c r="S2879" s="88"/>
      <c r="T2879" s="17" t="s">
        <v>80</v>
      </c>
      <c r="U2879" s="17" t="s">
        <v>80</v>
      </c>
      <c r="V2879" s="18" t="s">
        <v>80</v>
      </c>
      <c r="W2879" s="19"/>
      <c r="X2879" s="8"/>
      <c r="Y2879" s="90"/>
      <c r="Z2879" s="88"/>
      <c r="AA2879" s="88"/>
      <c r="AB2879" s="88"/>
      <c r="AC2879" s="88"/>
      <c r="AD2879" s="10"/>
      <c r="AE2879" s="8"/>
      <c r="AF2879" s="12"/>
      <c r="AG2879" s="8"/>
      <c r="AH2879" s="88"/>
    </row>
    <row r="2880" spans="1:34" x14ac:dyDescent="0.25">
      <c r="A2880" s="62">
        <f>COUNTA(H2880:K2880,L2880:AH2880)</f>
        <v>0</v>
      </c>
      <c r="B2880" s="13"/>
      <c r="C2880" s="13"/>
      <c r="D2880" s="13" t="str">
        <f>IF(J2880&gt;0,"совместительство","-")</f>
        <v>-</v>
      </c>
      <c r="E2880" s="13">
        <f t="shared" si="368"/>
        <v>0</v>
      </c>
      <c r="F2880" s="13"/>
      <c r="G2880" s="13"/>
      <c r="H2880" s="88"/>
      <c r="I2880" s="88"/>
      <c r="J2880" s="9"/>
      <c r="K2880" s="8"/>
      <c r="L2880" s="19"/>
      <c r="M2880" s="8"/>
      <c r="N2880" s="19"/>
      <c r="O2880" s="19"/>
      <c r="P2880" s="19"/>
      <c r="Q2880" s="8"/>
      <c r="R2880" s="8"/>
      <c r="S2880" s="88"/>
      <c r="T2880" s="8"/>
      <c r="U2880" s="8"/>
      <c r="V2880" s="11"/>
      <c r="W2880" s="19"/>
      <c r="X2880" s="8"/>
      <c r="Y2880" s="90"/>
      <c r="Z2880" s="88"/>
      <c r="AA2880" s="88"/>
      <c r="AB2880" s="88"/>
      <c r="AC2880" s="88"/>
      <c r="AD2880" s="10"/>
      <c r="AE2880" s="8"/>
      <c r="AF2880" s="12"/>
      <c r="AG2880" s="8"/>
      <c r="AH2880" s="88"/>
    </row>
    <row r="2881" spans="1:34" x14ac:dyDescent="0.25">
      <c r="A2881" s="62">
        <f>COUNTA(H2881:K2881,L2881:AH2881)</f>
        <v>0</v>
      </c>
      <c r="B2881" s="13"/>
      <c r="C2881" s="13"/>
      <c r="D2881" s="13"/>
      <c r="E2881" s="13">
        <f t="shared" si="368"/>
        <v>0</v>
      </c>
      <c r="F2881" s="13"/>
      <c r="G2881" s="13"/>
      <c r="H2881" s="88"/>
      <c r="I2881" s="88"/>
      <c r="J2881" s="9"/>
      <c r="K2881" s="8"/>
      <c r="L2881" s="19"/>
      <c r="M2881" s="8"/>
      <c r="N2881" s="19"/>
      <c r="O2881" s="19"/>
      <c r="P2881" s="19"/>
      <c r="Q2881" s="8"/>
      <c r="R2881" s="8"/>
      <c r="S2881" s="88"/>
      <c r="T2881" s="8"/>
      <c r="U2881" s="8"/>
      <c r="V2881" s="11"/>
      <c r="W2881" s="19"/>
      <c r="X2881" s="8"/>
      <c r="Y2881" s="90"/>
      <c r="Z2881" s="88"/>
      <c r="AA2881" s="88"/>
      <c r="AB2881" s="88"/>
      <c r="AC2881" s="88"/>
      <c r="AD2881" s="10"/>
      <c r="AE2881" s="8"/>
      <c r="AF2881" s="12"/>
      <c r="AG2881" s="8"/>
      <c r="AH2881" s="88"/>
    </row>
    <row r="2882" spans="1:34" x14ac:dyDescent="0.25">
      <c r="A2882" s="62">
        <f>COUNTA(H2882:K2882,L2882:AH2882)</f>
        <v>0</v>
      </c>
      <c r="B2882" s="13"/>
      <c r="C2882" s="13"/>
      <c r="D2882" s="13"/>
      <c r="E2882" s="13">
        <f t="shared" si="368"/>
        <v>0</v>
      </c>
      <c r="F2882" s="13"/>
      <c r="G2882" s="13"/>
      <c r="H2882" s="88"/>
      <c r="I2882" s="88"/>
      <c r="J2882" s="9"/>
      <c r="K2882" s="8"/>
      <c r="L2882" s="19"/>
      <c r="M2882" s="8"/>
      <c r="N2882" s="19"/>
      <c r="O2882" s="19"/>
      <c r="P2882" s="19"/>
      <c r="Q2882" s="8"/>
      <c r="R2882" s="8"/>
      <c r="S2882" s="88"/>
      <c r="T2882" s="8"/>
      <c r="U2882" s="8"/>
      <c r="V2882" s="11"/>
      <c r="W2882" s="19"/>
      <c r="X2882" s="8"/>
      <c r="Y2882" s="90"/>
      <c r="Z2882" s="88"/>
      <c r="AA2882" s="88"/>
      <c r="AB2882" s="88"/>
      <c r="AC2882" s="88"/>
      <c r="AD2882" s="10"/>
      <c r="AE2882" s="8"/>
      <c r="AF2882" s="12"/>
      <c r="AG2882" s="8"/>
      <c r="AH2882" s="88"/>
    </row>
    <row r="2883" spans="1:34" x14ac:dyDescent="0.25">
      <c r="A2883" s="62">
        <f>COUNTA(H2883:K2883,L2883:AH2883)</f>
        <v>0</v>
      </c>
      <c r="B2883" s="13"/>
      <c r="C2883" s="13"/>
      <c r="D2883" s="13"/>
      <c r="E2883" s="13">
        <f t="shared" si="368"/>
        <v>0</v>
      </c>
      <c r="F2883" s="13"/>
      <c r="G2883" s="13"/>
      <c r="H2883" s="88"/>
      <c r="I2883" s="88"/>
      <c r="J2883" s="9"/>
      <c r="K2883" s="8"/>
      <c r="L2883" s="19"/>
      <c r="M2883" s="8"/>
      <c r="N2883" s="19"/>
      <c r="O2883" s="19"/>
      <c r="P2883" s="19"/>
      <c r="Q2883" s="8"/>
      <c r="R2883" s="8"/>
      <c r="S2883" s="88"/>
      <c r="T2883" s="8"/>
      <c r="U2883" s="8"/>
      <c r="V2883" s="11"/>
      <c r="W2883" s="19"/>
      <c r="X2883" s="8"/>
      <c r="Y2883" s="90"/>
      <c r="Z2883" s="88"/>
      <c r="AA2883" s="88"/>
      <c r="AB2883" s="88"/>
      <c r="AC2883" s="88"/>
      <c r="AD2883" s="10"/>
      <c r="AE2883" s="8"/>
      <c r="AF2883" s="12"/>
      <c r="AG2883" s="8"/>
      <c r="AH2883" s="88"/>
    </row>
    <row r="2884" spans="1:34" x14ac:dyDescent="0.25">
      <c r="A2884" s="62">
        <f>COUNTA(H2884:K2884,L2884:AH2884)</f>
        <v>0</v>
      </c>
      <c r="B2884" s="13"/>
      <c r="C2884" s="13"/>
      <c r="D2884" s="13"/>
      <c r="E2884" s="13">
        <f t="shared" si="368"/>
        <v>0</v>
      </c>
      <c r="F2884" s="13"/>
      <c r="G2884" s="13"/>
      <c r="H2884" s="88"/>
      <c r="I2884" s="88"/>
      <c r="J2884" s="9"/>
      <c r="K2884" s="8"/>
      <c r="L2884" s="19"/>
      <c r="M2884" s="8"/>
      <c r="N2884" s="19"/>
      <c r="O2884" s="19"/>
      <c r="P2884" s="19"/>
      <c r="Q2884" s="8"/>
      <c r="R2884" s="8"/>
      <c r="S2884" s="88"/>
      <c r="T2884" s="8"/>
      <c r="U2884" s="8"/>
      <c r="V2884" s="11"/>
      <c r="W2884" s="19"/>
      <c r="X2884" s="8"/>
      <c r="Y2884" s="90"/>
      <c r="Z2884" s="88"/>
      <c r="AA2884" s="88"/>
      <c r="AB2884" s="88"/>
      <c r="AC2884" s="88"/>
      <c r="AD2884" s="10"/>
      <c r="AE2884" s="8"/>
      <c r="AF2884" s="12"/>
      <c r="AG2884" s="8"/>
      <c r="AH2884" s="88"/>
    </row>
    <row r="2885" spans="1:34" x14ac:dyDescent="0.25">
      <c r="A2885" s="62">
        <f>COUNTA(H2885:K2885,L2885:AH2885)</f>
        <v>0</v>
      </c>
      <c r="B2885" s="13"/>
      <c r="C2885" s="13"/>
      <c r="D2885" s="13"/>
      <c r="E2885" s="13">
        <f t="shared" si="368"/>
        <v>0</v>
      </c>
      <c r="F2885" s="13"/>
      <c r="G2885" s="13"/>
      <c r="H2885" s="88"/>
      <c r="I2885" s="88"/>
      <c r="J2885" s="9"/>
      <c r="K2885" s="8"/>
      <c r="L2885" s="19"/>
      <c r="M2885" s="8"/>
      <c r="N2885" s="19"/>
      <c r="O2885" s="19"/>
      <c r="P2885" s="19"/>
      <c r="Q2885" s="8"/>
      <c r="R2885" s="8"/>
      <c r="S2885" s="88"/>
      <c r="T2885" s="8"/>
      <c r="U2885" s="8"/>
      <c r="V2885" s="11"/>
      <c r="W2885" s="19"/>
      <c r="X2885" s="8"/>
      <c r="Y2885" s="90"/>
      <c r="Z2885" s="88"/>
      <c r="AA2885" s="88"/>
      <c r="AB2885" s="88"/>
      <c r="AC2885" s="88"/>
      <c r="AD2885" s="10"/>
      <c r="AE2885" s="8"/>
      <c r="AF2885" s="12"/>
      <c r="AG2885" s="8"/>
      <c r="AH2885" s="88"/>
    </row>
    <row r="2886" spans="1:34" s="26" customFormat="1" ht="11.25" customHeight="1" x14ac:dyDescent="0.25">
      <c r="A2886" s="21">
        <v>0</v>
      </c>
      <c r="B2886" s="22"/>
      <c r="C2886" s="22"/>
      <c r="D2886" s="21"/>
      <c r="E2886" s="23">
        <f>MAX(E2870:E2885)</f>
        <v>0</v>
      </c>
      <c r="F2886" s="21" t="str">
        <f>RIGHT(R2886,4)</f>
        <v xml:space="preserve"> - 0</v>
      </c>
      <c r="G2886" s="21" t="str">
        <f>RIGHT(X2886,4)</f>
        <v xml:space="preserve"> - 0</v>
      </c>
      <c r="H2886" s="88"/>
      <c r="I2886" s="88"/>
      <c r="J2886" s="23" t="s">
        <v>85</v>
      </c>
      <c r="K2886" s="23" t="str">
        <f>IF(E2886=4,"ВО",IF(E2886=3,"СПО",IF(E2886=2,"ВО (с)",IF(E2886=1,"СПО (с)","-"))))</f>
        <v>-</v>
      </c>
      <c r="L2886" s="23">
        <f>COUNTA(L2870:L2885)</f>
        <v>0</v>
      </c>
      <c r="M2886" s="23" t="s">
        <v>80</v>
      </c>
      <c r="N2886" s="23" t="s">
        <v>80</v>
      </c>
      <c r="O2886" s="23">
        <f>COUNTA(O2870:O2885)</f>
        <v>0</v>
      </c>
      <c r="P2886" s="23" t="s">
        <v>80</v>
      </c>
      <c r="Q2886" s="23">
        <f>SUM(Q2870:Q2885)</f>
        <v>0</v>
      </c>
      <c r="R2886" s="23" t="str">
        <f>CONCATENATE("П.Г.П. - ",MAX(R2870:R2885))</f>
        <v>П.Г.П. - 0</v>
      </c>
      <c r="S2886" s="23">
        <f>COUNTA(S2870)</f>
        <v>0</v>
      </c>
      <c r="T2886" s="23">
        <f>T2871</f>
        <v>0</v>
      </c>
      <c r="U2886" s="23" t="s">
        <v>80</v>
      </c>
      <c r="V2886" s="23" t="s">
        <v>80</v>
      </c>
      <c r="W2886" s="23">
        <f>COUNTA(W2870:W2885)</f>
        <v>0</v>
      </c>
      <c r="X2886" s="23" t="str">
        <f>CONCATENATE("П.Г.П. - ",MAX(X2870:X2885))</f>
        <v>П.Г.П. - 0</v>
      </c>
      <c r="Y2886" s="24">
        <f>Y2870</f>
        <v>0</v>
      </c>
      <c r="Z2886" s="23" t="str">
        <f>IF(Z2870="","-",Z2870)</f>
        <v>-</v>
      </c>
      <c r="AA2886" s="23" t="str">
        <f t="shared" ref="AA2886:AC2886" si="369">IF(AA2870="","-",AA2870)</f>
        <v>-</v>
      </c>
      <c r="AB2886" s="23" t="str">
        <f t="shared" si="369"/>
        <v>-</v>
      </c>
      <c r="AC2886" s="23" t="str">
        <f t="shared" si="369"/>
        <v>-</v>
      </c>
      <c r="AD2886" s="23" t="s">
        <v>80</v>
      </c>
      <c r="AE2886" s="23">
        <f>SUM(AE2870:AE2885)</f>
        <v>0</v>
      </c>
      <c r="AF2886" s="25">
        <f>SUM(AF2870:AF2885)</f>
        <v>0</v>
      </c>
      <c r="AG2886" s="23" t="s">
        <v>80</v>
      </c>
      <c r="AH2886" s="23" t="s">
        <v>80</v>
      </c>
    </row>
    <row r="2887" spans="1:34" x14ac:dyDescent="0.25">
      <c r="A2887" s="62">
        <f>COUNTA(H2887:K2887,L2887:AH2887)-7</f>
        <v>-1</v>
      </c>
      <c r="B2887" s="13"/>
      <c r="C2887" s="13"/>
      <c r="D2887" s="13"/>
      <c r="E2887" s="13">
        <f t="shared" ref="E2887:E2902" si="370">IF(K2887="ВО",4,IF(K2887="СПО",3,IF(K2887="ВО (студент)",2,IF(K2887="СПО (студент)",1,0))))</f>
        <v>0</v>
      </c>
      <c r="F2887" s="13"/>
      <c r="G2887" s="13"/>
      <c r="H2887" s="88">
        <v>190</v>
      </c>
      <c r="I2887" s="88"/>
      <c r="J2887" s="7" t="s">
        <v>77</v>
      </c>
      <c r="K2887" s="8"/>
      <c r="L2887" s="19"/>
      <c r="M2887" s="8"/>
      <c r="N2887" s="19"/>
      <c r="O2887" s="19"/>
      <c r="P2887" s="19"/>
      <c r="Q2887" s="8"/>
      <c r="R2887" s="8"/>
      <c r="S2887" s="88"/>
      <c r="T2887" s="17" t="s">
        <v>80</v>
      </c>
      <c r="U2887" s="17" t="s">
        <v>80</v>
      </c>
      <c r="V2887" s="18" t="s">
        <v>80</v>
      </c>
      <c r="W2887" s="19"/>
      <c r="X2887" s="8"/>
      <c r="Y2887" s="90"/>
      <c r="Z2887" s="88"/>
      <c r="AA2887" s="88"/>
      <c r="AB2887" s="88" t="str">
        <f>IF(Y2887&lt;1,"-",ROUND(YEARFRAC(Y2887,#REF!,1),2))</f>
        <v>-</v>
      </c>
      <c r="AC2887" s="88"/>
      <c r="AD2887" s="10"/>
      <c r="AE2887" s="8"/>
      <c r="AF2887" s="12"/>
      <c r="AG2887" s="8"/>
      <c r="AH2887" s="88"/>
    </row>
    <row r="2888" spans="1:34" x14ac:dyDescent="0.25">
      <c r="A2888" s="62">
        <f>COUNTA(H2888:K2888,L2888:AH2888)</f>
        <v>0</v>
      </c>
      <c r="B2888" s="13"/>
      <c r="C2888" s="13"/>
      <c r="D2888" s="13"/>
      <c r="E2888" s="13">
        <f t="shared" si="370"/>
        <v>0</v>
      </c>
      <c r="F2888" s="13"/>
      <c r="G2888" s="13"/>
      <c r="H2888" s="88"/>
      <c r="I2888" s="88"/>
      <c r="J2888" s="9"/>
      <c r="K2888" s="8"/>
      <c r="L2888" s="19"/>
      <c r="M2888" s="8"/>
      <c r="N2888" s="19"/>
      <c r="O2888" s="19"/>
      <c r="P2888" s="19"/>
      <c r="Q2888" s="8"/>
      <c r="R2888" s="8"/>
      <c r="S2888" s="88"/>
      <c r="T2888" s="8"/>
      <c r="U2888" s="8"/>
      <c r="V2888" s="11"/>
      <c r="W2888" s="19"/>
      <c r="X2888" s="8"/>
      <c r="Y2888" s="90"/>
      <c r="Z2888" s="88"/>
      <c r="AA2888" s="88"/>
      <c r="AB2888" s="88"/>
      <c r="AC2888" s="88"/>
      <c r="AD2888" s="10"/>
      <c r="AE2888" s="8"/>
      <c r="AF2888" s="12"/>
      <c r="AG2888" s="8"/>
      <c r="AH2888" s="88"/>
    </row>
    <row r="2889" spans="1:34" x14ac:dyDescent="0.25">
      <c r="A2889" s="62">
        <f>COUNTA(H2889:K2889,L2889:AH2889,J2890)-4</f>
        <v>0</v>
      </c>
      <c r="B2889" s="13"/>
      <c r="C2889" s="13"/>
      <c r="D2889" s="13"/>
      <c r="E2889" s="13">
        <f t="shared" si="370"/>
        <v>0</v>
      </c>
      <c r="F2889" s="13"/>
      <c r="G2889" s="13"/>
      <c r="H2889" s="88"/>
      <c r="I2889" s="88"/>
      <c r="J2889" s="7" t="s">
        <v>78</v>
      </c>
      <c r="K2889" s="8"/>
      <c r="L2889" s="19"/>
      <c r="M2889" s="8"/>
      <c r="N2889" s="19"/>
      <c r="O2889" s="19"/>
      <c r="P2889" s="19"/>
      <c r="Q2889" s="8"/>
      <c r="R2889" s="8"/>
      <c r="S2889" s="88"/>
      <c r="T2889" s="17" t="s">
        <v>80</v>
      </c>
      <c r="U2889" s="17" t="s">
        <v>80</v>
      </c>
      <c r="V2889" s="18" t="s">
        <v>80</v>
      </c>
      <c r="W2889" s="19"/>
      <c r="X2889" s="8"/>
      <c r="Y2889" s="90"/>
      <c r="Z2889" s="88"/>
      <c r="AA2889" s="88"/>
      <c r="AB2889" s="88"/>
      <c r="AC2889" s="88"/>
      <c r="AD2889" s="10"/>
      <c r="AE2889" s="8"/>
      <c r="AF2889" s="12"/>
      <c r="AG2889" s="8"/>
      <c r="AH2889" s="88"/>
    </row>
    <row r="2890" spans="1:34" x14ac:dyDescent="0.25">
      <c r="A2890" s="62">
        <f>COUNTA(H2890:K2890,L2890:AH2890)</f>
        <v>0</v>
      </c>
      <c r="B2890" s="13"/>
      <c r="C2890" s="13"/>
      <c r="D2890" s="13" t="str">
        <f>IF(J2890&gt;0,"совмещение","-")</f>
        <v>-</v>
      </c>
      <c r="E2890" s="13">
        <f t="shared" si="370"/>
        <v>0</v>
      </c>
      <c r="F2890" s="13"/>
      <c r="G2890" s="13"/>
      <c r="H2890" s="88"/>
      <c r="I2890" s="88"/>
      <c r="J2890" s="9"/>
      <c r="K2890" s="8"/>
      <c r="L2890" s="19"/>
      <c r="M2890" s="8"/>
      <c r="N2890" s="19"/>
      <c r="O2890" s="19"/>
      <c r="P2890" s="19"/>
      <c r="Q2890" s="8"/>
      <c r="R2890" s="8"/>
      <c r="S2890" s="88"/>
      <c r="T2890" s="8"/>
      <c r="U2890" s="8"/>
      <c r="V2890" s="11"/>
      <c r="W2890" s="19"/>
      <c r="X2890" s="8"/>
      <c r="Y2890" s="90"/>
      <c r="Z2890" s="88"/>
      <c r="AA2890" s="88"/>
      <c r="AB2890" s="88"/>
      <c r="AC2890" s="88"/>
      <c r="AD2890" s="10"/>
      <c r="AE2890" s="8"/>
      <c r="AF2890" s="12"/>
      <c r="AG2890" s="8"/>
      <c r="AH2890" s="88"/>
    </row>
    <row r="2891" spans="1:34" x14ac:dyDescent="0.25">
      <c r="A2891" s="62">
        <f>COUNTA(H2891:K2891,L2891:AH2891)</f>
        <v>0</v>
      </c>
      <c r="B2891" s="13"/>
      <c r="C2891" s="13"/>
      <c r="D2891" s="13"/>
      <c r="E2891" s="13">
        <f t="shared" si="370"/>
        <v>0</v>
      </c>
      <c r="F2891" s="13"/>
      <c r="G2891" s="13"/>
      <c r="H2891" s="88"/>
      <c r="I2891" s="88"/>
      <c r="J2891" s="9"/>
      <c r="K2891" s="8"/>
      <c r="L2891" s="19"/>
      <c r="M2891" s="8"/>
      <c r="N2891" s="19"/>
      <c r="O2891" s="19"/>
      <c r="P2891" s="19"/>
      <c r="Q2891" s="8"/>
      <c r="R2891" s="8"/>
      <c r="S2891" s="88"/>
      <c r="T2891" s="8"/>
      <c r="U2891" s="8"/>
      <c r="V2891" s="11"/>
      <c r="W2891" s="19"/>
      <c r="X2891" s="8"/>
      <c r="Y2891" s="90"/>
      <c r="Z2891" s="88"/>
      <c r="AA2891" s="88"/>
      <c r="AB2891" s="88"/>
      <c r="AC2891" s="88"/>
      <c r="AD2891" s="10"/>
      <c r="AE2891" s="8"/>
      <c r="AF2891" s="12"/>
      <c r="AG2891" s="8"/>
      <c r="AH2891" s="88"/>
    </row>
    <row r="2892" spans="1:34" x14ac:dyDescent="0.25">
      <c r="A2892" s="62">
        <f>COUNTA(H2892:K2892,L2892:AH2892)</f>
        <v>0</v>
      </c>
      <c r="B2892" s="13"/>
      <c r="C2892" s="13"/>
      <c r="D2892" s="13"/>
      <c r="E2892" s="13">
        <f t="shared" si="370"/>
        <v>0</v>
      </c>
      <c r="F2892" s="13"/>
      <c r="G2892" s="13"/>
      <c r="H2892" s="88"/>
      <c r="I2892" s="88"/>
      <c r="J2892" s="9"/>
      <c r="K2892" s="8"/>
      <c r="L2892" s="19"/>
      <c r="M2892" s="8"/>
      <c r="N2892" s="19"/>
      <c r="O2892" s="19"/>
      <c r="P2892" s="19"/>
      <c r="Q2892" s="8"/>
      <c r="R2892" s="8"/>
      <c r="S2892" s="88"/>
      <c r="T2892" s="8"/>
      <c r="U2892" s="8"/>
      <c r="V2892" s="11"/>
      <c r="W2892" s="19"/>
      <c r="X2892" s="8"/>
      <c r="Y2892" s="90"/>
      <c r="Z2892" s="88"/>
      <c r="AA2892" s="88"/>
      <c r="AB2892" s="88"/>
      <c r="AC2892" s="88"/>
      <c r="AD2892" s="10"/>
      <c r="AE2892" s="8"/>
      <c r="AF2892" s="12"/>
      <c r="AG2892" s="8"/>
      <c r="AH2892" s="88"/>
    </row>
    <row r="2893" spans="1:34" x14ac:dyDescent="0.25">
      <c r="A2893" s="62">
        <f>COUNTA(H2893:K2893,L2893:AH2893)</f>
        <v>0</v>
      </c>
      <c r="B2893" s="13"/>
      <c r="C2893" s="13"/>
      <c r="D2893" s="13"/>
      <c r="E2893" s="13">
        <f t="shared" si="370"/>
        <v>0</v>
      </c>
      <c r="F2893" s="13"/>
      <c r="G2893" s="13"/>
      <c r="H2893" s="88"/>
      <c r="I2893" s="88"/>
      <c r="J2893" s="9"/>
      <c r="K2893" s="8"/>
      <c r="L2893" s="19"/>
      <c r="M2893" s="8"/>
      <c r="N2893" s="19"/>
      <c r="O2893" s="19"/>
      <c r="P2893" s="19"/>
      <c r="Q2893" s="8"/>
      <c r="R2893" s="8"/>
      <c r="S2893" s="88"/>
      <c r="T2893" s="8"/>
      <c r="U2893" s="8"/>
      <c r="V2893" s="11"/>
      <c r="W2893" s="19"/>
      <c r="X2893" s="8"/>
      <c r="Y2893" s="90"/>
      <c r="Z2893" s="88"/>
      <c r="AA2893" s="88"/>
      <c r="AB2893" s="88"/>
      <c r="AC2893" s="88"/>
      <c r="AD2893" s="10"/>
      <c r="AE2893" s="8"/>
      <c r="AF2893" s="12"/>
      <c r="AG2893" s="8"/>
      <c r="AH2893" s="88"/>
    </row>
    <row r="2894" spans="1:34" x14ac:dyDescent="0.25">
      <c r="A2894" s="62">
        <f>COUNTA(H2894:K2894,L2894:AH2894)</f>
        <v>0</v>
      </c>
      <c r="B2894" s="13"/>
      <c r="C2894" s="13"/>
      <c r="D2894" s="13"/>
      <c r="E2894" s="13">
        <f t="shared" si="370"/>
        <v>0</v>
      </c>
      <c r="F2894" s="13"/>
      <c r="G2894" s="13"/>
      <c r="H2894" s="88"/>
      <c r="I2894" s="88"/>
      <c r="J2894" s="9"/>
      <c r="K2894" s="8"/>
      <c r="L2894" s="19"/>
      <c r="M2894" s="8"/>
      <c r="N2894" s="19"/>
      <c r="O2894" s="19"/>
      <c r="P2894" s="19"/>
      <c r="Q2894" s="8"/>
      <c r="R2894" s="8"/>
      <c r="S2894" s="88"/>
      <c r="T2894" s="8"/>
      <c r="U2894" s="8"/>
      <c r="V2894" s="11"/>
      <c r="W2894" s="19"/>
      <c r="X2894" s="8"/>
      <c r="Y2894" s="90"/>
      <c r="Z2894" s="88"/>
      <c r="AA2894" s="88"/>
      <c r="AB2894" s="88"/>
      <c r="AC2894" s="88"/>
      <c r="AD2894" s="10"/>
      <c r="AE2894" s="8"/>
      <c r="AF2894" s="12"/>
      <c r="AG2894" s="8"/>
      <c r="AH2894" s="88"/>
    </row>
    <row r="2895" spans="1:34" x14ac:dyDescent="0.25">
      <c r="A2895" s="62">
        <f>COUNTA(H2895:K2895,L2895:AH2895)</f>
        <v>0</v>
      </c>
      <c r="B2895" s="13"/>
      <c r="C2895" s="13"/>
      <c r="D2895" s="13"/>
      <c r="E2895" s="13">
        <f t="shared" si="370"/>
        <v>0</v>
      </c>
      <c r="F2895" s="13"/>
      <c r="G2895" s="13"/>
      <c r="H2895" s="88"/>
      <c r="I2895" s="88"/>
      <c r="J2895" s="9"/>
      <c r="K2895" s="8"/>
      <c r="L2895" s="19"/>
      <c r="M2895" s="8"/>
      <c r="N2895" s="19"/>
      <c r="O2895" s="19"/>
      <c r="P2895" s="19"/>
      <c r="Q2895" s="8"/>
      <c r="R2895" s="8"/>
      <c r="S2895" s="88"/>
      <c r="T2895" s="8"/>
      <c r="U2895" s="8"/>
      <c r="V2895" s="11"/>
      <c r="W2895" s="19"/>
      <c r="X2895" s="8"/>
      <c r="Y2895" s="90"/>
      <c r="Z2895" s="88"/>
      <c r="AA2895" s="88"/>
      <c r="AB2895" s="88"/>
      <c r="AC2895" s="88"/>
      <c r="AD2895" s="10"/>
      <c r="AE2895" s="8"/>
      <c r="AF2895" s="12"/>
      <c r="AG2895" s="8"/>
      <c r="AH2895" s="88"/>
    </row>
    <row r="2896" spans="1:34" x14ac:dyDescent="0.25">
      <c r="A2896" s="62">
        <f>COUNTA(H2896:K2896,L2896:AH2896,J2897)-4</f>
        <v>0</v>
      </c>
      <c r="B2896" s="13"/>
      <c r="C2896" s="13"/>
      <c r="D2896" s="13"/>
      <c r="E2896" s="13">
        <f t="shared" si="370"/>
        <v>0</v>
      </c>
      <c r="F2896" s="13"/>
      <c r="G2896" s="13"/>
      <c r="H2896" s="88"/>
      <c r="I2896" s="88"/>
      <c r="J2896" s="7" t="s">
        <v>79</v>
      </c>
      <c r="K2896" s="8"/>
      <c r="L2896" s="19"/>
      <c r="M2896" s="8"/>
      <c r="N2896" s="19"/>
      <c r="O2896" s="19"/>
      <c r="P2896" s="19"/>
      <c r="Q2896" s="8"/>
      <c r="R2896" s="8"/>
      <c r="S2896" s="88"/>
      <c r="T2896" s="17" t="s">
        <v>80</v>
      </c>
      <c r="U2896" s="17" t="s">
        <v>80</v>
      </c>
      <c r="V2896" s="18" t="s">
        <v>80</v>
      </c>
      <c r="W2896" s="19"/>
      <c r="X2896" s="8"/>
      <c r="Y2896" s="90"/>
      <c r="Z2896" s="88"/>
      <c r="AA2896" s="88"/>
      <c r="AB2896" s="88"/>
      <c r="AC2896" s="88"/>
      <c r="AD2896" s="10"/>
      <c r="AE2896" s="8"/>
      <c r="AF2896" s="12"/>
      <c r="AG2896" s="8"/>
      <c r="AH2896" s="88"/>
    </row>
    <row r="2897" spans="1:34" x14ac:dyDescent="0.25">
      <c r="A2897" s="62">
        <f>COUNTA(H2897:K2897,L2897:AH2897)</f>
        <v>0</v>
      </c>
      <c r="B2897" s="13"/>
      <c r="C2897" s="13"/>
      <c r="D2897" s="13" t="str">
        <f>IF(J2897&gt;0,"совместительство","-")</f>
        <v>-</v>
      </c>
      <c r="E2897" s="13">
        <f t="shared" si="370"/>
        <v>0</v>
      </c>
      <c r="F2897" s="13"/>
      <c r="G2897" s="13"/>
      <c r="H2897" s="88"/>
      <c r="I2897" s="88"/>
      <c r="J2897" s="9"/>
      <c r="K2897" s="8"/>
      <c r="L2897" s="19"/>
      <c r="M2897" s="8"/>
      <c r="N2897" s="19"/>
      <c r="O2897" s="19"/>
      <c r="P2897" s="19"/>
      <c r="Q2897" s="8"/>
      <c r="R2897" s="8"/>
      <c r="S2897" s="88"/>
      <c r="T2897" s="8"/>
      <c r="U2897" s="8"/>
      <c r="V2897" s="11"/>
      <c r="W2897" s="19"/>
      <c r="X2897" s="8"/>
      <c r="Y2897" s="90"/>
      <c r="Z2897" s="88"/>
      <c r="AA2897" s="88"/>
      <c r="AB2897" s="88"/>
      <c r="AC2897" s="88"/>
      <c r="AD2897" s="10"/>
      <c r="AE2897" s="8"/>
      <c r="AF2897" s="12"/>
      <c r="AG2897" s="8"/>
      <c r="AH2897" s="88"/>
    </row>
    <row r="2898" spans="1:34" x14ac:dyDescent="0.25">
      <c r="A2898" s="62">
        <f>COUNTA(H2898:K2898,L2898:AH2898)</f>
        <v>0</v>
      </c>
      <c r="B2898" s="13"/>
      <c r="C2898" s="13"/>
      <c r="D2898" s="13"/>
      <c r="E2898" s="13">
        <f t="shared" si="370"/>
        <v>0</v>
      </c>
      <c r="F2898" s="13"/>
      <c r="G2898" s="13"/>
      <c r="H2898" s="88"/>
      <c r="I2898" s="88"/>
      <c r="J2898" s="9"/>
      <c r="K2898" s="8"/>
      <c r="L2898" s="19"/>
      <c r="M2898" s="8"/>
      <c r="N2898" s="19"/>
      <c r="O2898" s="19"/>
      <c r="P2898" s="19"/>
      <c r="Q2898" s="8"/>
      <c r="R2898" s="8"/>
      <c r="S2898" s="88"/>
      <c r="T2898" s="8"/>
      <c r="U2898" s="8"/>
      <c r="V2898" s="11"/>
      <c r="W2898" s="19"/>
      <c r="X2898" s="8"/>
      <c r="Y2898" s="90"/>
      <c r="Z2898" s="88"/>
      <c r="AA2898" s="88"/>
      <c r="AB2898" s="88"/>
      <c r="AC2898" s="88"/>
      <c r="AD2898" s="10"/>
      <c r="AE2898" s="8"/>
      <c r="AF2898" s="12"/>
      <c r="AG2898" s="8"/>
      <c r="AH2898" s="88"/>
    </row>
    <row r="2899" spans="1:34" x14ac:dyDescent="0.25">
      <c r="A2899" s="62">
        <f>COUNTA(H2899:K2899,L2899:AH2899)</f>
        <v>0</v>
      </c>
      <c r="B2899" s="13"/>
      <c r="C2899" s="13"/>
      <c r="D2899" s="13"/>
      <c r="E2899" s="13">
        <f t="shared" si="370"/>
        <v>0</v>
      </c>
      <c r="F2899" s="13"/>
      <c r="G2899" s="13"/>
      <c r="H2899" s="88"/>
      <c r="I2899" s="88"/>
      <c r="J2899" s="9"/>
      <c r="K2899" s="8"/>
      <c r="L2899" s="19"/>
      <c r="M2899" s="8"/>
      <c r="N2899" s="19"/>
      <c r="O2899" s="19"/>
      <c r="P2899" s="19"/>
      <c r="Q2899" s="8"/>
      <c r="R2899" s="8"/>
      <c r="S2899" s="88"/>
      <c r="T2899" s="8"/>
      <c r="U2899" s="8"/>
      <c r="V2899" s="11"/>
      <c r="W2899" s="19"/>
      <c r="X2899" s="8"/>
      <c r="Y2899" s="90"/>
      <c r="Z2899" s="88"/>
      <c r="AA2899" s="88"/>
      <c r="AB2899" s="88"/>
      <c r="AC2899" s="88"/>
      <c r="AD2899" s="10"/>
      <c r="AE2899" s="8"/>
      <c r="AF2899" s="12"/>
      <c r="AG2899" s="8"/>
      <c r="AH2899" s="88"/>
    </row>
    <row r="2900" spans="1:34" x14ac:dyDescent="0.25">
      <c r="A2900" s="62">
        <f>COUNTA(H2900:K2900,L2900:AH2900)</f>
        <v>0</v>
      </c>
      <c r="B2900" s="13"/>
      <c r="C2900" s="13"/>
      <c r="D2900" s="13"/>
      <c r="E2900" s="13">
        <f t="shared" si="370"/>
        <v>0</v>
      </c>
      <c r="F2900" s="13"/>
      <c r="G2900" s="13"/>
      <c r="H2900" s="88"/>
      <c r="I2900" s="88"/>
      <c r="J2900" s="9"/>
      <c r="K2900" s="8"/>
      <c r="L2900" s="19"/>
      <c r="M2900" s="8"/>
      <c r="N2900" s="19"/>
      <c r="O2900" s="19"/>
      <c r="P2900" s="19"/>
      <c r="Q2900" s="8"/>
      <c r="R2900" s="8"/>
      <c r="S2900" s="88"/>
      <c r="T2900" s="8"/>
      <c r="U2900" s="8"/>
      <c r="V2900" s="11"/>
      <c r="W2900" s="19"/>
      <c r="X2900" s="8"/>
      <c r="Y2900" s="90"/>
      <c r="Z2900" s="88"/>
      <c r="AA2900" s="88"/>
      <c r="AB2900" s="88"/>
      <c r="AC2900" s="88"/>
      <c r="AD2900" s="10"/>
      <c r="AE2900" s="8"/>
      <c r="AF2900" s="12"/>
      <c r="AG2900" s="8"/>
      <c r="AH2900" s="88"/>
    </row>
    <row r="2901" spans="1:34" x14ac:dyDescent="0.25">
      <c r="A2901" s="62">
        <f>COUNTA(H2901:K2901,L2901:AH2901)</f>
        <v>0</v>
      </c>
      <c r="B2901" s="13"/>
      <c r="C2901" s="13"/>
      <c r="D2901" s="13"/>
      <c r="E2901" s="13">
        <f t="shared" si="370"/>
        <v>0</v>
      </c>
      <c r="F2901" s="13"/>
      <c r="G2901" s="13"/>
      <c r="H2901" s="88"/>
      <c r="I2901" s="88"/>
      <c r="J2901" s="9"/>
      <c r="K2901" s="8"/>
      <c r="L2901" s="19"/>
      <c r="M2901" s="8"/>
      <c r="N2901" s="19"/>
      <c r="O2901" s="19"/>
      <c r="P2901" s="19"/>
      <c r="Q2901" s="8"/>
      <c r="R2901" s="8"/>
      <c r="S2901" s="88"/>
      <c r="T2901" s="8"/>
      <c r="U2901" s="8"/>
      <c r="V2901" s="11"/>
      <c r="W2901" s="19"/>
      <c r="X2901" s="8"/>
      <c r="Y2901" s="90"/>
      <c r="Z2901" s="88"/>
      <c r="AA2901" s="88"/>
      <c r="AB2901" s="88"/>
      <c r="AC2901" s="88"/>
      <c r="AD2901" s="10"/>
      <c r="AE2901" s="8"/>
      <c r="AF2901" s="12"/>
      <c r="AG2901" s="8"/>
      <c r="AH2901" s="88"/>
    </row>
    <row r="2902" spans="1:34" x14ac:dyDescent="0.25">
      <c r="A2902" s="62">
        <f>COUNTA(H2902:K2902,L2902:AH2902)</f>
        <v>0</v>
      </c>
      <c r="B2902" s="13"/>
      <c r="C2902" s="13"/>
      <c r="D2902" s="13"/>
      <c r="E2902" s="13">
        <f t="shared" si="370"/>
        <v>0</v>
      </c>
      <c r="F2902" s="13"/>
      <c r="G2902" s="13"/>
      <c r="H2902" s="88"/>
      <c r="I2902" s="88"/>
      <c r="J2902" s="9"/>
      <c r="K2902" s="8"/>
      <c r="L2902" s="19"/>
      <c r="M2902" s="8"/>
      <c r="N2902" s="19"/>
      <c r="O2902" s="19"/>
      <c r="P2902" s="19"/>
      <c r="Q2902" s="8"/>
      <c r="R2902" s="8"/>
      <c r="S2902" s="88"/>
      <c r="T2902" s="8"/>
      <c r="U2902" s="8"/>
      <c r="V2902" s="11"/>
      <c r="W2902" s="19"/>
      <c r="X2902" s="8"/>
      <c r="Y2902" s="90"/>
      <c r="Z2902" s="88"/>
      <c r="AA2902" s="88"/>
      <c r="AB2902" s="88"/>
      <c r="AC2902" s="88"/>
      <c r="AD2902" s="10"/>
      <c r="AE2902" s="8"/>
      <c r="AF2902" s="12"/>
      <c r="AG2902" s="8"/>
      <c r="AH2902" s="88"/>
    </row>
    <row r="2903" spans="1:34" s="26" customFormat="1" ht="11.25" customHeight="1" x14ac:dyDescent="0.25">
      <c r="A2903" s="21">
        <v>0</v>
      </c>
      <c r="B2903" s="22"/>
      <c r="C2903" s="22"/>
      <c r="D2903" s="21"/>
      <c r="E2903" s="23">
        <f>MAX(E2887:E2902)</f>
        <v>0</v>
      </c>
      <c r="F2903" s="21" t="str">
        <f>RIGHT(R2903,4)</f>
        <v xml:space="preserve"> - 0</v>
      </c>
      <c r="G2903" s="21" t="str">
        <f>RIGHT(X2903,4)</f>
        <v xml:space="preserve"> - 0</v>
      </c>
      <c r="H2903" s="88"/>
      <c r="I2903" s="88"/>
      <c r="J2903" s="23" t="s">
        <v>85</v>
      </c>
      <c r="K2903" s="23" t="str">
        <f>IF(E2903=4,"ВО",IF(E2903=3,"СПО",IF(E2903=2,"ВО (с)",IF(E2903=1,"СПО (с)","-"))))</f>
        <v>-</v>
      </c>
      <c r="L2903" s="23">
        <f>COUNTA(L2887:L2902)</f>
        <v>0</v>
      </c>
      <c r="M2903" s="23" t="s">
        <v>80</v>
      </c>
      <c r="N2903" s="23" t="s">
        <v>80</v>
      </c>
      <c r="O2903" s="23">
        <f>COUNTA(O2887:O2902)</f>
        <v>0</v>
      </c>
      <c r="P2903" s="23" t="s">
        <v>80</v>
      </c>
      <c r="Q2903" s="23">
        <f>SUM(Q2887:Q2902)</f>
        <v>0</v>
      </c>
      <c r="R2903" s="23" t="str">
        <f>CONCATENATE("П.Г.П. - ",MAX(R2887:R2902))</f>
        <v>П.Г.П. - 0</v>
      </c>
      <c r="S2903" s="23">
        <f>COUNTA(S2887)</f>
        <v>0</v>
      </c>
      <c r="T2903" s="23">
        <f>T2888</f>
        <v>0</v>
      </c>
      <c r="U2903" s="23" t="s">
        <v>80</v>
      </c>
      <c r="V2903" s="23" t="s">
        <v>80</v>
      </c>
      <c r="W2903" s="23">
        <f>COUNTA(W2887:W2902)</f>
        <v>0</v>
      </c>
      <c r="X2903" s="23" t="str">
        <f>CONCATENATE("П.Г.П. - ",MAX(X2887:X2902))</f>
        <v>П.Г.П. - 0</v>
      </c>
      <c r="Y2903" s="24">
        <f>Y2887</f>
        <v>0</v>
      </c>
      <c r="Z2903" s="23" t="str">
        <f>IF(Z2887="","-",Z2887)</f>
        <v>-</v>
      </c>
      <c r="AA2903" s="23" t="str">
        <f t="shared" ref="AA2903:AC2903" si="371">IF(AA2887="","-",AA2887)</f>
        <v>-</v>
      </c>
      <c r="AB2903" s="23" t="str">
        <f t="shared" si="371"/>
        <v>-</v>
      </c>
      <c r="AC2903" s="23" t="str">
        <f t="shared" si="371"/>
        <v>-</v>
      </c>
      <c r="AD2903" s="23" t="s">
        <v>80</v>
      </c>
      <c r="AE2903" s="23">
        <f>SUM(AE2887:AE2902)</f>
        <v>0</v>
      </c>
      <c r="AF2903" s="25">
        <f>SUM(AF2887:AF2902)</f>
        <v>0</v>
      </c>
      <c r="AG2903" s="23" t="s">
        <v>80</v>
      </c>
      <c r="AH2903" s="23" t="s">
        <v>80</v>
      </c>
    </row>
    <row r="2904" spans="1:34" x14ac:dyDescent="0.25">
      <c r="A2904" s="62">
        <f>COUNTA(H2904:K2904,L2904:AH2904)-7</f>
        <v>-1</v>
      </c>
      <c r="B2904" s="13"/>
      <c r="C2904" s="13"/>
      <c r="D2904" s="13"/>
      <c r="E2904" s="13">
        <f t="shared" ref="E2904:E2919" si="372">IF(K2904="ВО",4,IF(K2904="СПО",3,IF(K2904="ВО (студент)",2,IF(K2904="СПО (студент)",1,0))))</f>
        <v>0</v>
      </c>
      <c r="F2904" s="13"/>
      <c r="G2904" s="13"/>
      <c r="H2904" s="88">
        <v>191</v>
      </c>
      <c r="I2904" s="88"/>
      <c r="J2904" s="7" t="s">
        <v>77</v>
      </c>
      <c r="K2904" s="8"/>
      <c r="L2904" s="19"/>
      <c r="M2904" s="8"/>
      <c r="N2904" s="19"/>
      <c r="O2904" s="19"/>
      <c r="P2904" s="19"/>
      <c r="Q2904" s="8"/>
      <c r="R2904" s="8"/>
      <c r="S2904" s="88"/>
      <c r="T2904" s="17" t="s">
        <v>80</v>
      </c>
      <c r="U2904" s="17" t="s">
        <v>80</v>
      </c>
      <c r="V2904" s="18" t="s">
        <v>80</v>
      </c>
      <c r="W2904" s="19"/>
      <c r="X2904" s="8"/>
      <c r="Y2904" s="90"/>
      <c r="Z2904" s="88"/>
      <c r="AA2904" s="88"/>
      <c r="AB2904" s="88" t="str">
        <f>IF(Y2904&lt;1,"-",ROUND(YEARFRAC(Y2904,#REF!,1),2))</f>
        <v>-</v>
      </c>
      <c r="AC2904" s="88"/>
      <c r="AD2904" s="10"/>
      <c r="AE2904" s="8"/>
      <c r="AF2904" s="12"/>
      <c r="AG2904" s="8"/>
      <c r="AH2904" s="88"/>
    </row>
    <row r="2905" spans="1:34" x14ac:dyDescent="0.25">
      <c r="A2905" s="62">
        <f>COUNTA(H2905:K2905,L2905:AH2905)</f>
        <v>0</v>
      </c>
      <c r="B2905" s="13"/>
      <c r="C2905" s="13"/>
      <c r="D2905" s="13"/>
      <c r="E2905" s="13">
        <f t="shared" si="372"/>
        <v>0</v>
      </c>
      <c r="F2905" s="13"/>
      <c r="G2905" s="13"/>
      <c r="H2905" s="88"/>
      <c r="I2905" s="88"/>
      <c r="J2905" s="9"/>
      <c r="K2905" s="8"/>
      <c r="L2905" s="19"/>
      <c r="M2905" s="8"/>
      <c r="N2905" s="19"/>
      <c r="O2905" s="19"/>
      <c r="P2905" s="19"/>
      <c r="Q2905" s="8"/>
      <c r="R2905" s="8"/>
      <c r="S2905" s="88"/>
      <c r="T2905" s="8"/>
      <c r="U2905" s="8"/>
      <c r="V2905" s="11"/>
      <c r="W2905" s="19"/>
      <c r="X2905" s="8"/>
      <c r="Y2905" s="90"/>
      <c r="Z2905" s="88"/>
      <c r="AA2905" s="88"/>
      <c r="AB2905" s="88"/>
      <c r="AC2905" s="88"/>
      <c r="AD2905" s="10"/>
      <c r="AE2905" s="8"/>
      <c r="AF2905" s="12"/>
      <c r="AG2905" s="8"/>
      <c r="AH2905" s="88"/>
    </row>
    <row r="2906" spans="1:34" x14ac:dyDescent="0.25">
      <c r="A2906" s="62">
        <f>COUNTA(H2906:K2906,L2906:AH2906,J2907)-4</f>
        <v>0</v>
      </c>
      <c r="B2906" s="13"/>
      <c r="C2906" s="13"/>
      <c r="D2906" s="13"/>
      <c r="E2906" s="13">
        <f t="shared" si="372"/>
        <v>0</v>
      </c>
      <c r="F2906" s="13"/>
      <c r="G2906" s="13"/>
      <c r="H2906" s="88"/>
      <c r="I2906" s="88"/>
      <c r="J2906" s="7" t="s">
        <v>78</v>
      </c>
      <c r="K2906" s="8"/>
      <c r="L2906" s="19"/>
      <c r="M2906" s="8"/>
      <c r="N2906" s="19"/>
      <c r="O2906" s="19"/>
      <c r="P2906" s="19"/>
      <c r="Q2906" s="8"/>
      <c r="R2906" s="8"/>
      <c r="S2906" s="88"/>
      <c r="T2906" s="17" t="s">
        <v>80</v>
      </c>
      <c r="U2906" s="17" t="s">
        <v>80</v>
      </c>
      <c r="V2906" s="18" t="s">
        <v>80</v>
      </c>
      <c r="W2906" s="19"/>
      <c r="X2906" s="8"/>
      <c r="Y2906" s="90"/>
      <c r="Z2906" s="88"/>
      <c r="AA2906" s="88"/>
      <c r="AB2906" s="88"/>
      <c r="AC2906" s="88"/>
      <c r="AD2906" s="10"/>
      <c r="AE2906" s="8"/>
      <c r="AF2906" s="12"/>
      <c r="AG2906" s="8"/>
      <c r="AH2906" s="88"/>
    </row>
    <row r="2907" spans="1:34" x14ac:dyDescent="0.25">
      <c r="A2907" s="62">
        <f>COUNTA(H2907:K2907,L2907:AH2907)</f>
        <v>0</v>
      </c>
      <c r="B2907" s="13"/>
      <c r="C2907" s="13"/>
      <c r="D2907" s="13" t="str">
        <f>IF(J2907&gt;0,"совмещение","-")</f>
        <v>-</v>
      </c>
      <c r="E2907" s="13">
        <f t="shared" si="372"/>
        <v>0</v>
      </c>
      <c r="F2907" s="13"/>
      <c r="G2907" s="13"/>
      <c r="H2907" s="88"/>
      <c r="I2907" s="88"/>
      <c r="J2907" s="9"/>
      <c r="K2907" s="8"/>
      <c r="L2907" s="19"/>
      <c r="M2907" s="8"/>
      <c r="N2907" s="19"/>
      <c r="O2907" s="19"/>
      <c r="P2907" s="19"/>
      <c r="Q2907" s="8"/>
      <c r="R2907" s="8"/>
      <c r="S2907" s="88"/>
      <c r="T2907" s="8"/>
      <c r="U2907" s="8"/>
      <c r="V2907" s="11"/>
      <c r="W2907" s="19"/>
      <c r="X2907" s="8"/>
      <c r="Y2907" s="90"/>
      <c r="Z2907" s="88"/>
      <c r="AA2907" s="88"/>
      <c r="AB2907" s="88"/>
      <c r="AC2907" s="88"/>
      <c r="AD2907" s="10"/>
      <c r="AE2907" s="8"/>
      <c r="AF2907" s="12"/>
      <c r="AG2907" s="8"/>
      <c r="AH2907" s="88"/>
    </row>
    <row r="2908" spans="1:34" x14ac:dyDescent="0.25">
      <c r="A2908" s="62">
        <f>COUNTA(H2908:K2908,L2908:AH2908)</f>
        <v>0</v>
      </c>
      <c r="B2908" s="13"/>
      <c r="C2908" s="13"/>
      <c r="D2908" s="13"/>
      <c r="E2908" s="13">
        <f t="shared" si="372"/>
        <v>0</v>
      </c>
      <c r="F2908" s="13"/>
      <c r="G2908" s="13"/>
      <c r="H2908" s="88"/>
      <c r="I2908" s="88"/>
      <c r="J2908" s="9"/>
      <c r="K2908" s="8"/>
      <c r="L2908" s="19"/>
      <c r="M2908" s="8"/>
      <c r="N2908" s="19"/>
      <c r="O2908" s="19"/>
      <c r="P2908" s="19"/>
      <c r="Q2908" s="8"/>
      <c r="R2908" s="8"/>
      <c r="S2908" s="88"/>
      <c r="T2908" s="8"/>
      <c r="U2908" s="8"/>
      <c r="V2908" s="11"/>
      <c r="W2908" s="19"/>
      <c r="X2908" s="8"/>
      <c r="Y2908" s="90"/>
      <c r="Z2908" s="88"/>
      <c r="AA2908" s="88"/>
      <c r="AB2908" s="88"/>
      <c r="AC2908" s="88"/>
      <c r="AD2908" s="10"/>
      <c r="AE2908" s="8"/>
      <c r="AF2908" s="12"/>
      <c r="AG2908" s="8"/>
      <c r="AH2908" s="88"/>
    </row>
    <row r="2909" spans="1:34" x14ac:dyDescent="0.25">
      <c r="A2909" s="62">
        <f>COUNTA(H2909:K2909,L2909:AH2909)</f>
        <v>0</v>
      </c>
      <c r="B2909" s="13"/>
      <c r="C2909" s="13"/>
      <c r="D2909" s="13"/>
      <c r="E2909" s="13">
        <f t="shared" si="372"/>
        <v>0</v>
      </c>
      <c r="F2909" s="13"/>
      <c r="G2909" s="13"/>
      <c r="H2909" s="88"/>
      <c r="I2909" s="88"/>
      <c r="J2909" s="9"/>
      <c r="K2909" s="8"/>
      <c r="L2909" s="19"/>
      <c r="M2909" s="8"/>
      <c r="N2909" s="19"/>
      <c r="O2909" s="19"/>
      <c r="P2909" s="19"/>
      <c r="Q2909" s="8"/>
      <c r="R2909" s="8"/>
      <c r="S2909" s="88"/>
      <c r="T2909" s="8"/>
      <c r="U2909" s="8"/>
      <c r="V2909" s="11"/>
      <c r="W2909" s="19"/>
      <c r="X2909" s="8"/>
      <c r="Y2909" s="90"/>
      <c r="Z2909" s="88"/>
      <c r="AA2909" s="88"/>
      <c r="AB2909" s="88"/>
      <c r="AC2909" s="88"/>
      <c r="AD2909" s="10"/>
      <c r="AE2909" s="8"/>
      <c r="AF2909" s="12"/>
      <c r="AG2909" s="8"/>
      <c r="AH2909" s="88"/>
    </row>
    <row r="2910" spans="1:34" x14ac:dyDescent="0.25">
      <c r="A2910" s="62">
        <f>COUNTA(H2910:K2910,L2910:AH2910)</f>
        <v>0</v>
      </c>
      <c r="B2910" s="13"/>
      <c r="C2910" s="13"/>
      <c r="D2910" s="13"/>
      <c r="E2910" s="13">
        <f t="shared" si="372"/>
        <v>0</v>
      </c>
      <c r="F2910" s="13"/>
      <c r="G2910" s="13"/>
      <c r="H2910" s="88"/>
      <c r="I2910" s="88"/>
      <c r="J2910" s="9"/>
      <c r="K2910" s="8"/>
      <c r="L2910" s="19"/>
      <c r="M2910" s="8"/>
      <c r="N2910" s="19"/>
      <c r="O2910" s="19"/>
      <c r="P2910" s="19"/>
      <c r="Q2910" s="8"/>
      <c r="R2910" s="8"/>
      <c r="S2910" s="88"/>
      <c r="T2910" s="8"/>
      <c r="U2910" s="8"/>
      <c r="V2910" s="11"/>
      <c r="W2910" s="19"/>
      <c r="X2910" s="8"/>
      <c r="Y2910" s="90"/>
      <c r="Z2910" s="88"/>
      <c r="AA2910" s="88"/>
      <c r="AB2910" s="88"/>
      <c r="AC2910" s="88"/>
      <c r="AD2910" s="10"/>
      <c r="AE2910" s="8"/>
      <c r="AF2910" s="12"/>
      <c r="AG2910" s="8"/>
      <c r="AH2910" s="88"/>
    </row>
    <row r="2911" spans="1:34" x14ac:dyDescent="0.25">
      <c r="A2911" s="62">
        <f>COUNTA(H2911:K2911,L2911:AH2911)</f>
        <v>0</v>
      </c>
      <c r="B2911" s="13"/>
      <c r="C2911" s="13"/>
      <c r="D2911" s="13"/>
      <c r="E2911" s="13">
        <f t="shared" si="372"/>
        <v>0</v>
      </c>
      <c r="F2911" s="13"/>
      <c r="G2911" s="13"/>
      <c r="H2911" s="88"/>
      <c r="I2911" s="88"/>
      <c r="J2911" s="9"/>
      <c r="K2911" s="8"/>
      <c r="L2911" s="19"/>
      <c r="M2911" s="8"/>
      <c r="N2911" s="19"/>
      <c r="O2911" s="19"/>
      <c r="P2911" s="19"/>
      <c r="Q2911" s="8"/>
      <c r="R2911" s="8"/>
      <c r="S2911" s="88"/>
      <c r="T2911" s="8"/>
      <c r="U2911" s="8"/>
      <c r="V2911" s="11"/>
      <c r="W2911" s="19"/>
      <c r="X2911" s="8"/>
      <c r="Y2911" s="90"/>
      <c r="Z2911" s="88"/>
      <c r="AA2911" s="88"/>
      <c r="AB2911" s="88"/>
      <c r="AC2911" s="88"/>
      <c r="AD2911" s="10"/>
      <c r="AE2911" s="8"/>
      <c r="AF2911" s="12"/>
      <c r="AG2911" s="8"/>
      <c r="AH2911" s="88"/>
    </row>
    <row r="2912" spans="1:34" x14ac:dyDescent="0.25">
      <c r="A2912" s="62">
        <f>COUNTA(H2912:K2912,L2912:AH2912)</f>
        <v>0</v>
      </c>
      <c r="B2912" s="13"/>
      <c r="C2912" s="13"/>
      <c r="D2912" s="13"/>
      <c r="E2912" s="13">
        <f t="shared" si="372"/>
        <v>0</v>
      </c>
      <c r="F2912" s="13"/>
      <c r="G2912" s="13"/>
      <c r="H2912" s="88"/>
      <c r="I2912" s="88"/>
      <c r="J2912" s="9"/>
      <c r="K2912" s="8"/>
      <c r="L2912" s="19"/>
      <c r="M2912" s="8"/>
      <c r="N2912" s="19"/>
      <c r="O2912" s="19"/>
      <c r="P2912" s="19"/>
      <c r="Q2912" s="8"/>
      <c r="R2912" s="8"/>
      <c r="S2912" s="88"/>
      <c r="T2912" s="8"/>
      <c r="U2912" s="8"/>
      <c r="V2912" s="11"/>
      <c r="W2912" s="19"/>
      <c r="X2912" s="8"/>
      <c r="Y2912" s="90"/>
      <c r="Z2912" s="88"/>
      <c r="AA2912" s="88"/>
      <c r="AB2912" s="88"/>
      <c r="AC2912" s="88"/>
      <c r="AD2912" s="10"/>
      <c r="AE2912" s="8"/>
      <c r="AF2912" s="12"/>
      <c r="AG2912" s="8"/>
      <c r="AH2912" s="88"/>
    </row>
    <row r="2913" spans="1:34" x14ac:dyDescent="0.25">
      <c r="A2913" s="62">
        <f>COUNTA(H2913:K2913,L2913:AH2913,J2914)-4</f>
        <v>0</v>
      </c>
      <c r="B2913" s="13"/>
      <c r="C2913" s="13"/>
      <c r="D2913" s="13"/>
      <c r="E2913" s="13">
        <f t="shared" si="372"/>
        <v>0</v>
      </c>
      <c r="F2913" s="13"/>
      <c r="G2913" s="13"/>
      <c r="H2913" s="88"/>
      <c r="I2913" s="88"/>
      <c r="J2913" s="7" t="s">
        <v>79</v>
      </c>
      <c r="K2913" s="8"/>
      <c r="L2913" s="19"/>
      <c r="M2913" s="8"/>
      <c r="N2913" s="19"/>
      <c r="O2913" s="19"/>
      <c r="P2913" s="19"/>
      <c r="Q2913" s="8"/>
      <c r="R2913" s="8"/>
      <c r="S2913" s="88"/>
      <c r="T2913" s="17" t="s">
        <v>80</v>
      </c>
      <c r="U2913" s="17" t="s">
        <v>80</v>
      </c>
      <c r="V2913" s="18" t="s">
        <v>80</v>
      </c>
      <c r="W2913" s="19"/>
      <c r="X2913" s="8"/>
      <c r="Y2913" s="90"/>
      <c r="Z2913" s="88"/>
      <c r="AA2913" s="88"/>
      <c r="AB2913" s="88"/>
      <c r="AC2913" s="88"/>
      <c r="AD2913" s="10"/>
      <c r="AE2913" s="8"/>
      <c r="AF2913" s="12"/>
      <c r="AG2913" s="8"/>
      <c r="AH2913" s="88"/>
    </row>
    <row r="2914" spans="1:34" x14ac:dyDescent="0.25">
      <c r="A2914" s="62">
        <f>COUNTA(H2914:K2914,L2914:AH2914)</f>
        <v>0</v>
      </c>
      <c r="B2914" s="13"/>
      <c r="C2914" s="13"/>
      <c r="D2914" s="13" t="str">
        <f>IF(J2914&gt;0,"совместительство","-")</f>
        <v>-</v>
      </c>
      <c r="E2914" s="13">
        <f t="shared" si="372"/>
        <v>0</v>
      </c>
      <c r="F2914" s="13"/>
      <c r="G2914" s="13"/>
      <c r="H2914" s="88"/>
      <c r="I2914" s="88"/>
      <c r="J2914" s="9"/>
      <c r="K2914" s="8"/>
      <c r="L2914" s="19"/>
      <c r="M2914" s="8"/>
      <c r="N2914" s="19"/>
      <c r="O2914" s="19"/>
      <c r="P2914" s="19"/>
      <c r="Q2914" s="8"/>
      <c r="R2914" s="8"/>
      <c r="S2914" s="88"/>
      <c r="T2914" s="8"/>
      <c r="U2914" s="8"/>
      <c r="V2914" s="11"/>
      <c r="W2914" s="19"/>
      <c r="X2914" s="8"/>
      <c r="Y2914" s="90"/>
      <c r="Z2914" s="88"/>
      <c r="AA2914" s="88"/>
      <c r="AB2914" s="88"/>
      <c r="AC2914" s="88"/>
      <c r="AD2914" s="10"/>
      <c r="AE2914" s="8"/>
      <c r="AF2914" s="12"/>
      <c r="AG2914" s="8"/>
      <c r="AH2914" s="88"/>
    </row>
    <row r="2915" spans="1:34" x14ac:dyDescent="0.25">
      <c r="A2915" s="62">
        <f>COUNTA(H2915:K2915,L2915:AH2915)</f>
        <v>0</v>
      </c>
      <c r="B2915" s="13"/>
      <c r="C2915" s="13"/>
      <c r="D2915" s="13"/>
      <c r="E2915" s="13">
        <f t="shared" si="372"/>
        <v>0</v>
      </c>
      <c r="F2915" s="13"/>
      <c r="G2915" s="13"/>
      <c r="H2915" s="88"/>
      <c r="I2915" s="88"/>
      <c r="J2915" s="9"/>
      <c r="K2915" s="8"/>
      <c r="L2915" s="19"/>
      <c r="M2915" s="8"/>
      <c r="N2915" s="19"/>
      <c r="O2915" s="19"/>
      <c r="P2915" s="19"/>
      <c r="Q2915" s="8"/>
      <c r="R2915" s="8"/>
      <c r="S2915" s="88"/>
      <c r="T2915" s="8"/>
      <c r="U2915" s="8"/>
      <c r="V2915" s="11"/>
      <c r="W2915" s="19"/>
      <c r="X2915" s="8"/>
      <c r="Y2915" s="90"/>
      <c r="Z2915" s="88"/>
      <c r="AA2915" s="88"/>
      <c r="AB2915" s="88"/>
      <c r="AC2915" s="88"/>
      <c r="AD2915" s="10"/>
      <c r="AE2915" s="8"/>
      <c r="AF2915" s="12"/>
      <c r="AG2915" s="8"/>
      <c r="AH2915" s="88"/>
    </row>
    <row r="2916" spans="1:34" x14ac:dyDescent="0.25">
      <c r="A2916" s="62">
        <f>COUNTA(H2916:K2916,L2916:AH2916)</f>
        <v>0</v>
      </c>
      <c r="B2916" s="13"/>
      <c r="C2916" s="13"/>
      <c r="D2916" s="13"/>
      <c r="E2916" s="13">
        <f t="shared" si="372"/>
        <v>0</v>
      </c>
      <c r="F2916" s="13"/>
      <c r="G2916" s="13"/>
      <c r="H2916" s="88"/>
      <c r="I2916" s="88"/>
      <c r="J2916" s="9"/>
      <c r="K2916" s="8"/>
      <c r="L2916" s="19"/>
      <c r="M2916" s="8"/>
      <c r="N2916" s="19"/>
      <c r="O2916" s="19"/>
      <c r="P2916" s="19"/>
      <c r="Q2916" s="8"/>
      <c r="R2916" s="8"/>
      <c r="S2916" s="88"/>
      <c r="T2916" s="8"/>
      <c r="U2916" s="8"/>
      <c r="V2916" s="11"/>
      <c r="W2916" s="19"/>
      <c r="X2916" s="8"/>
      <c r="Y2916" s="90"/>
      <c r="Z2916" s="88"/>
      <c r="AA2916" s="88"/>
      <c r="AB2916" s="88"/>
      <c r="AC2916" s="88"/>
      <c r="AD2916" s="10"/>
      <c r="AE2916" s="8"/>
      <c r="AF2916" s="12"/>
      <c r="AG2916" s="8"/>
      <c r="AH2916" s="88"/>
    </row>
    <row r="2917" spans="1:34" x14ac:dyDescent="0.25">
      <c r="A2917" s="62">
        <f>COUNTA(H2917:K2917,L2917:AH2917)</f>
        <v>0</v>
      </c>
      <c r="B2917" s="13"/>
      <c r="C2917" s="13"/>
      <c r="D2917" s="13"/>
      <c r="E2917" s="13">
        <f t="shared" si="372"/>
        <v>0</v>
      </c>
      <c r="F2917" s="13"/>
      <c r="G2917" s="13"/>
      <c r="H2917" s="88"/>
      <c r="I2917" s="88"/>
      <c r="J2917" s="9"/>
      <c r="K2917" s="8"/>
      <c r="L2917" s="19"/>
      <c r="M2917" s="8"/>
      <c r="N2917" s="19"/>
      <c r="O2917" s="19"/>
      <c r="P2917" s="19"/>
      <c r="Q2917" s="8"/>
      <c r="R2917" s="8"/>
      <c r="S2917" s="88"/>
      <c r="T2917" s="8"/>
      <c r="U2917" s="8"/>
      <c r="V2917" s="11"/>
      <c r="W2917" s="19"/>
      <c r="X2917" s="8"/>
      <c r="Y2917" s="90"/>
      <c r="Z2917" s="88"/>
      <c r="AA2917" s="88"/>
      <c r="AB2917" s="88"/>
      <c r="AC2917" s="88"/>
      <c r="AD2917" s="10"/>
      <c r="AE2917" s="8"/>
      <c r="AF2917" s="12"/>
      <c r="AG2917" s="8"/>
      <c r="AH2917" s="88"/>
    </row>
    <row r="2918" spans="1:34" x14ac:dyDescent="0.25">
      <c r="A2918" s="62">
        <f>COUNTA(H2918:K2918,L2918:AH2918)</f>
        <v>0</v>
      </c>
      <c r="B2918" s="13"/>
      <c r="C2918" s="13"/>
      <c r="D2918" s="13"/>
      <c r="E2918" s="13">
        <f t="shared" si="372"/>
        <v>0</v>
      </c>
      <c r="F2918" s="13"/>
      <c r="G2918" s="13"/>
      <c r="H2918" s="88"/>
      <c r="I2918" s="88"/>
      <c r="J2918" s="9"/>
      <c r="K2918" s="8"/>
      <c r="L2918" s="19"/>
      <c r="M2918" s="8"/>
      <c r="N2918" s="19"/>
      <c r="O2918" s="19"/>
      <c r="P2918" s="19"/>
      <c r="Q2918" s="8"/>
      <c r="R2918" s="8"/>
      <c r="S2918" s="88"/>
      <c r="T2918" s="8"/>
      <c r="U2918" s="8"/>
      <c r="V2918" s="11"/>
      <c r="W2918" s="19"/>
      <c r="X2918" s="8"/>
      <c r="Y2918" s="90"/>
      <c r="Z2918" s="88"/>
      <c r="AA2918" s="88"/>
      <c r="AB2918" s="88"/>
      <c r="AC2918" s="88"/>
      <c r="AD2918" s="10"/>
      <c r="AE2918" s="8"/>
      <c r="AF2918" s="12"/>
      <c r="AG2918" s="8"/>
      <c r="AH2918" s="88"/>
    </row>
    <row r="2919" spans="1:34" x14ac:dyDescent="0.25">
      <c r="A2919" s="62">
        <f>COUNTA(H2919:K2919,L2919:AH2919)</f>
        <v>0</v>
      </c>
      <c r="B2919" s="13"/>
      <c r="C2919" s="13"/>
      <c r="D2919" s="13"/>
      <c r="E2919" s="13">
        <f t="shared" si="372"/>
        <v>0</v>
      </c>
      <c r="F2919" s="13"/>
      <c r="G2919" s="13"/>
      <c r="H2919" s="88"/>
      <c r="I2919" s="88"/>
      <c r="J2919" s="9"/>
      <c r="K2919" s="8"/>
      <c r="L2919" s="19"/>
      <c r="M2919" s="8"/>
      <c r="N2919" s="19"/>
      <c r="O2919" s="19"/>
      <c r="P2919" s="19"/>
      <c r="Q2919" s="8"/>
      <c r="R2919" s="8"/>
      <c r="S2919" s="88"/>
      <c r="T2919" s="8"/>
      <c r="U2919" s="8"/>
      <c r="V2919" s="11"/>
      <c r="W2919" s="19"/>
      <c r="X2919" s="8"/>
      <c r="Y2919" s="90"/>
      <c r="Z2919" s="88"/>
      <c r="AA2919" s="88"/>
      <c r="AB2919" s="88"/>
      <c r="AC2919" s="88"/>
      <c r="AD2919" s="10"/>
      <c r="AE2919" s="8"/>
      <c r="AF2919" s="12"/>
      <c r="AG2919" s="8"/>
      <c r="AH2919" s="88"/>
    </row>
    <row r="2920" spans="1:34" s="26" customFormat="1" ht="11.25" customHeight="1" x14ac:dyDescent="0.25">
      <c r="A2920" s="21">
        <v>0</v>
      </c>
      <c r="B2920" s="22"/>
      <c r="C2920" s="22"/>
      <c r="D2920" s="21"/>
      <c r="E2920" s="23">
        <f>MAX(E2904:E2919)</f>
        <v>0</v>
      </c>
      <c r="F2920" s="21" t="str">
        <f>RIGHT(R2920,4)</f>
        <v xml:space="preserve"> - 0</v>
      </c>
      <c r="G2920" s="21" t="str">
        <f>RIGHT(X2920,4)</f>
        <v xml:space="preserve"> - 0</v>
      </c>
      <c r="H2920" s="88"/>
      <c r="I2920" s="88"/>
      <c r="J2920" s="23" t="s">
        <v>85</v>
      </c>
      <c r="K2920" s="23" t="str">
        <f>IF(E2920=4,"ВО",IF(E2920=3,"СПО",IF(E2920=2,"ВО (с)",IF(E2920=1,"СПО (с)","-"))))</f>
        <v>-</v>
      </c>
      <c r="L2920" s="23">
        <f>COUNTA(L2904:L2919)</f>
        <v>0</v>
      </c>
      <c r="M2920" s="23" t="s">
        <v>80</v>
      </c>
      <c r="N2920" s="23" t="s">
        <v>80</v>
      </c>
      <c r="O2920" s="23">
        <f>COUNTA(O2904:O2919)</f>
        <v>0</v>
      </c>
      <c r="P2920" s="23" t="s">
        <v>80</v>
      </c>
      <c r="Q2920" s="23">
        <f>SUM(Q2904:Q2919)</f>
        <v>0</v>
      </c>
      <c r="R2920" s="23" t="str">
        <f>CONCATENATE("П.Г.П. - ",MAX(R2904:R2919))</f>
        <v>П.Г.П. - 0</v>
      </c>
      <c r="S2920" s="23">
        <f>COUNTA(S2904)</f>
        <v>0</v>
      </c>
      <c r="T2920" s="23">
        <f>T2905</f>
        <v>0</v>
      </c>
      <c r="U2920" s="23" t="s">
        <v>80</v>
      </c>
      <c r="V2920" s="23" t="s">
        <v>80</v>
      </c>
      <c r="W2920" s="23">
        <f>COUNTA(W2904:W2919)</f>
        <v>0</v>
      </c>
      <c r="X2920" s="23" t="str">
        <f>CONCATENATE("П.Г.П. - ",MAX(X2904:X2919))</f>
        <v>П.Г.П. - 0</v>
      </c>
      <c r="Y2920" s="24">
        <f>Y2904</f>
        <v>0</v>
      </c>
      <c r="Z2920" s="23" t="str">
        <f>IF(Z2904="","-",Z2904)</f>
        <v>-</v>
      </c>
      <c r="AA2920" s="23" t="str">
        <f t="shared" ref="AA2920:AC2920" si="373">IF(AA2904="","-",AA2904)</f>
        <v>-</v>
      </c>
      <c r="AB2920" s="23" t="str">
        <f t="shared" si="373"/>
        <v>-</v>
      </c>
      <c r="AC2920" s="23" t="str">
        <f t="shared" si="373"/>
        <v>-</v>
      </c>
      <c r="AD2920" s="23" t="s">
        <v>80</v>
      </c>
      <c r="AE2920" s="23">
        <f>SUM(AE2904:AE2919)</f>
        <v>0</v>
      </c>
      <c r="AF2920" s="25">
        <f>SUM(AF2904:AF2919)</f>
        <v>0</v>
      </c>
      <c r="AG2920" s="23" t="s">
        <v>80</v>
      </c>
      <c r="AH2920" s="23" t="s">
        <v>80</v>
      </c>
    </row>
    <row r="2921" spans="1:34" x14ac:dyDescent="0.25">
      <c r="A2921" s="62">
        <f>COUNTA(H2921:K2921,L2921:AH2921)-7</f>
        <v>-1</v>
      </c>
      <c r="B2921" s="13"/>
      <c r="C2921" s="13"/>
      <c r="D2921" s="13"/>
      <c r="E2921" s="13">
        <f t="shared" ref="E2921:E2936" si="374">IF(K2921="ВО",4,IF(K2921="СПО",3,IF(K2921="ВО (студент)",2,IF(K2921="СПО (студент)",1,0))))</f>
        <v>0</v>
      </c>
      <c r="F2921" s="13"/>
      <c r="G2921" s="13"/>
      <c r="H2921" s="88">
        <v>192</v>
      </c>
      <c r="I2921" s="88"/>
      <c r="J2921" s="7" t="s">
        <v>77</v>
      </c>
      <c r="K2921" s="8"/>
      <c r="L2921" s="19"/>
      <c r="M2921" s="8"/>
      <c r="N2921" s="19"/>
      <c r="O2921" s="19"/>
      <c r="P2921" s="19"/>
      <c r="Q2921" s="8"/>
      <c r="R2921" s="8"/>
      <c r="S2921" s="88"/>
      <c r="T2921" s="17" t="s">
        <v>80</v>
      </c>
      <c r="U2921" s="17" t="s">
        <v>80</v>
      </c>
      <c r="V2921" s="18" t="s">
        <v>80</v>
      </c>
      <c r="W2921" s="19"/>
      <c r="X2921" s="8"/>
      <c r="Y2921" s="90"/>
      <c r="Z2921" s="88"/>
      <c r="AA2921" s="88"/>
      <c r="AB2921" s="88" t="str">
        <f>IF(Y2921&lt;1,"-",ROUND(YEARFRAC(Y2921,#REF!,1),2))</f>
        <v>-</v>
      </c>
      <c r="AC2921" s="88"/>
      <c r="AD2921" s="10"/>
      <c r="AE2921" s="8"/>
      <c r="AF2921" s="12"/>
      <c r="AG2921" s="8"/>
      <c r="AH2921" s="88"/>
    </row>
    <row r="2922" spans="1:34" x14ac:dyDescent="0.25">
      <c r="A2922" s="62">
        <f>COUNTA(H2922:K2922,L2922:AH2922)</f>
        <v>0</v>
      </c>
      <c r="B2922" s="13"/>
      <c r="C2922" s="13"/>
      <c r="D2922" s="13"/>
      <c r="E2922" s="13">
        <f t="shared" si="374"/>
        <v>0</v>
      </c>
      <c r="F2922" s="13"/>
      <c r="G2922" s="13"/>
      <c r="H2922" s="88"/>
      <c r="I2922" s="88"/>
      <c r="J2922" s="9"/>
      <c r="K2922" s="8"/>
      <c r="L2922" s="19"/>
      <c r="M2922" s="8"/>
      <c r="N2922" s="19"/>
      <c r="O2922" s="19"/>
      <c r="P2922" s="19"/>
      <c r="Q2922" s="8"/>
      <c r="R2922" s="8"/>
      <c r="S2922" s="88"/>
      <c r="T2922" s="8"/>
      <c r="U2922" s="8"/>
      <c r="V2922" s="11"/>
      <c r="W2922" s="19"/>
      <c r="X2922" s="8"/>
      <c r="Y2922" s="90"/>
      <c r="Z2922" s="88"/>
      <c r="AA2922" s="88"/>
      <c r="AB2922" s="88"/>
      <c r="AC2922" s="88"/>
      <c r="AD2922" s="10"/>
      <c r="AE2922" s="8"/>
      <c r="AF2922" s="12"/>
      <c r="AG2922" s="8"/>
      <c r="AH2922" s="88"/>
    </row>
    <row r="2923" spans="1:34" x14ac:dyDescent="0.25">
      <c r="A2923" s="62">
        <f>COUNTA(H2923:K2923,L2923:AH2923,J2924)-4</f>
        <v>0</v>
      </c>
      <c r="B2923" s="13"/>
      <c r="C2923" s="13"/>
      <c r="D2923" s="13"/>
      <c r="E2923" s="13">
        <f t="shared" si="374"/>
        <v>0</v>
      </c>
      <c r="F2923" s="13"/>
      <c r="G2923" s="13"/>
      <c r="H2923" s="88"/>
      <c r="I2923" s="88"/>
      <c r="J2923" s="7" t="s">
        <v>78</v>
      </c>
      <c r="K2923" s="8"/>
      <c r="L2923" s="19"/>
      <c r="M2923" s="8"/>
      <c r="N2923" s="19"/>
      <c r="O2923" s="19"/>
      <c r="P2923" s="19"/>
      <c r="Q2923" s="8"/>
      <c r="R2923" s="8"/>
      <c r="S2923" s="88"/>
      <c r="T2923" s="17" t="s">
        <v>80</v>
      </c>
      <c r="U2923" s="17" t="s">
        <v>80</v>
      </c>
      <c r="V2923" s="18" t="s">
        <v>80</v>
      </c>
      <c r="W2923" s="19"/>
      <c r="X2923" s="8"/>
      <c r="Y2923" s="90"/>
      <c r="Z2923" s="88"/>
      <c r="AA2923" s="88"/>
      <c r="AB2923" s="88"/>
      <c r="AC2923" s="88"/>
      <c r="AD2923" s="10"/>
      <c r="AE2923" s="8"/>
      <c r="AF2923" s="12"/>
      <c r="AG2923" s="8"/>
      <c r="AH2923" s="88"/>
    </row>
    <row r="2924" spans="1:34" x14ac:dyDescent="0.25">
      <c r="A2924" s="62">
        <f>COUNTA(H2924:K2924,L2924:AH2924)</f>
        <v>0</v>
      </c>
      <c r="B2924" s="13"/>
      <c r="C2924" s="13"/>
      <c r="D2924" s="13" t="str">
        <f>IF(J2924&gt;0,"совмещение","-")</f>
        <v>-</v>
      </c>
      <c r="E2924" s="13">
        <f t="shared" si="374"/>
        <v>0</v>
      </c>
      <c r="F2924" s="13"/>
      <c r="G2924" s="13"/>
      <c r="H2924" s="88"/>
      <c r="I2924" s="88"/>
      <c r="J2924" s="9"/>
      <c r="K2924" s="8"/>
      <c r="L2924" s="19"/>
      <c r="M2924" s="8"/>
      <c r="N2924" s="19"/>
      <c r="O2924" s="19"/>
      <c r="P2924" s="19"/>
      <c r="Q2924" s="8"/>
      <c r="R2924" s="8"/>
      <c r="S2924" s="88"/>
      <c r="T2924" s="8"/>
      <c r="U2924" s="8"/>
      <c r="V2924" s="11"/>
      <c r="W2924" s="19"/>
      <c r="X2924" s="8"/>
      <c r="Y2924" s="90"/>
      <c r="Z2924" s="88"/>
      <c r="AA2924" s="88"/>
      <c r="AB2924" s="88"/>
      <c r="AC2924" s="88"/>
      <c r="AD2924" s="10"/>
      <c r="AE2924" s="8"/>
      <c r="AF2924" s="12"/>
      <c r="AG2924" s="8"/>
      <c r="AH2924" s="88"/>
    </row>
    <row r="2925" spans="1:34" x14ac:dyDescent="0.25">
      <c r="A2925" s="62">
        <f>COUNTA(H2925:K2925,L2925:AH2925)</f>
        <v>0</v>
      </c>
      <c r="B2925" s="13"/>
      <c r="C2925" s="13"/>
      <c r="D2925" s="13"/>
      <c r="E2925" s="13">
        <f t="shared" si="374"/>
        <v>0</v>
      </c>
      <c r="F2925" s="13"/>
      <c r="G2925" s="13"/>
      <c r="H2925" s="88"/>
      <c r="I2925" s="88"/>
      <c r="J2925" s="9"/>
      <c r="K2925" s="8"/>
      <c r="L2925" s="19"/>
      <c r="M2925" s="8"/>
      <c r="N2925" s="19"/>
      <c r="O2925" s="19"/>
      <c r="P2925" s="19"/>
      <c r="Q2925" s="8"/>
      <c r="R2925" s="8"/>
      <c r="S2925" s="88"/>
      <c r="T2925" s="8"/>
      <c r="U2925" s="8"/>
      <c r="V2925" s="11"/>
      <c r="W2925" s="19"/>
      <c r="X2925" s="8"/>
      <c r="Y2925" s="90"/>
      <c r="Z2925" s="88"/>
      <c r="AA2925" s="88"/>
      <c r="AB2925" s="88"/>
      <c r="AC2925" s="88"/>
      <c r="AD2925" s="10"/>
      <c r="AE2925" s="8"/>
      <c r="AF2925" s="12"/>
      <c r="AG2925" s="8"/>
      <c r="AH2925" s="88"/>
    </row>
    <row r="2926" spans="1:34" x14ac:dyDescent="0.25">
      <c r="A2926" s="62">
        <f>COUNTA(H2926:K2926,L2926:AH2926)</f>
        <v>0</v>
      </c>
      <c r="B2926" s="13"/>
      <c r="C2926" s="13"/>
      <c r="D2926" s="13"/>
      <c r="E2926" s="13">
        <f t="shared" si="374"/>
        <v>0</v>
      </c>
      <c r="F2926" s="13"/>
      <c r="G2926" s="13"/>
      <c r="H2926" s="88"/>
      <c r="I2926" s="88"/>
      <c r="J2926" s="9"/>
      <c r="K2926" s="8"/>
      <c r="L2926" s="19"/>
      <c r="M2926" s="8"/>
      <c r="N2926" s="19"/>
      <c r="O2926" s="19"/>
      <c r="P2926" s="19"/>
      <c r="Q2926" s="8"/>
      <c r="R2926" s="8"/>
      <c r="S2926" s="88"/>
      <c r="T2926" s="8"/>
      <c r="U2926" s="8"/>
      <c r="V2926" s="11"/>
      <c r="W2926" s="19"/>
      <c r="X2926" s="8"/>
      <c r="Y2926" s="90"/>
      <c r="Z2926" s="88"/>
      <c r="AA2926" s="88"/>
      <c r="AB2926" s="88"/>
      <c r="AC2926" s="88"/>
      <c r="AD2926" s="10"/>
      <c r="AE2926" s="8"/>
      <c r="AF2926" s="12"/>
      <c r="AG2926" s="8"/>
      <c r="AH2926" s="88"/>
    </row>
    <row r="2927" spans="1:34" x14ac:dyDescent="0.25">
      <c r="A2927" s="62">
        <f>COUNTA(H2927:K2927,L2927:AH2927)</f>
        <v>0</v>
      </c>
      <c r="B2927" s="13"/>
      <c r="C2927" s="13"/>
      <c r="D2927" s="13"/>
      <c r="E2927" s="13">
        <f t="shared" si="374"/>
        <v>0</v>
      </c>
      <c r="F2927" s="13"/>
      <c r="G2927" s="13"/>
      <c r="H2927" s="88"/>
      <c r="I2927" s="88"/>
      <c r="J2927" s="9"/>
      <c r="K2927" s="8"/>
      <c r="L2927" s="19"/>
      <c r="M2927" s="8"/>
      <c r="N2927" s="19"/>
      <c r="O2927" s="19"/>
      <c r="P2927" s="19"/>
      <c r="Q2927" s="8"/>
      <c r="R2927" s="8"/>
      <c r="S2927" s="88"/>
      <c r="T2927" s="8"/>
      <c r="U2927" s="8"/>
      <c r="V2927" s="11"/>
      <c r="W2927" s="19"/>
      <c r="X2927" s="8"/>
      <c r="Y2927" s="90"/>
      <c r="Z2927" s="88"/>
      <c r="AA2927" s="88"/>
      <c r="AB2927" s="88"/>
      <c r="AC2927" s="88"/>
      <c r="AD2927" s="10"/>
      <c r="AE2927" s="8"/>
      <c r="AF2927" s="12"/>
      <c r="AG2927" s="8"/>
      <c r="AH2927" s="88"/>
    </row>
    <row r="2928" spans="1:34" x14ac:dyDescent="0.25">
      <c r="A2928" s="62">
        <f>COUNTA(H2928:K2928,L2928:AH2928)</f>
        <v>0</v>
      </c>
      <c r="B2928" s="13"/>
      <c r="C2928" s="13"/>
      <c r="D2928" s="13"/>
      <c r="E2928" s="13">
        <f t="shared" si="374"/>
        <v>0</v>
      </c>
      <c r="F2928" s="13"/>
      <c r="G2928" s="13"/>
      <c r="H2928" s="88"/>
      <c r="I2928" s="88"/>
      <c r="J2928" s="9"/>
      <c r="K2928" s="8"/>
      <c r="L2928" s="19"/>
      <c r="M2928" s="8"/>
      <c r="N2928" s="19"/>
      <c r="O2928" s="19"/>
      <c r="P2928" s="19"/>
      <c r="Q2928" s="8"/>
      <c r="R2928" s="8"/>
      <c r="S2928" s="88"/>
      <c r="T2928" s="8"/>
      <c r="U2928" s="8"/>
      <c r="V2928" s="11"/>
      <c r="W2928" s="19"/>
      <c r="X2928" s="8"/>
      <c r="Y2928" s="90"/>
      <c r="Z2928" s="88"/>
      <c r="AA2928" s="88"/>
      <c r="AB2928" s="88"/>
      <c r="AC2928" s="88"/>
      <c r="AD2928" s="10"/>
      <c r="AE2928" s="8"/>
      <c r="AF2928" s="12"/>
      <c r="AG2928" s="8"/>
      <c r="AH2928" s="88"/>
    </row>
    <row r="2929" spans="1:34" x14ac:dyDescent="0.25">
      <c r="A2929" s="62">
        <f>COUNTA(H2929:K2929,L2929:AH2929)</f>
        <v>0</v>
      </c>
      <c r="B2929" s="13"/>
      <c r="C2929" s="13"/>
      <c r="D2929" s="13"/>
      <c r="E2929" s="13">
        <f t="shared" si="374"/>
        <v>0</v>
      </c>
      <c r="F2929" s="13"/>
      <c r="G2929" s="13"/>
      <c r="H2929" s="88"/>
      <c r="I2929" s="88"/>
      <c r="J2929" s="9"/>
      <c r="K2929" s="8"/>
      <c r="L2929" s="19"/>
      <c r="M2929" s="8"/>
      <c r="N2929" s="19"/>
      <c r="O2929" s="19"/>
      <c r="P2929" s="19"/>
      <c r="Q2929" s="8"/>
      <c r="R2929" s="8"/>
      <c r="S2929" s="88"/>
      <c r="T2929" s="8"/>
      <c r="U2929" s="8"/>
      <c r="V2929" s="11"/>
      <c r="W2929" s="19"/>
      <c r="X2929" s="8"/>
      <c r="Y2929" s="90"/>
      <c r="Z2929" s="88"/>
      <c r="AA2929" s="88"/>
      <c r="AB2929" s="88"/>
      <c r="AC2929" s="88"/>
      <c r="AD2929" s="10"/>
      <c r="AE2929" s="8"/>
      <c r="AF2929" s="12"/>
      <c r="AG2929" s="8"/>
      <c r="AH2929" s="88"/>
    </row>
    <row r="2930" spans="1:34" x14ac:dyDescent="0.25">
      <c r="A2930" s="62">
        <f>COUNTA(H2930:K2930,L2930:AH2930,J2931)-4</f>
        <v>0</v>
      </c>
      <c r="B2930" s="13"/>
      <c r="C2930" s="13"/>
      <c r="D2930" s="13"/>
      <c r="E2930" s="13">
        <f t="shared" si="374"/>
        <v>0</v>
      </c>
      <c r="F2930" s="13"/>
      <c r="G2930" s="13"/>
      <c r="H2930" s="88"/>
      <c r="I2930" s="88"/>
      <c r="J2930" s="7" t="s">
        <v>79</v>
      </c>
      <c r="K2930" s="8"/>
      <c r="L2930" s="19"/>
      <c r="M2930" s="8"/>
      <c r="N2930" s="19"/>
      <c r="O2930" s="19"/>
      <c r="P2930" s="19"/>
      <c r="Q2930" s="8"/>
      <c r="R2930" s="8"/>
      <c r="S2930" s="88"/>
      <c r="T2930" s="17" t="s">
        <v>80</v>
      </c>
      <c r="U2930" s="17" t="s">
        <v>80</v>
      </c>
      <c r="V2930" s="18" t="s">
        <v>80</v>
      </c>
      <c r="W2930" s="19"/>
      <c r="X2930" s="8"/>
      <c r="Y2930" s="90"/>
      <c r="Z2930" s="88"/>
      <c r="AA2930" s="88"/>
      <c r="AB2930" s="88"/>
      <c r="AC2930" s="88"/>
      <c r="AD2930" s="10"/>
      <c r="AE2930" s="8"/>
      <c r="AF2930" s="12"/>
      <c r="AG2930" s="8"/>
      <c r="AH2930" s="88"/>
    </row>
    <row r="2931" spans="1:34" x14ac:dyDescent="0.25">
      <c r="A2931" s="62">
        <f>COUNTA(H2931:K2931,L2931:AH2931)</f>
        <v>0</v>
      </c>
      <c r="B2931" s="13"/>
      <c r="C2931" s="13"/>
      <c r="D2931" s="13" t="str">
        <f>IF(J2931&gt;0,"совместительство","-")</f>
        <v>-</v>
      </c>
      <c r="E2931" s="13">
        <f t="shared" si="374"/>
        <v>0</v>
      </c>
      <c r="F2931" s="13"/>
      <c r="G2931" s="13"/>
      <c r="H2931" s="88"/>
      <c r="I2931" s="88"/>
      <c r="J2931" s="9"/>
      <c r="K2931" s="8"/>
      <c r="L2931" s="19"/>
      <c r="M2931" s="8"/>
      <c r="N2931" s="19"/>
      <c r="O2931" s="19"/>
      <c r="P2931" s="19"/>
      <c r="Q2931" s="8"/>
      <c r="R2931" s="8"/>
      <c r="S2931" s="88"/>
      <c r="T2931" s="8"/>
      <c r="U2931" s="8"/>
      <c r="V2931" s="11"/>
      <c r="W2931" s="19"/>
      <c r="X2931" s="8"/>
      <c r="Y2931" s="90"/>
      <c r="Z2931" s="88"/>
      <c r="AA2931" s="88"/>
      <c r="AB2931" s="88"/>
      <c r="AC2931" s="88"/>
      <c r="AD2931" s="10"/>
      <c r="AE2931" s="8"/>
      <c r="AF2931" s="12"/>
      <c r="AG2931" s="8"/>
      <c r="AH2931" s="88"/>
    </row>
    <row r="2932" spans="1:34" x14ac:dyDescent="0.25">
      <c r="A2932" s="62">
        <f>COUNTA(H2932:K2932,L2932:AH2932)</f>
        <v>0</v>
      </c>
      <c r="B2932" s="13"/>
      <c r="C2932" s="13"/>
      <c r="D2932" s="13"/>
      <c r="E2932" s="13">
        <f t="shared" si="374"/>
        <v>0</v>
      </c>
      <c r="F2932" s="13"/>
      <c r="G2932" s="13"/>
      <c r="H2932" s="88"/>
      <c r="I2932" s="88"/>
      <c r="J2932" s="9"/>
      <c r="K2932" s="8"/>
      <c r="L2932" s="19"/>
      <c r="M2932" s="8"/>
      <c r="N2932" s="19"/>
      <c r="O2932" s="19"/>
      <c r="P2932" s="19"/>
      <c r="Q2932" s="8"/>
      <c r="R2932" s="8"/>
      <c r="S2932" s="88"/>
      <c r="T2932" s="8"/>
      <c r="U2932" s="8"/>
      <c r="V2932" s="11"/>
      <c r="W2932" s="19"/>
      <c r="X2932" s="8"/>
      <c r="Y2932" s="90"/>
      <c r="Z2932" s="88"/>
      <c r="AA2932" s="88"/>
      <c r="AB2932" s="88"/>
      <c r="AC2932" s="88"/>
      <c r="AD2932" s="10"/>
      <c r="AE2932" s="8"/>
      <c r="AF2932" s="12"/>
      <c r="AG2932" s="8"/>
      <c r="AH2932" s="88"/>
    </row>
    <row r="2933" spans="1:34" x14ac:dyDescent="0.25">
      <c r="A2933" s="62">
        <f>COUNTA(H2933:K2933,L2933:AH2933)</f>
        <v>0</v>
      </c>
      <c r="B2933" s="13"/>
      <c r="C2933" s="13"/>
      <c r="D2933" s="13"/>
      <c r="E2933" s="13">
        <f t="shared" si="374"/>
        <v>0</v>
      </c>
      <c r="F2933" s="13"/>
      <c r="G2933" s="13"/>
      <c r="H2933" s="88"/>
      <c r="I2933" s="88"/>
      <c r="J2933" s="9"/>
      <c r="K2933" s="8"/>
      <c r="L2933" s="19"/>
      <c r="M2933" s="8"/>
      <c r="N2933" s="19"/>
      <c r="O2933" s="19"/>
      <c r="P2933" s="19"/>
      <c r="Q2933" s="8"/>
      <c r="R2933" s="8"/>
      <c r="S2933" s="88"/>
      <c r="T2933" s="8"/>
      <c r="U2933" s="8"/>
      <c r="V2933" s="11"/>
      <c r="W2933" s="19"/>
      <c r="X2933" s="8"/>
      <c r="Y2933" s="90"/>
      <c r="Z2933" s="88"/>
      <c r="AA2933" s="88"/>
      <c r="AB2933" s="88"/>
      <c r="AC2933" s="88"/>
      <c r="AD2933" s="10"/>
      <c r="AE2933" s="8"/>
      <c r="AF2933" s="12"/>
      <c r="AG2933" s="8"/>
      <c r="AH2933" s="88"/>
    </row>
    <row r="2934" spans="1:34" x14ac:dyDescent="0.25">
      <c r="A2934" s="62">
        <f>COUNTA(H2934:K2934,L2934:AH2934)</f>
        <v>0</v>
      </c>
      <c r="B2934" s="13"/>
      <c r="C2934" s="13"/>
      <c r="D2934" s="13"/>
      <c r="E2934" s="13">
        <f t="shared" si="374"/>
        <v>0</v>
      </c>
      <c r="F2934" s="13"/>
      <c r="G2934" s="13"/>
      <c r="H2934" s="88"/>
      <c r="I2934" s="88"/>
      <c r="J2934" s="9"/>
      <c r="K2934" s="8"/>
      <c r="L2934" s="19"/>
      <c r="M2934" s="8"/>
      <c r="N2934" s="19"/>
      <c r="O2934" s="19"/>
      <c r="P2934" s="19"/>
      <c r="Q2934" s="8"/>
      <c r="R2934" s="8"/>
      <c r="S2934" s="88"/>
      <c r="T2934" s="8"/>
      <c r="U2934" s="8"/>
      <c r="V2934" s="11"/>
      <c r="W2934" s="19"/>
      <c r="X2934" s="8"/>
      <c r="Y2934" s="90"/>
      <c r="Z2934" s="88"/>
      <c r="AA2934" s="88"/>
      <c r="AB2934" s="88"/>
      <c r="AC2934" s="88"/>
      <c r="AD2934" s="10"/>
      <c r="AE2934" s="8"/>
      <c r="AF2934" s="12"/>
      <c r="AG2934" s="8"/>
      <c r="AH2934" s="88"/>
    </row>
    <row r="2935" spans="1:34" x14ac:dyDescent="0.25">
      <c r="A2935" s="62">
        <f>COUNTA(H2935:K2935,L2935:AH2935)</f>
        <v>0</v>
      </c>
      <c r="B2935" s="13"/>
      <c r="C2935" s="13"/>
      <c r="D2935" s="13"/>
      <c r="E2935" s="13">
        <f t="shared" si="374"/>
        <v>0</v>
      </c>
      <c r="F2935" s="13"/>
      <c r="G2935" s="13"/>
      <c r="H2935" s="88"/>
      <c r="I2935" s="88"/>
      <c r="J2935" s="9"/>
      <c r="K2935" s="8"/>
      <c r="L2935" s="19"/>
      <c r="M2935" s="8"/>
      <c r="N2935" s="19"/>
      <c r="O2935" s="19"/>
      <c r="P2935" s="19"/>
      <c r="Q2935" s="8"/>
      <c r="R2935" s="8"/>
      <c r="S2935" s="88"/>
      <c r="T2935" s="8"/>
      <c r="U2935" s="8"/>
      <c r="V2935" s="11"/>
      <c r="W2935" s="19"/>
      <c r="X2935" s="8"/>
      <c r="Y2935" s="90"/>
      <c r="Z2935" s="88"/>
      <c r="AA2935" s="88"/>
      <c r="AB2935" s="88"/>
      <c r="AC2935" s="88"/>
      <c r="AD2935" s="10"/>
      <c r="AE2935" s="8"/>
      <c r="AF2935" s="12"/>
      <c r="AG2935" s="8"/>
      <c r="AH2935" s="88"/>
    </row>
    <row r="2936" spans="1:34" x14ac:dyDescent="0.25">
      <c r="A2936" s="62">
        <f>COUNTA(H2936:K2936,L2936:AH2936)</f>
        <v>0</v>
      </c>
      <c r="B2936" s="13"/>
      <c r="C2936" s="13"/>
      <c r="D2936" s="13"/>
      <c r="E2936" s="13">
        <f t="shared" si="374"/>
        <v>0</v>
      </c>
      <c r="F2936" s="13"/>
      <c r="G2936" s="13"/>
      <c r="H2936" s="88"/>
      <c r="I2936" s="88"/>
      <c r="J2936" s="9"/>
      <c r="K2936" s="8"/>
      <c r="L2936" s="19"/>
      <c r="M2936" s="8"/>
      <c r="N2936" s="19"/>
      <c r="O2936" s="19"/>
      <c r="P2936" s="19"/>
      <c r="Q2936" s="8"/>
      <c r="R2936" s="8"/>
      <c r="S2936" s="88"/>
      <c r="T2936" s="8"/>
      <c r="U2936" s="8"/>
      <c r="V2936" s="11"/>
      <c r="W2936" s="19"/>
      <c r="X2936" s="8"/>
      <c r="Y2936" s="90"/>
      <c r="Z2936" s="88"/>
      <c r="AA2936" s="88"/>
      <c r="AB2936" s="88"/>
      <c r="AC2936" s="88"/>
      <c r="AD2936" s="10"/>
      <c r="AE2936" s="8"/>
      <c r="AF2936" s="12"/>
      <c r="AG2936" s="8"/>
      <c r="AH2936" s="88"/>
    </row>
    <row r="2937" spans="1:34" s="26" customFormat="1" ht="11.25" customHeight="1" x14ac:dyDescent="0.25">
      <c r="A2937" s="21">
        <v>0</v>
      </c>
      <c r="B2937" s="22"/>
      <c r="C2937" s="22"/>
      <c r="D2937" s="21"/>
      <c r="E2937" s="23">
        <f>MAX(E2921:E2936)</f>
        <v>0</v>
      </c>
      <c r="F2937" s="21" t="str">
        <f>RIGHT(R2937,4)</f>
        <v xml:space="preserve"> - 0</v>
      </c>
      <c r="G2937" s="21" t="str">
        <f>RIGHT(X2937,4)</f>
        <v xml:space="preserve"> - 0</v>
      </c>
      <c r="H2937" s="88"/>
      <c r="I2937" s="88"/>
      <c r="J2937" s="23" t="s">
        <v>85</v>
      </c>
      <c r="K2937" s="23" t="str">
        <f>IF(E2937=4,"ВО",IF(E2937=3,"СПО",IF(E2937=2,"ВО (с)",IF(E2937=1,"СПО (с)","-"))))</f>
        <v>-</v>
      </c>
      <c r="L2937" s="23">
        <f>COUNTA(L2921:L2936)</f>
        <v>0</v>
      </c>
      <c r="M2937" s="23" t="s">
        <v>80</v>
      </c>
      <c r="N2937" s="23" t="s">
        <v>80</v>
      </c>
      <c r="O2937" s="23">
        <f>COUNTA(O2921:O2936)</f>
        <v>0</v>
      </c>
      <c r="P2937" s="23" t="s">
        <v>80</v>
      </c>
      <c r="Q2937" s="23">
        <f>SUM(Q2921:Q2936)</f>
        <v>0</v>
      </c>
      <c r="R2937" s="23" t="str">
        <f>CONCATENATE("П.Г.П. - ",MAX(R2921:R2936))</f>
        <v>П.Г.П. - 0</v>
      </c>
      <c r="S2937" s="23">
        <f>COUNTA(S2921)</f>
        <v>0</v>
      </c>
      <c r="T2937" s="23">
        <f>T2922</f>
        <v>0</v>
      </c>
      <c r="U2937" s="23" t="s">
        <v>80</v>
      </c>
      <c r="V2937" s="23" t="s">
        <v>80</v>
      </c>
      <c r="W2937" s="23">
        <f>COUNTA(W2921:W2936)</f>
        <v>0</v>
      </c>
      <c r="X2937" s="23" t="str">
        <f>CONCATENATE("П.Г.П. - ",MAX(X2921:X2936))</f>
        <v>П.Г.П. - 0</v>
      </c>
      <c r="Y2937" s="24">
        <f>Y2921</f>
        <v>0</v>
      </c>
      <c r="Z2937" s="23" t="str">
        <f>IF(Z2921="","-",Z2921)</f>
        <v>-</v>
      </c>
      <c r="AA2937" s="23" t="str">
        <f t="shared" ref="AA2937:AC2937" si="375">IF(AA2921="","-",AA2921)</f>
        <v>-</v>
      </c>
      <c r="AB2937" s="23" t="str">
        <f t="shared" si="375"/>
        <v>-</v>
      </c>
      <c r="AC2937" s="23" t="str">
        <f t="shared" si="375"/>
        <v>-</v>
      </c>
      <c r="AD2937" s="23" t="s">
        <v>80</v>
      </c>
      <c r="AE2937" s="23">
        <f>SUM(AE2921:AE2936)</f>
        <v>0</v>
      </c>
      <c r="AF2937" s="25">
        <f>SUM(AF2921:AF2936)</f>
        <v>0</v>
      </c>
      <c r="AG2937" s="23" t="s">
        <v>80</v>
      </c>
      <c r="AH2937" s="23" t="s">
        <v>80</v>
      </c>
    </row>
    <row r="2938" spans="1:34" x14ac:dyDescent="0.25">
      <c r="A2938" s="62">
        <f>COUNTA(H2938:K2938,L2938:AH2938)-7</f>
        <v>-1</v>
      </c>
      <c r="B2938" s="13"/>
      <c r="C2938" s="13"/>
      <c r="D2938" s="13"/>
      <c r="E2938" s="13">
        <f t="shared" ref="E2938:E2953" si="376">IF(K2938="ВО",4,IF(K2938="СПО",3,IF(K2938="ВО (студент)",2,IF(K2938="СПО (студент)",1,0))))</f>
        <v>0</v>
      </c>
      <c r="F2938" s="13"/>
      <c r="G2938" s="13"/>
      <c r="H2938" s="88">
        <v>193</v>
      </c>
      <c r="I2938" s="88"/>
      <c r="J2938" s="7" t="s">
        <v>77</v>
      </c>
      <c r="K2938" s="8"/>
      <c r="L2938" s="19"/>
      <c r="M2938" s="8"/>
      <c r="N2938" s="19"/>
      <c r="O2938" s="19"/>
      <c r="P2938" s="19"/>
      <c r="Q2938" s="8"/>
      <c r="R2938" s="8"/>
      <c r="S2938" s="88"/>
      <c r="T2938" s="17" t="s">
        <v>80</v>
      </c>
      <c r="U2938" s="17" t="s">
        <v>80</v>
      </c>
      <c r="V2938" s="18" t="s">
        <v>80</v>
      </c>
      <c r="W2938" s="19"/>
      <c r="X2938" s="8"/>
      <c r="Y2938" s="90"/>
      <c r="Z2938" s="88"/>
      <c r="AA2938" s="88"/>
      <c r="AB2938" s="88" t="str">
        <f>IF(Y2938&lt;1,"-",ROUND(YEARFRAC(Y2938,#REF!,1),2))</f>
        <v>-</v>
      </c>
      <c r="AC2938" s="88"/>
      <c r="AD2938" s="10"/>
      <c r="AE2938" s="8"/>
      <c r="AF2938" s="12"/>
      <c r="AG2938" s="8"/>
      <c r="AH2938" s="88"/>
    </row>
    <row r="2939" spans="1:34" x14ac:dyDescent="0.25">
      <c r="A2939" s="62">
        <f>COUNTA(H2939:K2939,L2939:AH2939)</f>
        <v>0</v>
      </c>
      <c r="B2939" s="13"/>
      <c r="C2939" s="13"/>
      <c r="D2939" s="13"/>
      <c r="E2939" s="13">
        <f t="shared" si="376"/>
        <v>0</v>
      </c>
      <c r="F2939" s="13"/>
      <c r="G2939" s="13"/>
      <c r="H2939" s="88"/>
      <c r="I2939" s="88"/>
      <c r="J2939" s="9"/>
      <c r="K2939" s="8"/>
      <c r="L2939" s="19"/>
      <c r="M2939" s="8"/>
      <c r="N2939" s="19"/>
      <c r="O2939" s="19"/>
      <c r="P2939" s="19"/>
      <c r="Q2939" s="8"/>
      <c r="R2939" s="8"/>
      <c r="S2939" s="88"/>
      <c r="T2939" s="8"/>
      <c r="U2939" s="8"/>
      <c r="V2939" s="11"/>
      <c r="W2939" s="19"/>
      <c r="X2939" s="8"/>
      <c r="Y2939" s="90"/>
      <c r="Z2939" s="88"/>
      <c r="AA2939" s="88"/>
      <c r="AB2939" s="88"/>
      <c r="AC2939" s="88"/>
      <c r="AD2939" s="10"/>
      <c r="AE2939" s="8"/>
      <c r="AF2939" s="12"/>
      <c r="AG2939" s="8"/>
      <c r="AH2939" s="88"/>
    </row>
    <row r="2940" spans="1:34" x14ac:dyDescent="0.25">
      <c r="A2940" s="62">
        <f>COUNTA(H2940:K2940,L2940:AH2940,J2941)-4</f>
        <v>0</v>
      </c>
      <c r="B2940" s="13"/>
      <c r="C2940" s="13"/>
      <c r="D2940" s="13"/>
      <c r="E2940" s="13">
        <f t="shared" si="376"/>
        <v>0</v>
      </c>
      <c r="F2940" s="13"/>
      <c r="G2940" s="13"/>
      <c r="H2940" s="88"/>
      <c r="I2940" s="88"/>
      <c r="J2940" s="7" t="s">
        <v>78</v>
      </c>
      <c r="K2940" s="8"/>
      <c r="L2940" s="19"/>
      <c r="M2940" s="8"/>
      <c r="N2940" s="19"/>
      <c r="O2940" s="19"/>
      <c r="P2940" s="19"/>
      <c r="Q2940" s="8"/>
      <c r="R2940" s="8"/>
      <c r="S2940" s="88"/>
      <c r="T2940" s="17" t="s">
        <v>80</v>
      </c>
      <c r="U2940" s="17" t="s">
        <v>80</v>
      </c>
      <c r="V2940" s="18" t="s">
        <v>80</v>
      </c>
      <c r="W2940" s="19"/>
      <c r="X2940" s="8"/>
      <c r="Y2940" s="90"/>
      <c r="Z2940" s="88"/>
      <c r="AA2940" s="88"/>
      <c r="AB2940" s="88"/>
      <c r="AC2940" s="88"/>
      <c r="AD2940" s="10"/>
      <c r="AE2940" s="8"/>
      <c r="AF2940" s="12"/>
      <c r="AG2940" s="8"/>
      <c r="AH2940" s="88"/>
    </row>
    <row r="2941" spans="1:34" x14ac:dyDescent="0.25">
      <c r="A2941" s="62">
        <f>COUNTA(H2941:K2941,L2941:AH2941)</f>
        <v>0</v>
      </c>
      <c r="B2941" s="13"/>
      <c r="C2941" s="13"/>
      <c r="D2941" s="13" t="str">
        <f>IF(J2941&gt;0,"совмещение","-")</f>
        <v>-</v>
      </c>
      <c r="E2941" s="13">
        <f t="shared" si="376"/>
        <v>0</v>
      </c>
      <c r="F2941" s="13"/>
      <c r="G2941" s="13"/>
      <c r="H2941" s="88"/>
      <c r="I2941" s="88"/>
      <c r="J2941" s="9"/>
      <c r="K2941" s="8"/>
      <c r="L2941" s="19"/>
      <c r="M2941" s="8"/>
      <c r="N2941" s="19"/>
      <c r="O2941" s="19"/>
      <c r="P2941" s="19"/>
      <c r="Q2941" s="8"/>
      <c r="R2941" s="8"/>
      <c r="S2941" s="88"/>
      <c r="T2941" s="8"/>
      <c r="U2941" s="8"/>
      <c r="V2941" s="11"/>
      <c r="W2941" s="19"/>
      <c r="X2941" s="8"/>
      <c r="Y2941" s="90"/>
      <c r="Z2941" s="88"/>
      <c r="AA2941" s="88"/>
      <c r="AB2941" s="88"/>
      <c r="AC2941" s="88"/>
      <c r="AD2941" s="10"/>
      <c r="AE2941" s="8"/>
      <c r="AF2941" s="12"/>
      <c r="AG2941" s="8"/>
      <c r="AH2941" s="88"/>
    </row>
    <row r="2942" spans="1:34" x14ac:dyDescent="0.25">
      <c r="A2942" s="62">
        <f>COUNTA(H2942:K2942,L2942:AH2942)</f>
        <v>0</v>
      </c>
      <c r="B2942" s="13"/>
      <c r="C2942" s="13"/>
      <c r="D2942" s="13"/>
      <c r="E2942" s="13">
        <f t="shared" si="376"/>
        <v>0</v>
      </c>
      <c r="F2942" s="13"/>
      <c r="G2942" s="13"/>
      <c r="H2942" s="88"/>
      <c r="I2942" s="88"/>
      <c r="J2942" s="9"/>
      <c r="K2942" s="8"/>
      <c r="L2942" s="19"/>
      <c r="M2942" s="8"/>
      <c r="N2942" s="19"/>
      <c r="O2942" s="19"/>
      <c r="P2942" s="19"/>
      <c r="Q2942" s="8"/>
      <c r="R2942" s="8"/>
      <c r="S2942" s="88"/>
      <c r="T2942" s="8"/>
      <c r="U2942" s="8"/>
      <c r="V2942" s="11"/>
      <c r="W2942" s="19"/>
      <c r="X2942" s="8"/>
      <c r="Y2942" s="90"/>
      <c r="Z2942" s="88"/>
      <c r="AA2942" s="88"/>
      <c r="AB2942" s="88"/>
      <c r="AC2942" s="88"/>
      <c r="AD2942" s="10"/>
      <c r="AE2942" s="8"/>
      <c r="AF2942" s="12"/>
      <c r="AG2942" s="8"/>
      <c r="AH2942" s="88"/>
    </row>
    <row r="2943" spans="1:34" x14ac:dyDescent="0.25">
      <c r="A2943" s="62">
        <f>COUNTA(H2943:K2943,L2943:AH2943)</f>
        <v>0</v>
      </c>
      <c r="B2943" s="13"/>
      <c r="C2943" s="13"/>
      <c r="D2943" s="13"/>
      <c r="E2943" s="13">
        <f t="shared" si="376"/>
        <v>0</v>
      </c>
      <c r="F2943" s="13"/>
      <c r="G2943" s="13"/>
      <c r="H2943" s="88"/>
      <c r="I2943" s="88"/>
      <c r="J2943" s="9"/>
      <c r="K2943" s="8"/>
      <c r="L2943" s="19"/>
      <c r="M2943" s="8"/>
      <c r="N2943" s="19"/>
      <c r="O2943" s="19"/>
      <c r="P2943" s="19"/>
      <c r="Q2943" s="8"/>
      <c r="R2943" s="8"/>
      <c r="S2943" s="88"/>
      <c r="T2943" s="8"/>
      <c r="U2943" s="8"/>
      <c r="V2943" s="11"/>
      <c r="W2943" s="19"/>
      <c r="X2943" s="8"/>
      <c r="Y2943" s="90"/>
      <c r="Z2943" s="88"/>
      <c r="AA2943" s="88"/>
      <c r="AB2943" s="88"/>
      <c r="AC2943" s="88"/>
      <c r="AD2943" s="10"/>
      <c r="AE2943" s="8"/>
      <c r="AF2943" s="12"/>
      <c r="AG2943" s="8"/>
      <c r="AH2943" s="88"/>
    </row>
    <row r="2944" spans="1:34" x14ac:dyDescent="0.25">
      <c r="A2944" s="62">
        <f>COUNTA(H2944:K2944,L2944:AH2944)</f>
        <v>0</v>
      </c>
      <c r="B2944" s="13"/>
      <c r="C2944" s="13"/>
      <c r="D2944" s="13"/>
      <c r="E2944" s="13">
        <f t="shared" si="376"/>
        <v>0</v>
      </c>
      <c r="F2944" s="13"/>
      <c r="G2944" s="13"/>
      <c r="H2944" s="88"/>
      <c r="I2944" s="88"/>
      <c r="J2944" s="9"/>
      <c r="K2944" s="8"/>
      <c r="L2944" s="19"/>
      <c r="M2944" s="8"/>
      <c r="N2944" s="19"/>
      <c r="O2944" s="19"/>
      <c r="P2944" s="19"/>
      <c r="Q2944" s="8"/>
      <c r="R2944" s="8"/>
      <c r="S2944" s="88"/>
      <c r="T2944" s="8"/>
      <c r="U2944" s="8"/>
      <c r="V2944" s="11"/>
      <c r="W2944" s="19"/>
      <c r="X2944" s="8"/>
      <c r="Y2944" s="90"/>
      <c r="Z2944" s="88"/>
      <c r="AA2944" s="88"/>
      <c r="AB2944" s="88"/>
      <c r="AC2944" s="88"/>
      <c r="AD2944" s="10"/>
      <c r="AE2944" s="8"/>
      <c r="AF2944" s="12"/>
      <c r="AG2944" s="8"/>
      <c r="AH2944" s="88"/>
    </row>
    <row r="2945" spans="1:34" x14ac:dyDescent="0.25">
      <c r="A2945" s="62">
        <f>COUNTA(H2945:K2945,L2945:AH2945)</f>
        <v>0</v>
      </c>
      <c r="B2945" s="13"/>
      <c r="C2945" s="13"/>
      <c r="D2945" s="13"/>
      <c r="E2945" s="13">
        <f t="shared" si="376"/>
        <v>0</v>
      </c>
      <c r="F2945" s="13"/>
      <c r="G2945" s="13"/>
      <c r="H2945" s="88"/>
      <c r="I2945" s="88"/>
      <c r="J2945" s="9"/>
      <c r="K2945" s="8"/>
      <c r="L2945" s="19"/>
      <c r="M2945" s="8"/>
      <c r="N2945" s="19"/>
      <c r="O2945" s="19"/>
      <c r="P2945" s="19"/>
      <c r="Q2945" s="8"/>
      <c r="R2945" s="8"/>
      <c r="S2945" s="88"/>
      <c r="T2945" s="8"/>
      <c r="U2945" s="8"/>
      <c r="V2945" s="11"/>
      <c r="W2945" s="19"/>
      <c r="X2945" s="8"/>
      <c r="Y2945" s="90"/>
      <c r="Z2945" s="88"/>
      <c r="AA2945" s="88"/>
      <c r="AB2945" s="88"/>
      <c r="AC2945" s="88"/>
      <c r="AD2945" s="10"/>
      <c r="AE2945" s="8"/>
      <c r="AF2945" s="12"/>
      <c r="AG2945" s="8"/>
      <c r="AH2945" s="88"/>
    </row>
    <row r="2946" spans="1:34" x14ac:dyDescent="0.25">
      <c r="A2946" s="62">
        <f>COUNTA(H2946:K2946,L2946:AH2946)</f>
        <v>0</v>
      </c>
      <c r="B2946" s="13"/>
      <c r="C2946" s="13"/>
      <c r="D2946" s="13"/>
      <c r="E2946" s="13">
        <f t="shared" si="376"/>
        <v>0</v>
      </c>
      <c r="F2946" s="13"/>
      <c r="G2946" s="13"/>
      <c r="H2946" s="88"/>
      <c r="I2946" s="88"/>
      <c r="J2946" s="9"/>
      <c r="K2946" s="8"/>
      <c r="L2946" s="19"/>
      <c r="M2946" s="8"/>
      <c r="N2946" s="19"/>
      <c r="O2946" s="19"/>
      <c r="P2946" s="19"/>
      <c r="Q2946" s="8"/>
      <c r="R2946" s="8"/>
      <c r="S2946" s="88"/>
      <c r="T2946" s="8"/>
      <c r="U2946" s="8"/>
      <c r="V2946" s="11"/>
      <c r="W2946" s="19"/>
      <c r="X2946" s="8"/>
      <c r="Y2946" s="90"/>
      <c r="Z2946" s="88"/>
      <c r="AA2946" s="88"/>
      <c r="AB2946" s="88"/>
      <c r="AC2946" s="88"/>
      <c r="AD2946" s="10"/>
      <c r="AE2946" s="8"/>
      <c r="AF2946" s="12"/>
      <c r="AG2946" s="8"/>
      <c r="AH2946" s="88"/>
    </row>
    <row r="2947" spans="1:34" x14ac:dyDescent="0.25">
      <c r="A2947" s="62">
        <f>COUNTA(H2947:K2947,L2947:AH2947,J2948)-4</f>
        <v>0</v>
      </c>
      <c r="B2947" s="13"/>
      <c r="C2947" s="13"/>
      <c r="D2947" s="13"/>
      <c r="E2947" s="13">
        <f t="shared" si="376"/>
        <v>0</v>
      </c>
      <c r="F2947" s="13"/>
      <c r="G2947" s="13"/>
      <c r="H2947" s="88"/>
      <c r="I2947" s="88"/>
      <c r="J2947" s="7" t="s">
        <v>79</v>
      </c>
      <c r="K2947" s="8"/>
      <c r="L2947" s="19"/>
      <c r="M2947" s="8"/>
      <c r="N2947" s="19"/>
      <c r="O2947" s="19"/>
      <c r="P2947" s="19"/>
      <c r="Q2947" s="8"/>
      <c r="R2947" s="8"/>
      <c r="S2947" s="88"/>
      <c r="T2947" s="17" t="s">
        <v>80</v>
      </c>
      <c r="U2947" s="17" t="s">
        <v>80</v>
      </c>
      <c r="V2947" s="18" t="s">
        <v>80</v>
      </c>
      <c r="W2947" s="19"/>
      <c r="X2947" s="8"/>
      <c r="Y2947" s="90"/>
      <c r="Z2947" s="88"/>
      <c r="AA2947" s="88"/>
      <c r="AB2947" s="88"/>
      <c r="AC2947" s="88"/>
      <c r="AD2947" s="10"/>
      <c r="AE2947" s="8"/>
      <c r="AF2947" s="12"/>
      <c r="AG2947" s="8"/>
      <c r="AH2947" s="88"/>
    </row>
    <row r="2948" spans="1:34" x14ac:dyDescent="0.25">
      <c r="A2948" s="62">
        <f>COUNTA(H2948:K2948,L2948:AH2948)</f>
        <v>0</v>
      </c>
      <c r="B2948" s="13"/>
      <c r="C2948" s="13"/>
      <c r="D2948" s="13" t="str">
        <f>IF(J2948&gt;0,"совместительство","-")</f>
        <v>-</v>
      </c>
      <c r="E2948" s="13">
        <f t="shared" si="376"/>
        <v>0</v>
      </c>
      <c r="F2948" s="13"/>
      <c r="G2948" s="13"/>
      <c r="H2948" s="88"/>
      <c r="I2948" s="88"/>
      <c r="J2948" s="9"/>
      <c r="K2948" s="8"/>
      <c r="L2948" s="19"/>
      <c r="M2948" s="8"/>
      <c r="N2948" s="19"/>
      <c r="O2948" s="19"/>
      <c r="P2948" s="19"/>
      <c r="Q2948" s="8"/>
      <c r="R2948" s="8"/>
      <c r="S2948" s="88"/>
      <c r="T2948" s="8"/>
      <c r="U2948" s="8"/>
      <c r="V2948" s="11"/>
      <c r="W2948" s="19"/>
      <c r="X2948" s="8"/>
      <c r="Y2948" s="90"/>
      <c r="Z2948" s="88"/>
      <c r="AA2948" s="88"/>
      <c r="AB2948" s="88"/>
      <c r="AC2948" s="88"/>
      <c r="AD2948" s="10"/>
      <c r="AE2948" s="8"/>
      <c r="AF2948" s="12"/>
      <c r="AG2948" s="8"/>
      <c r="AH2948" s="88"/>
    </row>
    <row r="2949" spans="1:34" x14ac:dyDescent="0.25">
      <c r="A2949" s="62">
        <f>COUNTA(H2949:K2949,L2949:AH2949)</f>
        <v>0</v>
      </c>
      <c r="B2949" s="13"/>
      <c r="C2949" s="13"/>
      <c r="D2949" s="13"/>
      <c r="E2949" s="13">
        <f t="shared" si="376"/>
        <v>0</v>
      </c>
      <c r="F2949" s="13"/>
      <c r="G2949" s="13"/>
      <c r="H2949" s="88"/>
      <c r="I2949" s="88"/>
      <c r="J2949" s="9"/>
      <c r="K2949" s="8"/>
      <c r="L2949" s="19"/>
      <c r="M2949" s="8"/>
      <c r="N2949" s="19"/>
      <c r="O2949" s="19"/>
      <c r="P2949" s="19"/>
      <c r="Q2949" s="8"/>
      <c r="R2949" s="8"/>
      <c r="S2949" s="88"/>
      <c r="T2949" s="8"/>
      <c r="U2949" s="8"/>
      <c r="V2949" s="11"/>
      <c r="W2949" s="19"/>
      <c r="X2949" s="8"/>
      <c r="Y2949" s="90"/>
      <c r="Z2949" s="88"/>
      <c r="AA2949" s="88"/>
      <c r="AB2949" s="88"/>
      <c r="AC2949" s="88"/>
      <c r="AD2949" s="10"/>
      <c r="AE2949" s="8"/>
      <c r="AF2949" s="12"/>
      <c r="AG2949" s="8"/>
      <c r="AH2949" s="88"/>
    </row>
    <row r="2950" spans="1:34" x14ac:dyDescent="0.25">
      <c r="A2950" s="62">
        <f>COUNTA(H2950:K2950,L2950:AH2950)</f>
        <v>0</v>
      </c>
      <c r="B2950" s="13"/>
      <c r="C2950" s="13"/>
      <c r="D2950" s="13"/>
      <c r="E2950" s="13">
        <f t="shared" si="376"/>
        <v>0</v>
      </c>
      <c r="F2950" s="13"/>
      <c r="G2950" s="13"/>
      <c r="H2950" s="88"/>
      <c r="I2950" s="88"/>
      <c r="J2950" s="9"/>
      <c r="K2950" s="8"/>
      <c r="L2950" s="19"/>
      <c r="M2950" s="8"/>
      <c r="N2950" s="19"/>
      <c r="O2950" s="19"/>
      <c r="P2950" s="19"/>
      <c r="Q2950" s="8"/>
      <c r="R2950" s="8"/>
      <c r="S2950" s="88"/>
      <c r="T2950" s="8"/>
      <c r="U2950" s="8"/>
      <c r="V2950" s="11"/>
      <c r="W2950" s="19"/>
      <c r="X2950" s="8"/>
      <c r="Y2950" s="90"/>
      <c r="Z2950" s="88"/>
      <c r="AA2950" s="88"/>
      <c r="AB2950" s="88"/>
      <c r="AC2950" s="88"/>
      <c r="AD2950" s="10"/>
      <c r="AE2950" s="8"/>
      <c r="AF2950" s="12"/>
      <c r="AG2950" s="8"/>
      <c r="AH2950" s="88"/>
    </row>
    <row r="2951" spans="1:34" x14ac:dyDescent="0.25">
      <c r="A2951" s="62">
        <f>COUNTA(H2951:K2951,L2951:AH2951)</f>
        <v>0</v>
      </c>
      <c r="B2951" s="13"/>
      <c r="C2951" s="13"/>
      <c r="D2951" s="13"/>
      <c r="E2951" s="13">
        <f t="shared" si="376"/>
        <v>0</v>
      </c>
      <c r="F2951" s="13"/>
      <c r="G2951" s="13"/>
      <c r="H2951" s="88"/>
      <c r="I2951" s="88"/>
      <c r="J2951" s="9"/>
      <c r="K2951" s="8"/>
      <c r="L2951" s="19"/>
      <c r="M2951" s="8"/>
      <c r="N2951" s="19"/>
      <c r="O2951" s="19"/>
      <c r="P2951" s="19"/>
      <c r="Q2951" s="8"/>
      <c r="R2951" s="8"/>
      <c r="S2951" s="88"/>
      <c r="T2951" s="8"/>
      <c r="U2951" s="8"/>
      <c r="V2951" s="11"/>
      <c r="W2951" s="19"/>
      <c r="X2951" s="8"/>
      <c r="Y2951" s="90"/>
      <c r="Z2951" s="88"/>
      <c r="AA2951" s="88"/>
      <c r="AB2951" s="88"/>
      <c r="AC2951" s="88"/>
      <c r="AD2951" s="10"/>
      <c r="AE2951" s="8"/>
      <c r="AF2951" s="12"/>
      <c r="AG2951" s="8"/>
      <c r="AH2951" s="88"/>
    </row>
    <row r="2952" spans="1:34" x14ac:dyDescent="0.25">
      <c r="A2952" s="62">
        <f>COUNTA(H2952:K2952,L2952:AH2952)</f>
        <v>0</v>
      </c>
      <c r="B2952" s="13"/>
      <c r="C2952" s="13"/>
      <c r="D2952" s="13"/>
      <c r="E2952" s="13">
        <f t="shared" si="376"/>
        <v>0</v>
      </c>
      <c r="F2952" s="13"/>
      <c r="G2952" s="13"/>
      <c r="H2952" s="88"/>
      <c r="I2952" s="88"/>
      <c r="J2952" s="9"/>
      <c r="K2952" s="8"/>
      <c r="L2952" s="19"/>
      <c r="M2952" s="8"/>
      <c r="N2952" s="19"/>
      <c r="O2952" s="19"/>
      <c r="P2952" s="19"/>
      <c r="Q2952" s="8"/>
      <c r="R2952" s="8"/>
      <c r="S2952" s="88"/>
      <c r="T2952" s="8"/>
      <c r="U2952" s="8"/>
      <c r="V2952" s="11"/>
      <c r="W2952" s="19"/>
      <c r="X2952" s="8"/>
      <c r="Y2952" s="90"/>
      <c r="Z2952" s="88"/>
      <c r="AA2952" s="88"/>
      <c r="AB2952" s="88"/>
      <c r="AC2952" s="88"/>
      <c r="AD2952" s="10"/>
      <c r="AE2952" s="8"/>
      <c r="AF2952" s="12"/>
      <c r="AG2952" s="8"/>
      <c r="AH2952" s="88"/>
    </row>
    <row r="2953" spans="1:34" x14ac:dyDescent="0.25">
      <c r="A2953" s="62">
        <f>COUNTA(H2953:K2953,L2953:AH2953)</f>
        <v>0</v>
      </c>
      <c r="B2953" s="13"/>
      <c r="C2953" s="13"/>
      <c r="D2953" s="13"/>
      <c r="E2953" s="13">
        <f t="shared" si="376"/>
        <v>0</v>
      </c>
      <c r="F2953" s="13"/>
      <c r="G2953" s="13"/>
      <c r="H2953" s="88"/>
      <c r="I2953" s="88"/>
      <c r="J2953" s="9"/>
      <c r="K2953" s="8"/>
      <c r="L2953" s="19"/>
      <c r="M2953" s="8"/>
      <c r="N2953" s="19"/>
      <c r="O2953" s="19"/>
      <c r="P2953" s="19"/>
      <c r="Q2953" s="8"/>
      <c r="R2953" s="8"/>
      <c r="S2953" s="88"/>
      <c r="T2953" s="8"/>
      <c r="U2953" s="8"/>
      <c r="V2953" s="11"/>
      <c r="W2953" s="19"/>
      <c r="X2953" s="8"/>
      <c r="Y2953" s="90"/>
      <c r="Z2953" s="88"/>
      <c r="AA2953" s="88"/>
      <c r="AB2953" s="88"/>
      <c r="AC2953" s="88"/>
      <c r="AD2953" s="10"/>
      <c r="AE2953" s="8"/>
      <c r="AF2953" s="12"/>
      <c r="AG2953" s="8"/>
      <c r="AH2953" s="88"/>
    </row>
    <row r="2954" spans="1:34" s="26" customFormat="1" ht="11.25" customHeight="1" x14ac:dyDescent="0.25">
      <c r="A2954" s="21">
        <v>0</v>
      </c>
      <c r="B2954" s="22"/>
      <c r="C2954" s="22"/>
      <c r="D2954" s="21"/>
      <c r="E2954" s="23">
        <f>MAX(E2938:E2953)</f>
        <v>0</v>
      </c>
      <c r="F2954" s="21" t="str">
        <f>RIGHT(R2954,4)</f>
        <v xml:space="preserve"> - 0</v>
      </c>
      <c r="G2954" s="21" t="str">
        <f>RIGHT(X2954,4)</f>
        <v xml:space="preserve"> - 0</v>
      </c>
      <c r="H2954" s="88"/>
      <c r="I2954" s="88"/>
      <c r="J2954" s="23" t="s">
        <v>85</v>
      </c>
      <c r="K2954" s="23" t="str">
        <f>IF(E2954=4,"ВО",IF(E2954=3,"СПО",IF(E2954=2,"ВО (с)",IF(E2954=1,"СПО (с)","-"))))</f>
        <v>-</v>
      </c>
      <c r="L2954" s="23">
        <f>COUNTA(L2938:L2953)</f>
        <v>0</v>
      </c>
      <c r="M2954" s="23" t="s">
        <v>80</v>
      </c>
      <c r="N2954" s="23" t="s">
        <v>80</v>
      </c>
      <c r="O2954" s="23">
        <f>COUNTA(O2938:O2953)</f>
        <v>0</v>
      </c>
      <c r="P2954" s="23" t="s">
        <v>80</v>
      </c>
      <c r="Q2954" s="23">
        <f>SUM(Q2938:Q2953)</f>
        <v>0</v>
      </c>
      <c r="R2954" s="23" t="str">
        <f>CONCATENATE("П.Г.П. - ",MAX(R2938:R2953))</f>
        <v>П.Г.П. - 0</v>
      </c>
      <c r="S2954" s="23">
        <f>COUNTA(S2938)</f>
        <v>0</v>
      </c>
      <c r="T2954" s="23">
        <f>T2939</f>
        <v>0</v>
      </c>
      <c r="U2954" s="23" t="s">
        <v>80</v>
      </c>
      <c r="V2954" s="23" t="s">
        <v>80</v>
      </c>
      <c r="W2954" s="23">
        <f>COUNTA(W2938:W2953)</f>
        <v>0</v>
      </c>
      <c r="X2954" s="23" t="str">
        <f>CONCATENATE("П.Г.П. - ",MAX(X2938:X2953))</f>
        <v>П.Г.П. - 0</v>
      </c>
      <c r="Y2954" s="24">
        <f>Y2938</f>
        <v>0</v>
      </c>
      <c r="Z2954" s="23" t="str">
        <f>IF(Z2938="","-",Z2938)</f>
        <v>-</v>
      </c>
      <c r="AA2954" s="23" t="str">
        <f t="shared" ref="AA2954:AC2954" si="377">IF(AA2938="","-",AA2938)</f>
        <v>-</v>
      </c>
      <c r="AB2954" s="23" t="str">
        <f t="shared" si="377"/>
        <v>-</v>
      </c>
      <c r="AC2954" s="23" t="str">
        <f t="shared" si="377"/>
        <v>-</v>
      </c>
      <c r="AD2954" s="23" t="s">
        <v>80</v>
      </c>
      <c r="AE2954" s="23">
        <f>SUM(AE2938:AE2953)</f>
        <v>0</v>
      </c>
      <c r="AF2954" s="25">
        <f>SUM(AF2938:AF2953)</f>
        <v>0</v>
      </c>
      <c r="AG2954" s="23" t="s">
        <v>80</v>
      </c>
      <c r="AH2954" s="23" t="s">
        <v>80</v>
      </c>
    </row>
    <row r="2955" spans="1:34" x14ac:dyDescent="0.25">
      <c r="A2955" s="62">
        <f>COUNTA(H2955:K2955,L2955:AH2955)-7</f>
        <v>-1</v>
      </c>
      <c r="B2955" s="13"/>
      <c r="C2955" s="13"/>
      <c r="D2955" s="13"/>
      <c r="E2955" s="13">
        <f t="shared" ref="E2955:E2970" si="378">IF(K2955="ВО",4,IF(K2955="СПО",3,IF(K2955="ВО (студент)",2,IF(K2955="СПО (студент)",1,0))))</f>
        <v>0</v>
      </c>
      <c r="F2955" s="13"/>
      <c r="G2955" s="13"/>
      <c r="H2955" s="88">
        <v>194</v>
      </c>
      <c r="I2955" s="88"/>
      <c r="J2955" s="7" t="s">
        <v>77</v>
      </c>
      <c r="K2955" s="8"/>
      <c r="L2955" s="19"/>
      <c r="M2955" s="8"/>
      <c r="N2955" s="19"/>
      <c r="O2955" s="19"/>
      <c r="P2955" s="19"/>
      <c r="Q2955" s="8"/>
      <c r="R2955" s="8"/>
      <c r="S2955" s="88"/>
      <c r="T2955" s="17" t="s">
        <v>80</v>
      </c>
      <c r="U2955" s="17" t="s">
        <v>80</v>
      </c>
      <c r="V2955" s="18" t="s">
        <v>80</v>
      </c>
      <c r="W2955" s="19"/>
      <c r="X2955" s="8"/>
      <c r="Y2955" s="90"/>
      <c r="Z2955" s="88"/>
      <c r="AA2955" s="88"/>
      <c r="AB2955" s="88" t="str">
        <f>IF(Y2955&lt;1,"-",ROUND(YEARFRAC(Y2955,#REF!,1),2))</f>
        <v>-</v>
      </c>
      <c r="AC2955" s="88"/>
      <c r="AD2955" s="10"/>
      <c r="AE2955" s="8"/>
      <c r="AF2955" s="12"/>
      <c r="AG2955" s="8"/>
      <c r="AH2955" s="88"/>
    </row>
    <row r="2956" spans="1:34" x14ac:dyDescent="0.25">
      <c r="A2956" s="62">
        <f>COUNTA(H2956:K2956,L2956:AH2956)</f>
        <v>0</v>
      </c>
      <c r="B2956" s="13"/>
      <c r="C2956" s="13"/>
      <c r="D2956" s="13"/>
      <c r="E2956" s="13">
        <f t="shared" si="378"/>
        <v>0</v>
      </c>
      <c r="F2956" s="13"/>
      <c r="G2956" s="13"/>
      <c r="H2956" s="88"/>
      <c r="I2956" s="88"/>
      <c r="J2956" s="9"/>
      <c r="K2956" s="8"/>
      <c r="L2956" s="19"/>
      <c r="M2956" s="8"/>
      <c r="N2956" s="19"/>
      <c r="O2956" s="19"/>
      <c r="P2956" s="19"/>
      <c r="Q2956" s="8"/>
      <c r="R2956" s="8"/>
      <c r="S2956" s="88"/>
      <c r="T2956" s="8"/>
      <c r="U2956" s="8"/>
      <c r="V2956" s="11"/>
      <c r="W2956" s="19"/>
      <c r="X2956" s="8"/>
      <c r="Y2956" s="90"/>
      <c r="Z2956" s="88"/>
      <c r="AA2956" s="88"/>
      <c r="AB2956" s="88"/>
      <c r="AC2956" s="88"/>
      <c r="AD2956" s="10"/>
      <c r="AE2956" s="8"/>
      <c r="AF2956" s="12"/>
      <c r="AG2956" s="8"/>
      <c r="AH2956" s="88"/>
    </row>
    <row r="2957" spans="1:34" x14ac:dyDescent="0.25">
      <c r="A2957" s="62">
        <f>COUNTA(H2957:K2957,L2957:AH2957,J2958)-4</f>
        <v>0</v>
      </c>
      <c r="B2957" s="13"/>
      <c r="C2957" s="13"/>
      <c r="D2957" s="13"/>
      <c r="E2957" s="13">
        <f t="shared" si="378"/>
        <v>0</v>
      </c>
      <c r="F2957" s="13"/>
      <c r="G2957" s="13"/>
      <c r="H2957" s="88"/>
      <c r="I2957" s="88"/>
      <c r="J2957" s="7" t="s">
        <v>78</v>
      </c>
      <c r="K2957" s="8"/>
      <c r="L2957" s="19"/>
      <c r="M2957" s="8"/>
      <c r="N2957" s="19"/>
      <c r="O2957" s="19"/>
      <c r="P2957" s="19"/>
      <c r="Q2957" s="8"/>
      <c r="R2957" s="8"/>
      <c r="S2957" s="88"/>
      <c r="T2957" s="17" t="s">
        <v>80</v>
      </c>
      <c r="U2957" s="17" t="s">
        <v>80</v>
      </c>
      <c r="V2957" s="18" t="s">
        <v>80</v>
      </c>
      <c r="W2957" s="19"/>
      <c r="X2957" s="8"/>
      <c r="Y2957" s="90"/>
      <c r="Z2957" s="88"/>
      <c r="AA2957" s="88"/>
      <c r="AB2957" s="88"/>
      <c r="AC2957" s="88"/>
      <c r="AD2957" s="10"/>
      <c r="AE2957" s="8"/>
      <c r="AF2957" s="12"/>
      <c r="AG2957" s="8"/>
      <c r="AH2957" s="88"/>
    </row>
    <row r="2958" spans="1:34" x14ac:dyDescent="0.25">
      <c r="A2958" s="62">
        <f>COUNTA(H2958:K2958,L2958:AH2958)</f>
        <v>0</v>
      </c>
      <c r="B2958" s="13"/>
      <c r="C2958" s="13"/>
      <c r="D2958" s="13" t="str">
        <f>IF(J2958&gt;0,"совмещение","-")</f>
        <v>-</v>
      </c>
      <c r="E2958" s="13">
        <f t="shared" si="378"/>
        <v>0</v>
      </c>
      <c r="F2958" s="13"/>
      <c r="G2958" s="13"/>
      <c r="H2958" s="88"/>
      <c r="I2958" s="88"/>
      <c r="J2958" s="9"/>
      <c r="K2958" s="8"/>
      <c r="L2958" s="19"/>
      <c r="M2958" s="8"/>
      <c r="N2958" s="19"/>
      <c r="O2958" s="19"/>
      <c r="P2958" s="19"/>
      <c r="Q2958" s="8"/>
      <c r="R2958" s="8"/>
      <c r="S2958" s="88"/>
      <c r="T2958" s="8"/>
      <c r="U2958" s="8"/>
      <c r="V2958" s="11"/>
      <c r="W2958" s="19"/>
      <c r="X2958" s="8"/>
      <c r="Y2958" s="90"/>
      <c r="Z2958" s="88"/>
      <c r="AA2958" s="88"/>
      <c r="AB2958" s="88"/>
      <c r="AC2958" s="88"/>
      <c r="AD2958" s="10"/>
      <c r="AE2958" s="8"/>
      <c r="AF2958" s="12"/>
      <c r="AG2958" s="8"/>
      <c r="AH2958" s="88"/>
    </row>
    <row r="2959" spans="1:34" x14ac:dyDescent="0.25">
      <c r="A2959" s="62">
        <f>COUNTA(H2959:K2959,L2959:AH2959)</f>
        <v>0</v>
      </c>
      <c r="B2959" s="13"/>
      <c r="C2959" s="13"/>
      <c r="D2959" s="13"/>
      <c r="E2959" s="13">
        <f t="shared" si="378"/>
        <v>0</v>
      </c>
      <c r="F2959" s="13"/>
      <c r="G2959" s="13"/>
      <c r="H2959" s="88"/>
      <c r="I2959" s="88"/>
      <c r="J2959" s="9"/>
      <c r="K2959" s="8"/>
      <c r="L2959" s="19"/>
      <c r="M2959" s="8"/>
      <c r="N2959" s="19"/>
      <c r="O2959" s="19"/>
      <c r="P2959" s="19"/>
      <c r="Q2959" s="8"/>
      <c r="R2959" s="8"/>
      <c r="S2959" s="88"/>
      <c r="T2959" s="8"/>
      <c r="U2959" s="8"/>
      <c r="V2959" s="11"/>
      <c r="W2959" s="19"/>
      <c r="X2959" s="8"/>
      <c r="Y2959" s="90"/>
      <c r="Z2959" s="88"/>
      <c r="AA2959" s="88"/>
      <c r="AB2959" s="88"/>
      <c r="AC2959" s="88"/>
      <c r="AD2959" s="10"/>
      <c r="AE2959" s="8"/>
      <c r="AF2959" s="12"/>
      <c r="AG2959" s="8"/>
      <c r="AH2959" s="88"/>
    </row>
    <row r="2960" spans="1:34" x14ac:dyDescent="0.25">
      <c r="A2960" s="62">
        <f>COUNTA(H2960:K2960,L2960:AH2960)</f>
        <v>0</v>
      </c>
      <c r="B2960" s="13"/>
      <c r="C2960" s="13"/>
      <c r="D2960" s="13"/>
      <c r="E2960" s="13">
        <f t="shared" si="378"/>
        <v>0</v>
      </c>
      <c r="F2960" s="13"/>
      <c r="G2960" s="13"/>
      <c r="H2960" s="88"/>
      <c r="I2960" s="88"/>
      <c r="J2960" s="9"/>
      <c r="K2960" s="8"/>
      <c r="L2960" s="19"/>
      <c r="M2960" s="8"/>
      <c r="N2960" s="19"/>
      <c r="O2960" s="19"/>
      <c r="P2960" s="19"/>
      <c r="Q2960" s="8"/>
      <c r="R2960" s="8"/>
      <c r="S2960" s="88"/>
      <c r="T2960" s="8"/>
      <c r="U2960" s="8"/>
      <c r="V2960" s="11"/>
      <c r="W2960" s="19"/>
      <c r="X2960" s="8"/>
      <c r="Y2960" s="90"/>
      <c r="Z2960" s="88"/>
      <c r="AA2960" s="88"/>
      <c r="AB2960" s="88"/>
      <c r="AC2960" s="88"/>
      <c r="AD2960" s="10"/>
      <c r="AE2960" s="8"/>
      <c r="AF2960" s="12"/>
      <c r="AG2960" s="8"/>
      <c r="AH2960" s="88"/>
    </row>
    <row r="2961" spans="1:34" x14ac:dyDescent="0.25">
      <c r="A2961" s="62">
        <f>COUNTA(H2961:K2961,L2961:AH2961)</f>
        <v>0</v>
      </c>
      <c r="B2961" s="13"/>
      <c r="C2961" s="13"/>
      <c r="D2961" s="13"/>
      <c r="E2961" s="13">
        <f t="shared" si="378"/>
        <v>0</v>
      </c>
      <c r="F2961" s="13"/>
      <c r="G2961" s="13"/>
      <c r="H2961" s="88"/>
      <c r="I2961" s="88"/>
      <c r="J2961" s="9"/>
      <c r="K2961" s="8"/>
      <c r="L2961" s="19"/>
      <c r="M2961" s="8"/>
      <c r="N2961" s="19"/>
      <c r="O2961" s="19"/>
      <c r="P2961" s="19"/>
      <c r="Q2961" s="8"/>
      <c r="R2961" s="8"/>
      <c r="S2961" s="88"/>
      <c r="T2961" s="8"/>
      <c r="U2961" s="8"/>
      <c r="V2961" s="11"/>
      <c r="W2961" s="19"/>
      <c r="X2961" s="8"/>
      <c r="Y2961" s="90"/>
      <c r="Z2961" s="88"/>
      <c r="AA2961" s="88"/>
      <c r="AB2961" s="88"/>
      <c r="AC2961" s="88"/>
      <c r="AD2961" s="10"/>
      <c r="AE2961" s="8"/>
      <c r="AF2961" s="12"/>
      <c r="AG2961" s="8"/>
      <c r="AH2961" s="88"/>
    </row>
    <row r="2962" spans="1:34" x14ac:dyDescent="0.25">
      <c r="A2962" s="62">
        <f>COUNTA(H2962:K2962,L2962:AH2962)</f>
        <v>0</v>
      </c>
      <c r="B2962" s="13"/>
      <c r="C2962" s="13"/>
      <c r="D2962" s="13"/>
      <c r="E2962" s="13">
        <f t="shared" si="378"/>
        <v>0</v>
      </c>
      <c r="F2962" s="13"/>
      <c r="G2962" s="13"/>
      <c r="H2962" s="88"/>
      <c r="I2962" s="88"/>
      <c r="J2962" s="9"/>
      <c r="K2962" s="8"/>
      <c r="L2962" s="19"/>
      <c r="M2962" s="8"/>
      <c r="N2962" s="19"/>
      <c r="O2962" s="19"/>
      <c r="P2962" s="19"/>
      <c r="Q2962" s="8"/>
      <c r="R2962" s="8"/>
      <c r="S2962" s="88"/>
      <c r="T2962" s="8"/>
      <c r="U2962" s="8"/>
      <c r="V2962" s="11"/>
      <c r="W2962" s="19"/>
      <c r="X2962" s="8"/>
      <c r="Y2962" s="90"/>
      <c r="Z2962" s="88"/>
      <c r="AA2962" s="88"/>
      <c r="AB2962" s="88"/>
      <c r="AC2962" s="88"/>
      <c r="AD2962" s="10"/>
      <c r="AE2962" s="8"/>
      <c r="AF2962" s="12"/>
      <c r="AG2962" s="8"/>
      <c r="AH2962" s="88"/>
    </row>
    <row r="2963" spans="1:34" x14ac:dyDescent="0.25">
      <c r="A2963" s="62">
        <f>COUNTA(H2963:K2963,L2963:AH2963)</f>
        <v>0</v>
      </c>
      <c r="B2963" s="13"/>
      <c r="C2963" s="13"/>
      <c r="D2963" s="13"/>
      <c r="E2963" s="13">
        <f t="shared" si="378"/>
        <v>0</v>
      </c>
      <c r="F2963" s="13"/>
      <c r="G2963" s="13"/>
      <c r="H2963" s="88"/>
      <c r="I2963" s="88"/>
      <c r="J2963" s="9"/>
      <c r="K2963" s="8"/>
      <c r="L2963" s="19"/>
      <c r="M2963" s="8"/>
      <c r="N2963" s="19"/>
      <c r="O2963" s="19"/>
      <c r="P2963" s="19"/>
      <c r="Q2963" s="8"/>
      <c r="R2963" s="8"/>
      <c r="S2963" s="88"/>
      <c r="T2963" s="8"/>
      <c r="U2963" s="8"/>
      <c r="V2963" s="11"/>
      <c r="W2963" s="19"/>
      <c r="X2963" s="8"/>
      <c r="Y2963" s="90"/>
      <c r="Z2963" s="88"/>
      <c r="AA2963" s="88"/>
      <c r="AB2963" s="88"/>
      <c r="AC2963" s="88"/>
      <c r="AD2963" s="10"/>
      <c r="AE2963" s="8"/>
      <c r="AF2963" s="12"/>
      <c r="AG2963" s="8"/>
      <c r="AH2963" s="88"/>
    </row>
    <row r="2964" spans="1:34" x14ac:dyDescent="0.25">
      <c r="A2964" s="62">
        <f>COUNTA(H2964:K2964,L2964:AH2964,J2965)-4</f>
        <v>0</v>
      </c>
      <c r="B2964" s="13"/>
      <c r="C2964" s="13"/>
      <c r="D2964" s="13"/>
      <c r="E2964" s="13">
        <f t="shared" si="378"/>
        <v>0</v>
      </c>
      <c r="F2964" s="13"/>
      <c r="G2964" s="13"/>
      <c r="H2964" s="88"/>
      <c r="I2964" s="88"/>
      <c r="J2964" s="7" t="s">
        <v>79</v>
      </c>
      <c r="K2964" s="8"/>
      <c r="L2964" s="19"/>
      <c r="M2964" s="8"/>
      <c r="N2964" s="19"/>
      <c r="O2964" s="19"/>
      <c r="P2964" s="19"/>
      <c r="Q2964" s="8"/>
      <c r="R2964" s="8"/>
      <c r="S2964" s="88"/>
      <c r="T2964" s="17" t="s">
        <v>80</v>
      </c>
      <c r="U2964" s="17" t="s">
        <v>80</v>
      </c>
      <c r="V2964" s="18" t="s">
        <v>80</v>
      </c>
      <c r="W2964" s="19"/>
      <c r="X2964" s="8"/>
      <c r="Y2964" s="90"/>
      <c r="Z2964" s="88"/>
      <c r="AA2964" s="88"/>
      <c r="AB2964" s="88"/>
      <c r="AC2964" s="88"/>
      <c r="AD2964" s="10"/>
      <c r="AE2964" s="8"/>
      <c r="AF2964" s="12"/>
      <c r="AG2964" s="8"/>
      <c r="AH2964" s="88"/>
    </row>
    <row r="2965" spans="1:34" x14ac:dyDescent="0.25">
      <c r="A2965" s="62">
        <f>COUNTA(H2965:K2965,L2965:AH2965)</f>
        <v>0</v>
      </c>
      <c r="B2965" s="13"/>
      <c r="C2965" s="13"/>
      <c r="D2965" s="13" t="str">
        <f>IF(J2965&gt;0,"совместительство","-")</f>
        <v>-</v>
      </c>
      <c r="E2965" s="13">
        <f t="shared" si="378"/>
        <v>0</v>
      </c>
      <c r="F2965" s="13"/>
      <c r="G2965" s="13"/>
      <c r="H2965" s="88"/>
      <c r="I2965" s="88"/>
      <c r="J2965" s="9"/>
      <c r="K2965" s="8"/>
      <c r="L2965" s="19"/>
      <c r="M2965" s="8"/>
      <c r="N2965" s="19"/>
      <c r="O2965" s="19"/>
      <c r="P2965" s="19"/>
      <c r="Q2965" s="8"/>
      <c r="R2965" s="8"/>
      <c r="S2965" s="88"/>
      <c r="T2965" s="8"/>
      <c r="U2965" s="8"/>
      <c r="V2965" s="11"/>
      <c r="W2965" s="19"/>
      <c r="X2965" s="8"/>
      <c r="Y2965" s="90"/>
      <c r="Z2965" s="88"/>
      <c r="AA2965" s="88"/>
      <c r="AB2965" s="88"/>
      <c r="AC2965" s="88"/>
      <c r="AD2965" s="10"/>
      <c r="AE2965" s="8"/>
      <c r="AF2965" s="12"/>
      <c r="AG2965" s="8"/>
      <c r="AH2965" s="88"/>
    </row>
    <row r="2966" spans="1:34" x14ac:dyDescent="0.25">
      <c r="A2966" s="62">
        <f>COUNTA(H2966:K2966,L2966:AH2966)</f>
        <v>0</v>
      </c>
      <c r="B2966" s="13"/>
      <c r="C2966" s="13"/>
      <c r="D2966" s="13"/>
      <c r="E2966" s="13">
        <f t="shared" si="378"/>
        <v>0</v>
      </c>
      <c r="F2966" s="13"/>
      <c r="G2966" s="13"/>
      <c r="H2966" s="88"/>
      <c r="I2966" s="88"/>
      <c r="J2966" s="9"/>
      <c r="K2966" s="8"/>
      <c r="L2966" s="19"/>
      <c r="M2966" s="8"/>
      <c r="N2966" s="19"/>
      <c r="O2966" s="19"/>
      <c r="P2966" s="19"/>
      <c r="Q2966" s="8"/>
      <c r="R2966" s="8"/>
      <c r="S2966" s="88"/>
      <c r="T2966" s="8"/>
      <c r="U2966" s="8"/>
      <c r="V2966" s="11"/>
      <c r="W2966" s="19"/>
      <c r="X2966" s="8"/>
      <c r="Y2966" s="90"/>
      <c r="Z2966" s="88"/>
      <c r="AA2966" s="88"/>
      <c r="AB2966" s="88"/>
      <c r="AC2966" s="88"/>
      <c r="AD2966" s="10"/>
      <c r="AE2966" s="8"/>
      <c r="AF2966" s="12"/>
      <c r="AG2966" s="8"/>
      <c r="AH2966" s="88"/>
    </row>
    <row r="2967" spans="1:34" x14ac:dyDescent="0.25">
      <c r="A2967" s="62">
        <f>COUNTA(H2967:K2967,L2967:AH2967)</f>
        <v>0</v>
      </c>
      <c r="B2967" s="13"/>
      <c r="C2967" s="13"/>
      <c r="D2967" s="13"/>
      <c r="E2967" s="13">
        <f t="shared" si="378"/>
        <v>0</v>
      </c>
      <c r="F2967" s="13"/>
      <c r="G2967" s="13"/>
      <c r="H2967" s="88"/>
      <c r="I2967" s="88"/>
      <c r="J2967" s="9"/>
      <c r="K2967" s="8"/>
      <c r="L2967" s="19"/>
      <c r="M2967" s="8"/>
      <c r="N2967" s="19"/>
      <c r="O2967" s="19"/>
      <c r="P2967" s="19"/>
      <c r="Q2967" s="8"/>
      <c r="R2967" s="8"/>
      <c r="S2967" s="88"/>
      <c r="T2967" s="8"/>
      <c r="U2967" s="8"/>
      <c r="V2967" s="11"/>
      <c r="W2967" s="19"/>
      <c r="X2967" s="8"/>
      <c r="Y2967" s="90"/>
      <c r="Z2967" s="88"/>
      <c r="AA2967" s="88"/>
      <c r="AB2967" s="88"/>
      <c r="AC2967" s="88"/>
      <c r="AD2967" s="10"/>
      <c r="AE2967" s="8"/>
      <c r="AF2967" s="12"/>
      <c r="AG2967" s="8"/>
      <c r="AH2967" s="88"/>
    </row>
    <row r="2968" spans="1:34" x14ac:dyDescent="0.25">
      <c r="A2968" s="62">
        <f>COUNTA(H2968:K2968,L2968:AH2968)</f>
        <v>0</v>
      </c>
      <c r="B2968" s="13"/>
      <c r="C2968" s="13"/>
      <c r="D2968" s="13"/>
      <c r="E2968" s="13">
        <f t="shared" si="378"/>
        <v>0</v>
      </c>
      <c r="F2968" s="13"/>
      <c r="G2968" s="13"/>
      <c r="H2968" s="88"/>
      <c r="I2968" s="88"/>
      <c r="J2968" s="9"/>
      <c r="K2968" s="8"/>
      <c r="L2968" s="19"/>
      <c r="M2968" s="8"/>
      <c r="N2968" s="19"/>
      <c r="O2968" s="19"/>
      <c r="P2968" s="19"/>
      <c r="Q2968" s="8"/>
      <c r="R2968" s="8"/>
      <c r="S2968" s="88"/>
      <c r="T2968" s="8"/>
      <c r="U2968" s="8"/>
      <c r="V2968" s="11"/>
      <c r="W2968" s="19"/>
      <c r="X2968" s="8"/>
      <c r="Y2968" s="90"/>
      <c r="Z2968" s="88"/>
      <c r="AA2968" s="88"/>
      <c r="AB2968" s="88"/>
      <c r="AC2968" s="88"/>
      <c r="AD2968" s="10"/>
      <c r="AE2968" s="8"/>
      <c r="AF2968" s="12"/>
      <c r="AG2968" s="8"/>
      <c r="AH2968" s="88"/>
    </row>
    <row r="2969" spans="1:34" x14ac:dyDescent="0.25">
      <c r="A2969" s="62">
        <f>COUNTA(H2969:K2969,L2969:AH2969)</f>
        <v>0</v>
      </c>
      <c r="B2969" s="13"/>
      <c r="C2969" s="13"/>
      <c r="D2969" s="13"/>
      <c r="E2969" s="13">
        <f t="shared" si="378"/>
        <v>0</v>
      </c>
      <c r="F2969" s="13"/>
      <c r="G2969" s="13"/>
      <c r="H2969" s="88"/>
      <c r="I2969" s="88"/>
      <c r="J2969" s="9"/>
      <c r="K2969" s="8"/>
      <c r="L2969" s="19"/>
      <c r="M2969" s="8"/>
      <c r="N2969" s="19"/>
      <c r="O2969" s="19"/>
      <c r="P2969" s="19"/>
      <c r="Q2969" s="8"/>
      <c r="R2969" s="8"/>
      <c r="S2969" s="88"/>
      <c r="T2969" s="8"/>
      <c r="U2969" s="8"/>
      <c r="V2969" s="11"/>
      <c r="W2969" s="19"/>
      <c r="X2969" s="8"/>
      <c r="Y2969" s="90"/>
      <c r="Z2969" s="88"/>
      <c r="AA2969" s="88"/>
      <c r="AB2969" s="88"/>
      <c r="AC2969" s="88"/>
      <c r="AD2969" s="10"/>
      <c r="AE2969" s="8"/>
      <c r="AF2969" s="12"/>
      <c r="AG2969" s="8"/>
      <c r="AH2969" s="88"/>
    </row>
    <row r="2970" spans="1:34" x14ac:dyDescent="0.25">
      <c r="A2970" s="62">
        <f>COUNTA(H2970:K2970,L2970:AH2970)</f>
        <v>0</v>
      </c>
      <c r="B2970" s="13"/>
      <c r="C2970" s="13"/>
      <c r="D2970" s="13"/>
      <c r="E2970" s="13">
        <f t="shared" si="378"/>
        <v>0</v>
      </c>
      <c r="F2970" s="13"/>
      <c r="G2970" s="13"/>
      <c r="H2970" s="88"/>
      <c r="I2970" s="88"/>
      <c r="J2970" s="9"/>
      <c r="K2970" s="8"/>
      <c r="L2970" s="19"/>
      <c r="M2970" s="8"/>
      <c r="N2970" s="19"/>
      <c r="O2970" s="19"/>
      <c r="P2970" s="19"/>
      <c r="Q2970" s="8"/>
      <c r="R2970" s="8"/>
      <c r="S2970" s="88"/>
      <c r="T2970" s="8"/>
      <c r="U2970" s="8"/>
      <c r="V2970" s="11"/>
      <c r="W2970" s="19"/>
      <c r="X2970" s="8"/>
      <c r="Y2970" s="90"/>
      <c r="Z2970" s="88"/>
      <c r="AA2970" s="88"/>
      <c r="AB2970" s="88"/>
      <c r="AC2970" s="88"/>
      <c r="AD2970" s="10"/>
      <c r="AE2970" s="8"/>
      <c r="AF2970" s="12"/>
      <c r="AG2970" s="8"/>
      <c r="AH2970" s="88"/>
    </row>
    <row r="2971" spans="1:34" s="26" customFormat="1" ht="11.25" customHeight="1" x14ac:dyDescent="0.25">
      <c r="A2971" s="21">
        <v>0</v>
      </c>
      <c r="B2971" s="22"/>
      <c r="C2971" s="22"/>
      <c r="D2971" s="21"/>
      <c r="E2971" s="23">
        <f>MAX(E2955:E2970)</f>
        <v>0</v>
      </c>
      <c r="F2971" s="21" t="str">
        <f>RIGHT(R2971,4)</f>
        <v xml:space="preserve"> - 0</v>
      </c>
      <c r="G2971" s="21" t="str">
        <f>RIGHT(X2971,4)</f>
        <v xml:space="preserve"> - 0</v>
      </c>
      <c r="H2971" s="88"/>
      <c r="I2971" s="88"/>
      <c r="J2971" s="23" t="s">
        <v>85</v>
      </c>
      <c r="K2971" s="23" t="str">
        <f>IF(E2971=4,"ВО",IF(E2971=3,"СПО",IF(E2971=2,"ВО (с)",IF(E2971=1,"СПО (с)","-"))))</f>
        <v>-</v>
      </c>
      <c r="L2971" s="23">
        <f>COUNTA(L2955:L2970)</f>
        <v>0</v>
      </c>
      <c r="M2971" s="23" t="s">
        <v>80</v>
      </c>
      <c r="N2971" s="23" t="s">
        <v>80</v>
      </c>
      <c r="O2971" s="23">
        <f>COUNTA(O2955:O2970)</f>
        <v>0</v>
      </c>
      <c r="P2971" s="23" t="s">
        <v>80</v>
      </c>
      <c r="Q2971" s="23">
        <f>SUM(Q2955:Q2970)</f>
        <v>0</v>
      </c>
      <c r="R2971" s="23" t="str">
        <f>CONCATENATE("П.Г.П. - ",MAX(R2955:R2970))</f>
        <v>П.Г.П. - 0</v>
      </c>
      <c r="S2971" s="23">
        <f>COUNTA(S2955)</f>
        <v>0</v>
      </c>
      <c r="T2971" s="23">
        <f>T2956</f>
        <v>0</v>
      </c>
      <c r="U2971" s="23" t="s">
        <v>80</v>
      </c>
      <c r="V2971" s="23" t="s">
        <v>80</v>
      </c>
      <c r="W2971" s="23">
        <f>COUNTA(W2955:W2970)</f>
        <v>0</v>
      </c>
      <c r="X2971" s="23" t="str">
        <f>CONCATENATE("П.Г.П. - ",MAX(X2955:X2970))</f>
        <v>П.Г.П. - 0</v>
      </c>
      <c r="Y2971" s="24">
        <f>Y2955</f>
        <v>0</v>
      </c>
      <c r="Z2971" s="23" t="str">
        <f>IF(Z2955="","-",Z2955)</f>
        <v>-</v>
      </c>
      <c r="AA2971" s="23" t="str">
        <f t="shared" ref="AA2971:AC2971" si="379">IF(AA2955="","-",AA2955)</f>
        <v>-</v>
      </c>
      <c r="AB2971" s="23" t="str">
        <f t="shared" si="379"/>
        <v>-</v>
      </c>
      <c r="AC2971" s="23" t="str">
        <f t="shared" si="379"/>
        <v>-</v>
      </c>
      <c r="AD2971" s="23" t="s">
        <v>80</v>
      </c>
      <c r="AE2971" s="23">
        <f>SUM(AE2955:AE2970)</f>
        <v>0</v>
      </c>
      <c r="AF2971" s="25">
        <f>SUM(AF2955:AF2970)</f>
        <v>0</v>
      </c>
      <c r="AG2971" s="23" t="s">
        <v>80</v>
      </c>
      <c r="AH2971" s="23" t="s">
        <v>80</v>
      </c>
    </row>
    <row r="2972" spans="1:34" x14ac:dyDescent="0.25">
      <c r="A2972" s="62">
        <f>COUNTA(H2972:K2972,L2972:AH2972)-7</f>
        <v>-1</v>
      </c>
      <c r="B2972" s="13"/>
      <c r="C2972" s="13"/>
      <c r="D2972" s="13"/>
      <c r="E2972" s="13">
        <f t="shared" ref="E2972:E2987" si="380">IF(K2972="ВО",4,IF(K2972="СПО",3,IF(K2972="ВО (студент)",2,IF(K2972="СПО (студент)",1,0))))</f>
        <v>0</v>
      </c>
      <c r="F2972" s="13"/>
      <c r="G2972" s="13"/>
      <c r="H2972" s="88">
        <v>195</v>
      </c>
      <c r="I2972" s="88"/>
      <c r="J2972" s="7" t="s">
        <v>77</v>
      </c>
      <c r="K2972" s="8"/>
      <c r="L2972" s="19"/>
      <c r="M2972" s="8"/>
      <c r="N2972" s="19"/>
      <c r="O2972" s="19"/>
      <c r="P2972" s="19"/>
      <c r="Q2972" s="8"/>
      <c r="R2972" s="8"/>
      <c r="S2972" s="88"/>
      <c r="T2972" s="17" t="s">
        <v>80</v>
      </c>
      <c r="U2972" s="17" t="s">
        <v>80</v>
      </c>
      <c r="V2972" s="18" t="s">
        <v>80</v>
      </c>
      <c r="W2972" s="19"/>
      <c r="X2972" s="8"/>
      <c r="Y2972" s="90"/>
      <c r="Z2972" s="88"/>
      <c r="AA2972" s="88"/>
      <c r="AB2972" s="88" t="str">
        <f>IF(Y2972&lt;1,"-",ROUND(YEARFRAC(Y2972,#REF!,1),2))</f>
        <v>-</v>
      </c>
      <c r="AC2972" s="88"/>
      <c r="AD2972" s="10"/>
      <c r="AE2972" s="8"/>
      <c r="AF2972" s="12"/>
      <c r="AG2972" s="8"/>
      <c r="AH2972" s="88"/>
    </row>
    <row r="2973" spans="1:34" x14ac:dyDescent="0.25">
      <c r="A2973" s="62">
        <f>COUNTA(H2973:K2973,L2973:AH2973)</f>
        <v>0</v>
      </c>
      <c r="B2973" s="13"/>
      <c r="C2973" s="13"/>
      <c r="D2973" s="13"/>
      <c r="E2973" s="13">
        <f t="shared" si="380"/>
        <v>0</v>
      </c>
      <c r="F2973" s="13"/>
      <c r="G2973" s="13"/>
      <c r="H2973" s="88"/>
      <c r="I2973" s="88"/>
      <c r="J2973" s="9"/>
      <c r="K2973" s="8"/>
      <c r="L2973" s="19"/>
      <c r="M2973" s="8"/>
      <c r="N2973" s="19"/>
      <c r="O2973" s="19"/>
      <c r="P2973" s="19"/>
      <c r="Q2973" s="8"/>
      <c r="R2973" s="8"/>
      <c r="S2973" s="88"/>
      <c r="T2973" s="8"/>
      <c r="U2973" s="8"/>
      <c r="V2973" s="11"/>
      <c r="W2973" s="19"/>
      <c r="X2973" s="8"/>
      <c r="Y2973" s="90"/>
      <c r="Z2973" s="88"/>
      <c r="AA2973" s="88"/>
      <c r="AB2973" s="88"/>
      <c r="AC2973" s="88"/>
      <c r="AD2973" s="10"/>
      <c r="AE2973" s="8"/>
      <c r="AF2973" s="12"/>
      <c r="AG2973" s="8"/>
      <c r="AH2973" s="88"/>
    </row>
    <row r="2974" spans="1:34" x14ac:dyDescent="0.25">
      <c r="A2974" s="62">
        <f>COUNTA(H2974:K2974,L2974:AH2974,J2975)-4</f>
        <v>0</v>
      </c>
      <c r="B2974" s="13"/>
      <c r="C2974" s="13"/>
      <c r="D2974" s="13"/>
      <c r="E2974" s="13">
        <f t="shared" si="380"/>
        <v>0</v>
      </c>
      <c r="F2974" s="13"/>
      <c r="G2974" s="13"/>
      <c r="H2974" s="88"/>
      <c r="I2974" s="88"/>
      <c r="J2974" s="7" t="s">
        <v>78</v>
      </c>
      <c r="K2974" s="8"/>
      <c r="L2974" s="19"/>
      <c r="M2974" s="8"/>
      <c r="N2974" s="19"/>
      <c r="O2974" s="19"/>
      <c r="P2974" s="19"/>
      <c r="Q2974" s="8"/>
      <c r="R2974" s="8"/>
      <c r="S2974" s="88"/>
      <c r="T2974" s="17" t="s">
        <v>80</v>
      </c>
      <c r="U2974" s="17" t="s">
        <v>80</v>
      </c>
      <c r="V2974" s="18" t="s">
        <v>80</v>
      </c>
      <c r="W2974" s="19"/>
      <c r="X2974" s="8"/>
      <c r="Y2974" s="90"/>
      <c r="Z2974" s="88"/>
      <c r="AA2974" s="88"/>
      <c r="AB2974" s="88"/>
      <c r="AC2974" s="88"/>
      <c r="AD2974" s="10"/>
      <c r="AE2974" s="8"/>
      <c r="AF2974" s="12"/>
      <c r="AG2974" s="8"/>
      <c r="AH2974" s="88"/>
    </row>
    <row r="2975" spans="1:34" x14ac:dyDescent="0.25">
      <c r="A2975" s="62">
        <f>COUNTA(H2975:K2975,L2975:AH2975)</f>
        <v>0</v>
      </c>
      <c r="B2975" s="13"/>
      <c r="C2975" s="13"/>
      <c r="D2975" s="13" t="str">
        <f>IF(J2975&gt;0,"совмещение","-")</f>
        <v>-</v>
      </c>
      <c r="E2975" s="13">
        <f t="shared" si="380"/>
        <v>0</v>
      </c>
      <c r="F2975" s="13"/>
      <c r="G2975" s="13"/>
      <c r="H2975" s="88"/>
      <c r="I2975" s="88"/>
      <c r="J2975" s="9"/>
      <c r="K2975" s="8"/>
      <c r="L2975" s="19"/>
      <c r="M2975" s="8"/>
      <c r="N2975" s="19"/>
      <c r="O2975" s="19"/>
      <c r="P2975" s="19"/>
      <c r="Q2975" s="8"/>
      <c r="R2975" s="8"/>
      <c r="S2975" s="88"/>
      <c r="T2975" s="8"/>
      <c r="U2975" s="8"/>
      <c r="V2975" s="11"/>
      <c r="W2975" s="19"/>
      <c r="X2975" s="8"/>
      <c r="Y2975" s="90"/>
      <c r="Z2975" s="88"/>
      <c r="AA2975" s="88"/>
      <c r="AB2975" s="88"/>
      <c r="AC2975" s="88"/>
      <c r="AD2975" s="10"/>
      <c r="AE2975" s="8"/>
      <c r="AF2975" s="12"/>
      <c r="AG2975" s="8"/>
      <c r="AH2975" s="88"/>
    </row>
    <row r="2976" spans="1:34" x14ac:dyDescent="0.25">
      <c r="A2976" s="62">
        <f>COUNTA(H2976:K2976,L2976:AH2976)</f>
        <v>0</v>
      </c>
      <c r="B2976" s="13"/>
      <c r="C2976" s="13"/>
      <c r="D2976" s="13"/>
      <c r="E2976" s="13">
        <f t="shared" si="380"/>
        <v>0</v>
      </c>
      <c r="F2976" s="13"/>
      <c r="G2976" s="13"/>
      <c r="H2976" s="88"/>
      <c r="I2976" s="88"/>
      <c r="J2976" s="9"/>
      <c r="K2976" s="8"/>
      <c r="L2976" s="19"/>
      <c r="M2976" s="8"/>
      <c r="N2976" s="19"/>
      <c r="O2976" s="19"/>
      <c r="P2976" s="19"/>
      <c r="Q2976" s="8"/>
      <c r="R2976" s="8"/>
      <c r="S2976" s="88"/>
      <c r="T2976" s="8"/>
      <c r="U2976" s="8"/>
      <c r="V2976" s="11"/>
      <c r="W2976" s="19"/>
      <c r="X2976" s="8"/>
      <c r="Y2976" s="90"/>
      <c r="Z2976" s="88"/>
      <c r="AA2976" s="88"/>
      <c r="AB2976" s="88"/>
      <c r="AC2976" s="88"/>
      <c r="AD2976" s="10"/>
      <c r="AE2976" s="8"/>
      <c r="AF2976" s="12"/>
      <c r="AG2976" s="8"/>
      <c r="AH2976" s="88"/>
    </row>
    <row r="2977" spans="1:34" x14ac:dyDescent="0.25">
      <c r="A2977" s="62">
        <f>COUNTA(H2977:K2977,L2977:AH2977)</f>
        <v>0</v>
      </c>
      <c r="B2977" s="13"/>
      <c r="C2977" s="13"/>
      <c r="D2977" s="13"/>
      <c r="E2977" s="13">
        <f t="shared" si="380"/>
        <v>0</v>
      </c>
      <c r="F2977" s="13"/>
      <c r="G2977" s="13"/>
      <c r="H2977" s="88"/>
      <c r="I2977" s="88"/>
      <c r="J2977" s="9"/>
      <c r="K2977" s="8"/>
      <c r="L2977" s="19"/>
      <c r="M2977" s="8"/>
      <c r="N2977" s="19"/>
      <c r="O2977" s="19"/>
      <c r="P2977" s="19"/>
      <c r="Q2977" s="8"/>
      <c r="R2977" s="8"/>
      <c r="S2977" s="88"/>
      <c r="T2977" s="8"/>
      <c r="U2977" s="8"/>
      <c r="V2977" s="11"/>
      <c r="W2977" s="19"/>
      <c r="X2977" s="8"/>
      <c r="Y2977" s="90"/>
      <c r="Z2977" s="88"/>
      <c r="AA2977" s="88"/>
      <c r="AB2977" s="88"/>
      <c r="AC2977" s="88"/>
      <c r="AD2977" s="10"/>
      <c r="AE2977" s="8"/>
      <c r="AF2977" s="12"/>
      <c r="AG2977" s="8"/>
      <c r="AH2977" s="88"/>
    </row>
    <row r="2978" spans="1:34" x14ac:dyDescent="0.25">
      <c r="A2978" s="62">
        <f>COUNTA(H2978:K2978,L2978:AH2978)</f>
        <v>0</v>
      </c>
      <c r="B2978" s="13"/>
      <c r="C2978" s="13"/>
      <c r="D2978" s="13"/>
      <c r="E2978" s="13">
        <f t="shared" si="380"/>
        <v>0</v>
      </c>
      <c r="F2978" s="13"/>
      <c r="G2978" s="13"/>
      <c r="H2978" s="88"/>
      <c r="I2978" s="88"/>
      <c r="J2978" s="9"/>
      <c r="K2978" s="8"/>
      <c r="L2978" s="19"/>
      <c r="M2978" s="8"/>
      <c r="N2978" s="19"/>
      <c r="O2978" s="19"/>
      <c r="P2978" s="19"/>
      <c r="Q2978" s="8"/>
      <c r="R2978" s="8"/>
      <c r="S2978" s="88"/>
      <c r="T2978" s="8"/>
      <c r="U2978" s="8"/>
      <c r="V2978" s="11"/>
      <c r="W2978" s="19"/>
      <c r="X2978" s="8"/>
      <c r="Y2978" s="90"/>
      <c r="Z2978" s="88"/>
      <c r="AA2978" s="88"/>
      <c r="AB2978" s="88"/>
      <c r="AC2978" s="88"/>
      <c r="AD2978" s="10"/>
      <c r="AE2978" s="8"/>
      <c r="AF2978" s="12"/>
      <c r="AG2978" s="8"/>
      <c r="AH2978" s="88"/>
    </row>
    <row r="2979" spans="1:34" x14ac:dyDescent="0.25">
      <c r="A2979" s="62">
        <f>COUNTA(H2979:K2979,L2979:AH2979)</f>
        <v>0</v>
      </c>
      <c r="B2979" s="13"/>
      <c r="C2979" s="13"/>
      <c r="D2979" s="13"/>
      <c r="E2979" s="13">
        <f t="shared" si="380"/>
        <v>0</v>
      </c>
      <c r="F2979" s="13"/>
      <c r="G2979" s="13"/>
      <c r="H2979" s="88"/>
      <c r="I2979" s="88"/>
      <c r="J2979" s="9"/>
      <c r="K2979" s="8"/>
      <c r="L2979" s="19"/>
      <c r="M2979" s="8"/>
      <c r="N2979" s="19"/>
      <c r="O2979" s="19"/>
      <c r="P2979" s="19"/>
      <c r="Q2979" s="8"/>
      <c r="R2979" s="8"/>
      <c r="S2979" s="88"/>
      <c r="T2979" s="8"/>
      <c r="U2979" s="8"/>
      <c r="V2979" s="11"/>
      <c r="W2979" s="19"/>
      <c r="X2979" s="8"/>
      <c r="Y2979" s="90"/>
      <c r="Z2979" s="88"/>
      <c r="AA2979" s="88"/>
      <c r="AB2979" s="88"/>
      <c r="AC2979" s="88"/>
      <c r="AD2979" s="10"/>
      <c r="AE2979" s="8"/>
      <c r="AF2979" s="12"/>
      <c r="AG2979" s="8"/>
      <c r="AH2979" s="88"/>
    </row>
    <row r="2980" spans="1:34" x14ac:dyDescent="0.25">
      <c r="A2980" s="62">
        <f>COUNTA(H2980:K2980,L2980:AH2980)</f>
        <v>0</v>
      </c>
      <c r="B2980" s="13"/>
      <c r="C2980" s="13"/>
      <c r="D2980" s="13"/>
      <c r="E2980" s="13">
        <f t="shared" si="380"/>
        <v>0</v>
      </c>
      <c r="F2980" s="13"/>
      <c r="G2980" s="13"/>
      <c r="H2980" s="88"/>
      <c r="I2980" s="88"/>
      <c r="J2980" s="9"/>
      <c r="K2980" s="8"/>
      <c r="L2980" s="19"/>
      <c r="M2980" s="8"/>
      <c r="N2980" s="19"/>
      <c r="O2980" s="19"/>
      <c r="P2980" s="19"/>
      <c r="Q2980" s="8"/>
      <c r="R2980" s="8"/>
      <c r="S2980" s="88"/>
      <c r="T2980" s="8"/>
      <c r="U2980" s="8"/>
      <c r="V2980" s="11"/>
      <c r="W2980" s="19"/>
      <c r="X2980" s="8"/>
      <c r="Y2980" s="90"/>
      <c r="Z2980" s="88"/>
      <c r="AA2980" s="88"/>
      <c r="AB2980" s="88"/>
      <c r="AC2980" s="88"/>
      <c r="AD2980" s="10"/>
      <c r="AE2980" s="8"/>
      <c r="AF2980" s="12"/>
      <c r="AG2980" s="8"/>
      <c r="AH2980" s="88"/>
    </row>
    <row r="2981" spans="1:34" x14ac:dyDescent="0.25">
      <c r="A2981" s="62">
        <f>COUNTA(H2981:K2981,L2981:AH2981,J2982)-4</f>
        <v>0</v>
      </c>
      <c r="B2981" s="13"/>
      <c r="C2981" s="13"/>
      <c r="D2981" s="13"/>
      <c r="E2981" s="13">
        <f t="shared" si="380"/>
        <v>0</v>
      </c>
      <c r="F2981" s="13"/>
      <c r="G2981" s="13"/>
      <c r="H2981" s="88"/>
      <c r="I2981" s="88"/>
      <c r="J2981" s="7" t="s">
        <v>79</v>
      </c>
      <c r="K2981" s="8"/>
      <c r="L2981" s="19"/>
      <c r="M2981" s="8"/>
      <c r="N2981" s="19"/>
      <c r="O2981" s="19"/>
      <c r="P2981" s="19"/>
      <c r="Q2981" s="8"/>
      <c r="R2981" s="8"/>
      <c r="S2981" s="88"/>
      <c r="T2981" s="17" t="s">
        <v>80</v>
      </c>
      <c r="U2981" s="17" t="s">
        <v>80</v>
      </c>
      <c r="V2981" s="18" t="s">
        <v>80</v>
      </c>
      <c r="W2981" s="19"/>
      <c r="X2981" s="8"/>
      <c r="Y2981" s="90"/>
      <c r="Z2981" s="88"/>
      <c r="AA2981" s="88"/>
      <c r="AB2981" s="88"/>
      <c r="AC2981" s="88"/>
      <c r="AD2981" s="10"/>
      <c r="AE2981" s="8"/>
      <c r="AF2981" s="12"/>
      <c r="AG2981" s="8"/>
      <c r="AH2981" s="88"/>
    </row>
    <row r="2982" spans="1:34" x14ac:dyDescent="0.25">
      <c r="A2982" s="62">
        <f>COUNTA(H2982:K2982,L2982:AH2982)</f>
        <v>0</v>
      </c>
      <c r="B2982" s="13"/>
      <c r="C2982" s="13"/>
      <c r="D2982" s="13" t="str">
        <f>IF(J2982&gt;0,"совместительство","-")</f>
        <v>-</v>
      </c>
      <c r="E2982" s="13">
        <f t="shared" si="380"/>
        <v>0</v>
      </c>
      <c r="F2982" s="13"/>
      <c r="G2982" s="13"/>
      <c r="H2982" s="88"/>
      <c r="I2982" s="88"/>
      <c r="J2982" s="9"/>
      <c r="K2982" s="8"/>
      <c r="L2982" s="19"/>
      <c r="M2982" s="8"/>
      <c r="N2982" s="19"/>
      <c r="O2982" s="19"/>
      <c r="P2982" s="19"/>
      <c r="Q2982" s="8"/>
      <c r="R2982" s="8"/>
      <c r="S2982" s="88"/>
      <c r="T2982" s="8"/>
      <c r="U2982" s="8"/>
      <c r="V2982" s="11"/>
      <c r="W2982" s="19"/>
      <c r="X2982" s="8"/>
      <c r="Y2982" s="90"/>
      <c r="Z2982" s="88"/>
      <c r="AA2982" s="88"/>
      <c r="AB2982" s="88"/>
      <c r="AC2982" s="88"/>
      <c r="AD2982" s="10"/>
      <c r="AE2982" s="8"/>
      <c r="AF2982" s="12"/>
      <c r="AG2982" s="8"/>
      <c r="AH2982" s="88"/>
    </row>
    <row r="2983" spans="1:34" x14ac:dyDescent="0.25">
      <c r="A2983" s="62">
        <f>COUNTA(H2983:K2983,L2983:AH2983)</f>
        <v>0</v>
      </c>
      <c r="B2983" s="13"/>
      <c r="C2983" s="13"/>
      <c r="D2983" s="13"/>
      <c r="E2983" s="13">
        <f t="shared" si="380"/>
        <v>0</v>
      </c>
      <c r="F2983" s="13"/>
      <c r="G2983" s="13"/>
      <c r="H2983" s="88"/>
      <c r="I2983" s="88"/>
      <c r="J2983" s="9"/>
      <c r="K2983" s="8"/>
      <c r="L2983" s="19"/>
      <c r="M2983" s="8"/>
      <c r="N2983" s="19"/>
      <c r="O2983" s="19"/>
      <c r="P2983" s="19"/>
      <c r="Q2983" s="8"/>
      <c r="R2983" s="8"/>
      <c r="S2983" s="88"/>
      <c r="T2983" s="8"/>
      <c r="U2983" s="8"/>
      <c r="V2983" s="11"/>
      <c r="W2983" s="19"/>
      <c r="X2983" s="8"/>
      <c r="Y2983" s="90"/>
      <c r="Z2983" s="88"/>
      <c r="AA2983" s="88"/>
      <c r="AB2983" s="88"/>
      <c r="AC2983" s="88"/>
      <c r="AD2983" s="10"/>
      <c r="AE2983" s="8"/>
      <c r="AF2983" s="12"/>
      <c r="AG2983" s="8"/>
      <c r="AH2983" s="88"/>
    </row>
    <row r="2984" spans="1:34" x14ac:dyDescent="0.25">
      <c r="A2984" s="62">
        <f>COUNTA(H2984:K2984,L2984:AH2984)</f>
        <v>0</v>
      </c>
      <c r="B2984" s="13"/>
      <c r="C2984" s="13"/>
      <c r="D2984" s="13"/>
      <c r="E2984" s="13">
        <f t="shared" si="380"/>
        <v>0</v>
      </c>
      <c r="F2984" s="13"/>
      <c r="G2984" s="13"/>
      <c r="H2984" s="88"/>
      <c r="I2984" s="88"/>
      <c r="J2984" s="9"/>
      <c r="K2984" s="8"/>
      <c r="L2984" s="19"/>
      <c r="M2984" s="8"/>
      <c r="N2984" s="19"/>
      <c r="O2984" s="19"/>
      <c r="P2984" s="19"/>
      <c r="Q2984" s="8"/>
      <c r="R2984" s="8"/>
      <c r="S2984" s="88"/>
      <c r="T2984" s="8"/>
      <c r="U2984" s="8"/>
      <c r="V2984" s="11"/>
      <c r="W2984" s="19"/>
      <c r="X2984" s="8"/>
      <c r="Y2984" s="90"/>
      <c r="Z2984" s="88"/>
      <c r="AA2984" s="88"/>
      <c r="AB2984" s="88"/>
      <c r="AC2984" s="88"/>
      <c r="AD2984" s="10"/>
      <c r="AE2984" s="8"/>
      <c r="AF2984" s="12"/>
      <c r="AG2984" s="8"/>
      <c r="AH2984" s="88"/>
    </row>
    <row r="2985" spans="1:34" x14ac:dyDescent="0.25">
      <c r="A2985" s="62">
        <f>COUNTA(H2985:K2985,L2985:AH2985)</f>
        <v>0</v>
      </c>
      <c r="B2985" s="13"/>
      <c r="C2985" s="13"/>
      <c r="D2985" s="13"/>
      <c r="E2985" s="13">
        <f t="shared" si="380"/>
        <v>0</v>
      </c>
      <c r="F2985" s="13"/>
      <c r="G2985" s="13"/>
      <c r="H2985" s="88"/>
      <c r="I2985" s="88"/>
      <c r="J2985" s="9"/>
      <c r="K2985" s="8"/>
      <c r="L2985" s="19"/>
      <c r="M2985" s="8"/>
      <c r="N2985" s="19"/>
      <c r="O2985" s="19"/>
      <c r="P2985" s="19"/>
      <c r="Q2985" s="8"/>
      <c r="R2985" s="8"/>
      <c r="S2985" s="88"/>
      <c r="T2985" s="8"/>
      <c r="U2985" s="8"/>
      <c r="V2985" s="11"/>
      <c r="W2985" s="19"/>
      <c r="X2985" s="8"/>
      <c r="Y2985" s="90"/>
      <c r="Z2985" s="88"/>
      <c r="AA2985" s="88"/>
      <c r="AB2985" s="88"/>
      <c r="AC2985" s="88"/>
      <c r="AD2985" s="10"/>
      <c r="AE2985" s="8"/>
      <c r="AF2985" s="12"/>
      <c r="AG2985" s="8"/>
      <c r="AH2985" s="88"/>
    </row>
    <row r="2986" spans="1:34" x14ac:dyDescent="0.25">
      <c r="A2986" s="62">
        <f>COUNTA(H2986:K2986,L2986:AH2986)</f>
        <v>0</v>
      </c>
      <c r="B2986" s="13"/>
      <c r="C2986" s="13"/>
      <c r="D2986" s="13"/>
      <c r="E2986" s="13">
        <f t="shared" si="380"/>
        <v>0</v>
      </c>
      <c r="F2986" s="13"/>
      <c r="G2986" s="13"/>
      <c r="H2986" s="88"/>
      <c r="I2986" s="88"/>
      <c r="J2986" s="9"/>
      <c r="K2986" s="8"/>
      <c r="L2986" s="19"/>
      <c r="M2986" s="8"/>
      <c r="N2986" s="19"/>
      <c r="O2986" s="19"/>
      <c r="P2986" s="19"/>
      <c r="Q2986" s="8"/>
      <c r="R2986" s="8"/>
      <c r="S2986" s="88"/>
      <c r="T2986" s="8"/>
      <c r="U2986" s="8"/>
      <c r="V2986" s="11"/>
      <c r="W2986" s="19"/>
      <c r="X2986" s="8"/>
      <c r="Y2986" s="90"/>
      <c r="Z2986" s="88"/>
      <c r="AA2986" s="88"/>
      <c r="AB2986" s="88"/>
      <c r="AC2986" s="88"/>
      <c r="AD2986" s="10"/>
      <c r="AE2986" s="8"/>
      <c r="AF2986" s="12"/>
      <c r="AG2986" s="8"/>
      <c r="AH2986" s="88"/>
    </row>
    <row r="2987" spans="1:34" x14ac:dyDescent="0.25">
      <c r="A2987" s="62">
        <f>COUNTA(H2987:K2987,L2987:AH2987)</f>
        <v>0</v>
      </c>
      <c r="B2987" s="13"/>
      <c r="C2987" s="13"/>
      <c r="D2987" s="13"/>
      <c r="E2987" s="13">
        <f t="shared" si="380"/>
        <v>0</v>
      </c>
      <c r="F2987" s="13"/>
      <c r="G2987" s="13"/>
      <c r="H2987" s="88"/>
      <c r="I2987" s="88"/>
      <c r="J2987" s="9"/>
      <c r="K2987" s="8"/>
      <c r="L2987" s="19"/>
      <c r="M2987" s="8"/>
      <c r="N2987" s="19"/>
      <c r="O2987" s="19"/>
      <c r="P2987" s="19"/>
      <c r="Q2987" s="8"/>
      <c r="R2987" s="8"/>
      <c r="S2987" s="88"/>
      <c r="T2987" s="8"/>
      <c r="U2987" s="8"/>
      <c r="V2987" s="11"/>
      <c r="W2987" s="19"/>
      <c r="X2987" s="8"/>
      <c r="Y2987" s="90"/>
      <c r="Z2987" s="88"/>
      <c r="AA2987" s="88"/>
      <c r="AB2987" s="88"/>
      <c r="AC2987" s="88"/>
      <c r="AD2987" s="10"/>
      <c r="AE2987" s="8"/>
      <c r="AF2987" s="12"/>
      <c r="AG2987" s="8"/>
      <c r="AH2987" s="88"/>
    </row>
    <row r="2988" spans="1:34" s="26" customFormat="1" ht="11.25" customHeight="1" x14ac:dyDescent="0.25">
      <c r="A2988" s="21">
        <v>0</v>
      </c>
      <c r="B2988" s="22"/>
      <c r="C2988" s="22"/>
      <c r="D2988" s="21"/>
      <c r="E2988" s="23">
        <f>MAX(E2972:E2987)</f>
        <v>0</v>
      </c>
      <c r="F2988" s="21" t="str">
        <f>RIGHT(R2988,4)</f>
        <v xml:space="preserve"> - 0</v>
      </c>
      <c r="G2988" s="21" t="str">
        <f>RIGHT(X2988,4)</f>
        <v xml:space="preserve"> - 0</v>
      </c>
      <c r="H2988" s="88"/>
      <c r="I2988" s="88"/>
      <c r="J2988" s="23" t="s">
        <v>85</v>
      </c>
      <c r="K2988" s="23" t="str">
        <f>IF(E2988=4,"ВО",IF(E2988=3,"СПО",IF(E2988=2,"ВО (с)",IF(E2988=1,"СПО (с)","-"))))</f>
        <v>-</v>
      </c>
      <c r="L2988" s="23">
        <f>COUNTA(L2972:L2987)</f>
        <v>0</v>
      </c>
      <c r="M2988" s="23" t="s">
        <v>80</v>
      </c>
      <c r="N2988" s="23" t="s">
        <v>80</v>
      </c>
      <c r="O2988" s="23">
        <f>COUNTA(O2972:O2987)</f>
        <v>0</v>
      </c>
      <c r="P2988" s="23" t="s">
        <v>80</v>
      </c>
      <c r="Q2988" s="23">
        <f>SUM(Q2972:Q2987)</f>
        <v>0</v>
      </c>
      <c r="R2988" s="23" t="str">
        <f>CONCATENATE("П.Г.П. - ",MAX(R2972:R2987))</f>
        <v>П.Г.П. - 0</v>
      </c>
      <c r="S2988" s="23">
        <f>COUNTA(S2972)</f>
        <v>0</v>
      </c>
      <c r="T2988" s="23">
        <f>T2973</f>
        <v>0</v>
      </c>
      <c r="U2988" s="23" t="s">
        <v>80</v>
      </c>
      <c r="V2988" s="23" t="s">
        <v>80</v>
      </c>
      <c r="W2988" s="23">
        <f>COUNTA(W2972:W2987)</f>
        <v>0</v>
      </c>
      <c r="X2988" s="23" t="str">
        <f>CONCATENATE("П.Г.П. - ",MAX(X2972:X2987))</f>
        <v>П.Г.П. - 0</v>
      </c>
      <c r="Y2988" s="24">
        <f>Y2972</f>
        <v>0</v>
      </c>
      <c r="Z2988" s="23" t="str">
        <f>IF(Z2972="","-",Z2972)</f>
        <v>-</v>
      </c>
      <c r="AA2988" s="23" t="str">
        <f t="shared" ref="AA2988:AC2988" si="381">IF(AA2972="","-",AA2972)</f>
        <v>-</v>
      </c>
      <c r="AB2988" s="23" t="str">
        <f t="shared" si="381"/>
        <v>-</v>
      </c>
      <c r="AC2988" s="23" t="str">
        <f t="shared" si="381"/>
        <v>-</v>
      </c>
      <c r="AD2988" s="23" t="s">
        <v>80</v>
      </c>
      <c r="AE2988" s="23">
        <f>SUM(AE2972:AE2987)</f>
        <v>0</v>
      </c>
      <c r="AF2988" s="25">
        <f>SUM(AF2972:AF2987)</f>
        <v>0</v>
      </c>
      <c r="AG2988" s="23" t="s">
        <v>80</v>
      </c>
      <c r="AH2988" s="23" t="s">
        <v>80</v>
      </c>
    </row>
    <row r="2989" spans="1:34" x14ac:dyDescent="0.25">
      <c r="A2989" s="62">
        <f>COUNTA(H2989:K2989,L2989:AH2989)-7</f>
        <v>-1</v>
      </c>
      <c r="B2989" s="13"/>
      <c r="C2989" s="13"/>
      <c r="D2989" s="13"/>
      <c r="E2989" s="13">
        <f t="shared" ref="E2989:E3004" si="382">IF(K2989="ВО",4,IF(K2989="СПО",3,IF(K2989="ВО (студент)",2,IF(K2989="СПО (студент)",1,0))))</f>
        <v>0</v>
      </c>
      <c r="F2989" s="13"/>
      <c r="G2989" s="13"/>
      <c r="H2989" s="88">
        <v>196</v>
      </c>
      <c r="I2989" s="88"/>
      <c r="J2989" s="7" t="s">
        <v>77</v>
      </c>
      <c r="K2989" s="8"/>
      <c r="L2989" s="19"/>
      <c r="M2989" s="8"/>
      <c r="N2989" s="19"/>
      <c r="O2989" s="19"/>
      <c r="P2989" s="19"/>
      <c r="Q2989" s="8"/>
      <c r="R2989" s="8"/>
      <c r="S2989" s="88"/>
      <c r="T2989" s="17" t="s">
        <v>80</v>
      </c>
      <c r="U2989" s="17" t="s">
        <v>80</v>
      </c>
      <c r="V2989" s="18" t="s">
        <v>80</v>
      </c>
      <c r="W2989" s="19"/>
      <c r="X2989" s="8"/>
      <c r="Y2989" s="90"/>
      <c r="Z2989" s="88"/>
      <c r="AA2989" s="88"/>
      <c r="AB2989" s="88" t="str">
        <f>IF(Y2989&lt;1,"-",ROUND(YEARFRAC(Y2989,#REF!,1),2))</f>
        <v>-</v>
      </c>
      <c r="AC2989" s="88"/>
      <c r="AD2989" s="10"/>
      <c r="AE2989" s="8"/>
      <c r="AF2989" s="12"/>
      <c r="AG2989" s="8"/>
      <c r="AH2989" s="88"/>
    </row>
    <row r="2990" spans="1:34" x14ac:dyDescent="0.25">
      <c r="A2990" s="62">
        <f>COUNTA(H2990:K2990,L2990:AH2990)</f>
        <v>0</v>
      </c>
      <c r="B2990" s="13"/>
      <c r="C2990" s="13"/>
      <c r="D2990" s="13"/>
      <c r="E2990" s="13">
        <f t="shared" si="382"/>
        <v>0</v>
      </c>
      <c r="F2990" s="13"/>
      <c r="G2990" s="13"/>
      <c r="H2990" s="88"/>
      <c r="I2990" s="88"/>
      <c r="J2990" s="9"/>
      <c r="K2990" s="8"/>
      <c r="L2990" s="19"/>
      <c r="M2990" s="8"/>
      <c r="N2990" s="19"/>
      <c r="O2990" s="19"/>
      <c r="P2990" s="19"/>
      <c r="Q2990" s="8"/>
      <c r="R2990" s="8"/>
      <c r="S2990" s="88"/>
      <c r="T2990" s="8"/>
      <c r="U2990" s="8"/>
      <c r="V2990" s="11"/>
      <c r="W2990" s="19"/>
      <c r="X2990" s="8"/>
      <c r="Y2990" s="90"/>
      <c r="Z2990" s="88"/>
      <c r="AA2990" s="88"/>
      <c r="AB2990" s="88"/>
      <c r="AC2990" s="88"/>
      <c r="AD2990" s="10"/>
      <c r="AE2990" s="8"/>
      <c r="AF2990" s="12"/>
      <c r="AG2990" s="8"/>
      <c r="AH2990" s="88"/>
    </row>
    <row r="2991" spans="1:34" x14ac:dyDescent="0.25">
      <c r="A2991" s="62">
        <f>COUNTA(H2991:K2991,L2991:AH2991,J2992)-4</f>
        <v>0</v>
      </c>
      <c r="B2991" s="13"/>
      <c r="C2991" s="13"/>
      <c r="D2991" s="13"/>
      <c r="E2991" s="13">
        <f t="shared" si="382"/>
        <v>0</v>
      </c>
      <c r="F2991" s="13"/>
      <c r="G2991" s="13"/>
      <c r="H2991" s="88"/>
      <c r="I2991" s="88"/>
      <c r="J2991" s="7" t="s">
        <v>78</v>
      </c>
      <c r="K2991" s="8"/>
      <c r="L2991" s="19"/>
      <c r="M2991" s="8"/>
      <c r="N2991" s="19"/>
      <c r="O2991" s="19"/>
      <c r="P2991" s="19"/>
      <c r="Q2991" s="8"/>
      <c r="R2991" s="8"/>
      <c r="S2991" s="88"/>
      <c r="T2991" s="17" t="s">
        <v>80</v>
      </c>
      <c r="U2991" s="17" t="s">
        <v>80</v>
      </c>
      <c r="V2991" s="18" t="s">
        <v>80</v>
      </c>
      <c r="W2991" s="19"/>
      <c r="X2991" s="8"/>
      <c r="Y2991" s="90"/>
      <c r="Z2991" s="88"/>
      <c r="AA2991" s="88"/>
      <c r="AB2991" s="88"/>
      <c r="AC2991" s="88"/>
      <c r="AD2991" s="10"/>
      <c r="AE2991" s="8"/>
      <c r="AF2991" s="12"/>
      <c r="AG2991" s="8"/>
      <c r="AH2991" s="88"/>
    </row>
    <row r="2992" spans="1:34" x14ac:dyDescent="0.25">
      <c r="A2992" s="62">
        <f>COUNTA(H2992:K2992,L2992:AH2992)</f>
        <v>0</v>
      </c>
      <c r="B2992" s="13"/>
      <c r="C2992" s="13"/>
      <c r="D2992" s="13" t="str">
        <f>IF(J2992&gt;0,"совмещение","-")</f>
        <v>-</v>
      </c>
      <c r="E2992" s="13">
        <f t="shared" si="382"/>
        <v>0</v>
      </c>
      <c r="F2992" s="13"/>
      <c r="G2992" s="13"/>
      <c r="H2992" s="88"/>
      <c r="I2992" s="88"/>
      <c r="J2992" s="9"/>
      <c r="K2992" s="8"/>
      <c r="L2992" s="19"/>
      <c r="M2992" s="8"/>
      <c r="N2992" s="19"/>
      <c r="O2992" s="19"/>
      <c r="P2992" s="19"/>
      <c r="Q2992" s="8"/>
      <c r="R2992" s="8"/>
      <c r="S2992" s="88"/>
      <c r="T2992" s="8"/>
      <c r="U2992" s="8"/>
      <c r="V2992" s="11"/>
      <c r="W2992" s="19"/>
      <c r="X2992" s="8"/>
      <c r="Y2992" s="90"/>
      <c r="Z2992" s="88"/>
      <c r="AA2992" s="88"/>
      <c r="AB2992" s="88"/>
      <c r="AC2992" s="88"/>
      <c r="AD2992" s="10"/>
      <c r="AE2992" s="8"/>
      <c r="AF2992" s="12"/>
      <c r="AG2992" s="8"/>
      <c r="AH2992" s="88"/>
    </row>
    <row r="2993" spans="1:34" x14ac:dyDescent="0.25">
      <c r="A2993" s="62">
        <f>COUNTA(H2993:K2993,L2993:AH2993)</f>
        <v>0</v>
      </c>
      <c r="B2993" s="13"/>
      <c r="C2993" s="13"/>
      <c r="D2993" s="13"/>
      <c r="E2993" s="13">
        <f t="shared" si="382"/>
        <v>0</v>
      </c>
      <c r="F2993" s="13"/>
      <c r="G2993" s="13"/>
      <c r="H2993" s="88"/>
      <c r="I2993" s="88"/>
      <c r="J2993" s="9"/>
      <c r="K2993" s="8"/>
      <c r="L2993" s="19"/>
      <c r="M2993" s="8"/>
      <c r="N2993" s="19"/>
      <c r="O2993" s="19"/>
      <c r="P2993" s="19"/>
      <c r="Q2993" s="8"/>
      <c r="R2993" s="8"/>
      <c r="S2993" s="88"/>
      <c r="T2993" s="8"/>
      <c r="U2993" s="8"/>
      <c r="V2993" s="11"/>
      <c r="W2993" s="19"/>
      <c r="X2993" s="8"/>
      <c r="Y2993" s="90"/>
      <c r="Z2993" s="88"/>
      <c r="AA2993" s="88"/>
      <c r="AB2993" s="88"/>
      <c r="AC2993" s="88"/>
      <c r="AD2993" s="10"/>
      <c r="AE2993" s="8"/>
      <c r="AF2993" s="12"/>
      <c r="AG2993" s="8"/>
      <c r="AH2993" s="88"/>
    </row>
    <row r="2994" spans="1:34" x14ac:dyDescent="0.25">
      <c r="A2994" s="62">
        <f>COUNTA(H2994:K2994,L2994:AH2994)</f>
        <v>0</v>
      </c>
      <c r="B2994" s="13"/>
      <c r="C2994" s="13"/>
      <c r="D2994" s="13"/>
      <c r="E2994" s="13">
        <f t="shared" si="382"/>
        <v>0</v>
      </c>
      <c r="F2994" s="13"/>
      <c r="G2994" s="13"/>
      <c r="H2994" s="88"/>
      <c r="I2994" s="88"/>
      <c r="J2994" s="9"/>
      <c r="K2994" s="8"/>
      <c r="L2994" s="19"/>
      <c r="M2994" s="8"/>
      <c r="N2994" s="19"/>
      <c r="O2994" s="19"/>
      <c r="P2994" s="19"/>
      <c r="Q2994" s="8"/>
      <c r="R2994" s="8"/>
      <c r="S2994" s="88"/>
      <c r="T2994" s="8"/>
      <c r="U2994" s="8"/>
      <c r="V2994" s="11"/>
      <c r="W2994" s="19"/>
      <c r="X2994" s="8"/>
      <c r="Y2994" s="90"/>
      <c r="Z2994" s="88"/>
      <c r="AA2994" s="88"/>
      <c r="AB2994" s="88"/>
      <c r="AC2994" s="88"/>
      <c r="AD2994" s="10"/>
      <c r="AE2994" s="8"/>
      <c r="AF2994" s="12"/>
      <c r="AG2994" s="8"/>
      <c r="AH2994" s="88"/>
    </row>
    <row r="2995" spans="1:34" x14ac:dyDescent="0.25">
      <c r="A2995" s="62">
        <f>COUNTA(H2995:K2995,L2995:AH2995)</f>
        <v>0</v>
      </c>
      <c r="B2995" s="13"/>
      <c r="C2995" s="13"/>
      <c r="D2995" s="13"/>
      <c r="E2995" s="13">
        <f t="shared" si="382"/>
        <v>0</v>
      </c>
      <c r="F2995" s="13"/>
      <c r="G2995" s="13"/>
      <c r="H2995" s="88"/>
      <c r="I2995" s="88"/>
      <c r="J2995" s="9"/>
      <c r="K2995" s="8"/>
      <c r="L2995" s="19"/>
      <c r="M2995" s="8"/>
      <c r="N2995" s="19"/>
      <c r="O2995" s="19"/>
      <c r="P2995" s="19"/>
      <c r="Q2995" s="8"/>
      <c r="R2995" s="8"/>
      <c r="S2995" s="88"/>
      <c r="T2995" s="8"/>
      <c r="U2995" s="8"/>
      <c r="V2995" s="11"/>
      <c r="W2995" s="19"/>
      <c r="X2995" s="8"/>
      <c r="Y2995" s="90"/>
      <c r="Z2995" s="88"/>
      <c r="AA2995" s="88"/>
      <c r="AB2995" s="88"/>
      <c r="AC2995" s="88"/>
      <c r="AD2995" s="10"/>
      <c r="AE2995" s="8"/>
      <c r="AF2995" s="12"/>
      <c r="AG2995" s="8"/>
      <c r="AH2995" s="88"/>
    </row>
    <row r="2996" spans="1:34" x14ac:dyDescent="0.25">
      <c r="A2996" s="62">
        <f>COUNTA(H2996:K2996,L2996:AH2996)</f>
        <v>0</v>
      </c>
      <c r="B2996" s="13"/>
      <c r="C2996" s="13"/>
      <c r="D2996" s="13"/>
      <c r="E2996" s="13">
        <f t="shared" si="382"/>
        <v>0</v>
      </c>
      <c r="F2996" s="13"/>
      <c r="G2996" s="13"/>
      <c r="H2996" s="88"/>
      <c r="I2996" s="88"/>
      <c r="J2996" s="9"/>
      <c r="K2996" s="8"/>
      <c r="L2996" s="19"/>
      <c r="M2996" s="8"/>
      <c r="N2996" s="19"/>
      <c r="O2996" s="19"/>
      <c r="P2996" s="19"/>
      <c r="Q2996" s="8"/>
      <c r="R2996" s="8"/>
      <c r="S2996" s="88"/>
      <c r="T2996" s="8"/>
      <c r="U2996" s="8"/>
      <c r="V2996" s="11"/>
      <c r="W2996" s="19"/>
      <c r="X2996" s="8"/>
      <c r="Y2996" s="90"/>
      <c r="Z2996" s="88"/>
      <c r="AA2996" s="88"/>
      <c r="AB2996" s="88"/>
      <c r="AC2996" s="88"/>
      <c r="AD2996" s="10"/>
      <c r="AE2996" s="8"/>
      <c r="AF2996" s="12"/>
      <c r="AG2996" s="8"/>
      <c r="AH2996" s="88"/>
    </row>
    <row r="2997" spans="1:34" x14ac:dyDescent="0.25">
      <c r="A2997" s="62">
        <f>COUNTA(H2997:K2997,L2997:AH2997)</f>
        <v>0</v>
      </c>
      <c r="B2997" s="13"/>
      <c r="C2997" s="13"/>
      <c r="D2997" s="13"/>
      <c r="E2997" s="13">
        <f t="shared" si="382"/>
        <v>0</v>
      </c>
      <c r="F2997" s="13"/>
      <c r="G2997" s="13"/>
      <c r="H2997" s="88"/>
      <c r="I2997" s="88"/>
      <c r="J2997" s="9"/>
      <c r="K2997" s="8"/>
      <c r="L2997" s="19"/>
      <c r="M2997" s="8"/>
      <c r="N2997" s="19"/>
      <c r="O2997" s="19"/>
      <c r="P2997" s="19"/>
      <c r="Q2997" s="8"/>
      <c r="R2997" s="8"/>
      <c r="S2997" s="88"/>
      <c r="T2997" s="8"/>
      <c r="U2997" s="8"/>
      <c r="V2997" s="11"/>
      <c r="W2997" s="19"/>
      <c r="X2997" s="8"/>
      <c r="Y2997" s="90"/>
      <c r="Z2997" s="88"/>
      <c r="AA2997" s="88"/>
      <c r="AB2997" s="88"/>
      <c r="AC2997" s="88"/>
      <c r="AD2997" s="10"/>
      <c r="AE2997" s="8"/>
      <c r="AF2997" s="12"/>
      <c r="AG2997" s="8"/>
      <c r="AH2997" s="88"/>
    </row>
    <row r="2998" spans="1:34" x14ac:dyDescent="0.25">
      <c r="A2998" s="62">
        <f>COUNTA(H2998:K2998,L2998:AH2998,J2999)-4</f>
        <v>0</v>
      </c>
      <c r="B2998" s="13"/>
      <c r="C2998" s="13"/>
      <c r="D2998" s="13"/>
      <c r="E2998" s="13">
        <f t="shared" si="382"/>
        <v>0</v>
      </c>
      <c r="F2998" s="13"/>
      <c r="G2998" s="13"/>
      <c r="H2998" s="88"/>
      <c r="I2998" s="88"/>
      <c r="J2998" s="7" t="s">
        <v>79</v>
      </c>
      <c r="K2998" s="8"/>
      <c r="L2998" s="19"/>
      <c r="M2998" s="8"/>
      <c r="N2998" s="19"/>
      <c r="O2998" s="19"/>
      <c r="P2998" s="19"/>
      <c r="Q2998" s="8"/>
      <c r="R2998" s="8"/>
      <c r="S2998" s="88"/>
      <c r="T2998" s="17" t="s">
        <v>80</v>
      </c>
      <c r="U2998" s="17" t="s">
        <v>80</v>
      </c>
      <c r="V2998" s="18" t="s">
        <v>80</v>
      </c>
      <c r="W2998" s="19"/>
      <c r="X2998" s="8"/>
      <c r="Y2998" s="90"/>
      <c r="Z2998" s="88"/>
      <c r="AA2998" s="88"/>
      <c r="AB2998" s="88"/>
      <c r="AC2998" s="88"/>
      <c r="AD2998" s="10"/>
      <c r="AE2998" s="8"/>
      <c r="AF2998" s="12"/>
      <c r="AG2998" s="8"/>
      <c r="AH2998" s="88"/>
    </row>
    <row r="2999" spans="1:34" x14ac:dyDescent="0.25">
      <c r="A2999" s="62">
        <f>COUNTA(H2999:K2999,L2999:AH2999)</f>
        <v>0</v>
      </c>
      <c r="B2999" s="13"/>
      <c r="C2999" s="13"/>
      <c r="D2999" s="13" t="str">
        <f>IF(J2999&gt;0,"совместительство","-")</f>
        <v>-</v>
      </c>
      <c r="E2999" s="13">
        <f t="shared" si="382"/>
        <v>0</v>
      </c>
      <c r="F2999" s="13"/>
      <c r="G2999" s="13"/>
      <c r="H2999" s="88"/>
      <c r="I2999" s="88"/>
      <c r="J2999" s="9"/>
      <c r="K2999" s="8"/>
      <c r="L2999" s="19"/>
      <c r="M2999" s="8"/>
      <c r="N2999" s="19"/>
      <c r="O2999" s="19"/>
      <c r="P2999" s="19"/>
      <c r="Q2999" s="8"/>
      <c r="R2999" s="8"/>
      <c r="S2999" s="88"/>
      <c r="T2999" s="8"/>
      <c r="U2999" s="8"/>
      <c r="V2999" s="11"/>
      <c r="W2999" s="19"/>
      <c r="X2999" s="8"/>
      <c r="Y2999" s="90"/>
      <c r="Z2999" s="88"/>
      <c r="AA2999" s="88"/>
      <c r="AB2999" s="88"/>
      <c r="AC2999" s="88"/>
      <c r="AD2999" s="10"/>
      <c r="AE2999" s="8"/>
      <c r="AF2999" s="12"/>
      <c r="AG2999" s="8"/>
      <c r="AH2999" s="88"/>
    </row>
    <row r="3000" spans="1:34" x14ac:dyDescent="0.25">
      <c r="A3000" s="62">
        <f>COUNTA(H3000:K3000,L3000:AH3000)</f>
        <v>0</v>
      </c>
      <c r="B3000" s="13"/>
      <c r="C3000" s="13"/>
      <c r="D3000" s="13"/>
      <c r="E3000" s="13">
        <f t="shared" si="382"/>
        <v>0</v>
      </c>
      <c r="F3000" s="13"/>
      <c r="G3000" s="13"/>
      <c r="H3000" s="88"/>
      <c r="I3000" s="88"/>
      <c r="J3000" s="9"/>
      <c r="K3000" s="8"/>
      <c r="L3000" s="19"/>
      <c r="M3000" s="8"/>
      <c r="N3000" s="19"/>
      <c r="O3000" s="19"/>
      <c r="P3000" s="19"/>
      <c r="Q3000" s="8"/>
      <c r="R3000" s="8"/>
      <c r="S3000" s="88"/>
      <c r="T3000" s="8"/>
      <c r="U3000" s="8"/>
      <c r="V3000" s="11"/>
      <c r="W3000" s="19"/>
      <c r="X3000" s="8"/>
      <c r="Y3000" s="90"/>
      <c r="Z3000" s="88"/>
      <c r="AA3000" s="88"/>
      <c r="AB3000" s="88"/>
      <c r="AC3000" s="88"/>
      <c r="AD3000" s="10"/>
      <c r="AE3000" s="8"/>
      <c r="AF3000" s="12"/>
      <c r="AG3000" s="8"/>
      <c r="AH3000" s="88"/>
    </row>
    <row r="3001" spans="1:34" x14ac:dyDescent="0.25">
      <c r="A3001" s="62">
        <f>COUNTA(H3001:K3001,L3001:AH3001)</f>
        <v>0</v>
      </c>
      <c r="B3001" s="13"/>
      <c r="C3001" s="13"/>
      <c r="D3001" s="13"/>
      <c r="E3001" s="13">
        <f t="shared" si="382"/>
        <v>0</v>
      </c>
      <c r="F3001" s="13"/>
      <c r="G3001" s="13"/>
      <c r="H3001" s="88"/>
      <c r="I3001" s="88"/>
      <c r="J3001" s="9"/>
      <c r="K3001" s="8"/>
      <c r="L3001" s="19"/>
      <c r="M3001" s="8"/>
      <c r="N3001" s="19"/>
      <c r="O3001" s="19"/>
      <c r="P3001" s="19"/>
      <c r="Q3001" s="8"/>
      <c r="R3001" s="8"/>
      <c r="S3001" s="88"/>
      <c r="T3001" s="8"/>
      <c r="U3001" s="8"/>
      <c r="V3001" s="11"/>
      <c r="W3001" s="19"/>
      <c r="X3001" s="8"/>
      <c r="Y3001" s="90"/>
      <c r="Z3001" s="88"/>
      <c r="AA3001" s="88"/>
      <c r="AB3001" s="88"/>
      <c r="AC3001" s="88"/>
      <c r="AD3001" s="10"/>
      <c r="AE3001" s="8"/>
      <c r="AF3001" s="12"/>
      <c r="AG3001" s="8"/>
      <c r="AH3001" s="88"/>
    </row>
    <row r="3002" spans="1:34" x14ac:dyDescent="0.25">
      <c r="A3002" s="62">
        <f>COUNTA(H3002:K3002,L3002:AH3002)</f>
        <v>0</v>
      </c>
      <c r="B3002" s="13"/>
      <c r="C3002" s="13"/>
      <c r="D3002" s="13"/>
      <c r="E3002" s="13">
        <f t="shared" si="382"/>
        <v>0</v>
      </c>
      <c r="F3002" s="13"/>
      <c r="G3002" s="13"/>
      <c r="H3002" s="88"/>
      <c r="I3002" s="88"/>
      <c r="J3002" s="9"/>
      <c r="K3002" s="8"/>
      <c r="L3002" s="19"/>
      <c r="M3002" s="8"/>
      <c r="N3002" s="19"/>
      <c r="O3002" s="19"/>
      <c r="P3002" s="19"/>
      <c r="Q3002" s="8"/>
      <c r="R3002" s="8"/>
      <c r="S3002" s="88"/>
      <c r="T3002" s="8"/>
      <c r="U3002" s="8"/>
      <c r="V3002" s="11"/>
      <c r="W3002" s="19"/>
      <c r="X3002" s="8"/>
      <c r="Y3002" s="90"/>
      <c r="Z3002" s="88"/>
      <c r="AA3002" s="88"/>
      <c r="AB3002" s="88"/>
      <c r="AC3002" s="88"/>
      <c r="AD3002" s="10"/>
      <c r="AE3002" s="8"/>
      <c r="AF3002" s="12"/>
      <c r="AG3002" s="8"/>
      <c r="AH3002" s="88"/>
    </row>
    <row r="3003" spans="1:34" x14ac:dyDescent="0.25">
      <c r="A3003" s="62">
        <f>COUNTA(H3003:K3003,L3003:AH3003)</f>
        <v>0</v>
      </c>
      <c r="B3003" s="13"/>
      <c r="C3003" s="13"/>
      <c r="D3003" s="13"/>
      <c r="E3003" s="13">
        <f t="shared" si="382"/>
        <v>0</v>
      </c>
      <c r="F3003" s="13"/>
      <c r="G3003" s="13"/>
      <c r="H3003" s="88"/>
      <c r="I3003" s="88"/>
      <c r="J3003" s="9"/>
      <c r="K3003" s="8"/>
      <c r="L3003" s="19"/>
      <c r="M3003" s="8"/>
      <c r="N3003" s="19"/>
      <c r="O3003" s="19"/>
      <c r="P3003" s="19"/>
      <c r="Q3003" s="8"/>
      <c r="R3003" s="8"/>
      <c r="S3003" s="88"/>
      <c r="T3003" s="8"/>
      <c r="U3003" s="8"/>
      <c r="V3003" s="11"/>
      <c r="W3003" s="19"/>
      <c r="X3003" s="8"/>
      <c r="Y3003" s="90"/>
      <c r="Z3003" s="88"/>
      <c r="AA3003" s="88"/>
      <c r="AB3003" s="88"/>
      <c r="AC3003" s="88"/>
      <c r="AD3003" s="10"/>
      <c r="AE3003" s="8"/>
      <c r="AF3003" s="12"/>
      <c r="AG3003" s="8"/>
      <c r="AH3003" s="88"/>
    </row>
    <row r="3004" spans="1:34" x14ac:dyDescent="0.25">
      <c r="A3004" s="62">
        <f>COUNTA(H3004:K3004,L3004:AH3004)</f>
        <v>0</v>
      </c>
      <c r="B3004" s="13"/>
      <c r="C3004" s="13"/>
      <c r="D3004" s="13"/>
      <c r="E3004" s="13">
        <f t="shared" si="382"/>
        <v>0</v>
      </c>
      <c r="F3004" s="13"/>
      <c r="G3004" s="13"/>
      <c r="H3004" s="88"/>
      <c r="I3004" s="88"/>
      <c r="J3004" s="9"/>
      <c r="K3004" s="8"/>
      <c r="L3004" s="19"/>
      <c r="M3004" s="8"/>
      <c r="N3004" s="19"/>
      <c r="O3004" s="19"/>
      <c r="P3004" s="19"/>
      <c r="Q3004" s="8"/>
      <c r="R3004" s="8"/>
      <c r="S3004" s="88"/>
      <c r="T3004" s="8"/>
      <c r="U3004" s="8"/>
      <c r="V3004" s="11"/>
      <c r="W3004" s="19"/>
      <c r="X3004" s="8"/>
      <c r="Y3004" s="90"/>
      <c r="Z3004" s="88"/>
      <c r="AA3004" s="88"/>
      <c r="AB3004" s="88"/>
      <c r="AC3004" s="88"/>
      <c r="AD3004" s="10"/>
      <c r="AE3004" s="8"/>
      <c r="AF3004" s="12"/>
      <c r="AG3004" s="8"/>
      <c r="AH3004" s="88"/>
    </row>
    <row r="3005" spans="1:34" s="26" customFormat="1" ht="11.25" customHeight="1" x14ac:dyDescent="0.25">
      <c r="A3005" s="21">
        <v>0</v>
      </c>
      <c r="B3005" s="22"/>
      <c r="C3005" s="22"/>
      <c r="D3005" s="21"/>
      <c r="E3005" s="23">
        <f>MAX(E2989:E3004)</f>
        <v>0</v>
      </c>
      <c r="F3005" s="21" t="str">
        <f>RIGHT(R3005,4)</f>
        <v xml:space="preserve"> - 0</v>
      </c>
      <c r="G3005" s="21" t="str">
        <f>RIGHT(X3005,4)</f>
        <v xml:space="preserve"> - 0</v>
      </c>
      <c r="H3005" s="88"/>
      <c r="I3005" s="88"/>
      <c r="J3005" s="23" t="s">
        <v>85</v>
      </c>
      <c r="K3005" s="23" t="str">
        <f>IF(E3005=4,"ВО",IF(E3005=3,"СПО",IF(E3005=2,"ВО (с)",IF(E3005=1,"СПО (с)","-"))))</f>
        <v>-</v>
      </c>
      <c r="L3005" s="23">
        <f>COUNTA(L2989:L3004)</f>
        <v>0</v>
      </c>
      <c r="M3005" s="23" t="s">
        <v>80</v>
      </c>
      <c r="N3005" s="23" t="s">
        <v>80</v>
      </c>
      <c r="O3005" s="23">
        <f>COUNTA(O2989:O3004)</f>
        <v>0</v>
      </c>
      <c r="P3005" s="23" t="s">
        <v>80</v>
      </c>
      <c r="Q3005" s="23">
        <f>SUM(Q2989:Q3004)</f>
        <v>0</v>
      </c>
      <c r="R3005" s="23" t="str">
        <f>CONCATENATE("П.Г.П. - ",MAX(R2989:R3004))</f>
        <v>П.Г.П. - 0</v>
      </c>
      <c r="S3005" s="23">
        <f>COUNTA(S2989)</f>
        <v>0</v>
      </c>
      <c r="T3005" s="23">
        <f>T2990</f>
        <v>0</v>
      </c>
      <c r="U3005" s="23" t="s">
        <v>80</v>
      </c>
      <c r="V3005" s="23" t="s">
        <v>80</v>
      </c>
      <c r="W3005" s="23">
        <f>COUNTA(W2989:W3004)</f>
        <v>0</v>
      </c>
      <c r="X3005" s="23" t="str">
        <f>CONCATENATE("П.Г.П. - ",MAX(X2989:X3004))</f>
        <v>П.Г.П. - 0</v>
      </c>
      <c r="Y3005" s="24">
        <f>Y2989</f>
        <v>0</v>
      </c>
      <c r="Z3005" s="23" t="str">
        <f>IF(Z2989="","-",Z2989)</f>
        <v>-</v>
      </c>
      <c r="AA3005" s="23" t="str">
        <f t="shared" ref="AA3005:AC3005" si="383">IF(AA2989="","-",AA2989)</f>
        <v>-</v>
      </c>
      <c r="AB3005" s="23" t="str">
        <f t="shared" si="383"/>
        <v>-</v>
      </c>
      <c r="AC3005" s="23" t="str">
        <f t="shared" si="383"/>
        <v>-</v>
      </c>
      <c r="AD3005" s="23" t="s">
        <v>80</v>
      </c>
      <c r="AE3005" s="23">
        <f>SUM(AE2989:AE3004)</f>
        <v>0</v>
      </c>
      <c r="AF3005" s="25">
        <f>SUM(AF2989:AF3004)</f>
        <v>0</v>
      </c>
      <c r="AG3005" s="23" t="s">
        <v>80</v>
      </c>
      <c r="AH3005" s="23" t="s">
        <v>80</v>
      </c>
    </row>
    <row r="3006" spans="1:34" x14ac:dyDescent="0.25">
      <c r="A3006" s="62">
        <f>COUNTA(H3006:K3006,L3006:AH3006)-7</f>
        <v>-1</v>
      </c>
      <c r="B3006" s="13"/>
      <c r="C3006" s="13"/>
      <c r="D3006" s="13"/>
      <c r="E3006" s="13">
        <f t="shared" ref="E3006:E3021" si="384">IF(K3006="ВО",4,IF(K3006="СПО",3,IF(K3006="ВО (студент)",2,IF(K3006="СПО (студент)",1,0))))</f>
        <v>0</v>
      </c>
      <c r="F3006" s="13"/>
      <c r="G3006" s="13"/>
      <c r="H3006" s="88">
        <v>197</v>
      </c>
      <c r="I3006" s="88"/>
      <c r="J3006" s="7" t="s">
        <v>77</v>
      </c>
      <c r="K3006" s="8"/>
      <c r="L3006" s="19"/>
      <c r="M3006" s="8"/>
      <c r="N3006" s="19"/>
      <c r="O3006" s="19"/>
      <c r="P3006" s="19"/>
      <c r="Q3006" s="8"/>
      <c r="R3006" s="8"/>
      <c r="S3006" s="88"/>
      <c r="T3006" s="17" t="s">
        <v>80</v>
      </c>
      <c r="U3006" s="17" t="s">
        <v>80</v>
      </c>
      <c r="V3006" s="18" t="s">
        <v>80</v>
      </c>
      <c r="W3006" s="19"/>
      <c r="X3006" s="8"/>
      <c r="Y3006" s="90"/>
      <c r="Z3006" s="88"/>
      <c r="AA3006" s="88"/>
      <c r="AB3006" s="88" t="str">
        <f>IF(Y3006&lt;1,"-",ROUND(YEARFRAC(Y3006,#REF!,1),2))</f>
        <v>-</v>
      </c>
      <c r="AC3006" s="88"/>
      <c r="AD3006" s="10"/>
      <c r="AE3006" s="8"/>
      <c r="AF3006" s="12"/>
      <c r="AG3006" s="8"/>
      <c r="AH3006" s="88"/>
    </row>
    <row r="3007" spans="1:34" x14ac:dyDescent="0.25">
      <c r="A3007" s="62">
        <f>COUNTA(H3007:K3007,L3007:AH3007)</f>
        <v>0</v>
      </c>
      <c r="B3007" s="13"/>
      <c r="C3007" s="13"/>
      <c r="D3007" s="13"/>
      <c r="E3007" s="13">
        <f t="shared" si="384"/>
        <v>0</v>
      </c>
      <c r="F3007" s="13"/>
      <c r="G3007" s="13"/>
      <c r="H3007" s="88"/>
      <c r="I3007" s="88"/>
      <c r="J3007" s="9"/>
      <c r="K3007" s="8"/>
      <c r="L3007" s="19"/>
      <c r="M3007" s="8"/>
      <c r="N3007" s="19"/>
      <c r="O3007" s="19"/>
      <c r="P3007" s="19"/>
      <c r="Q3007" s="8"/>
      <c r="R3007" s="8"/>
      <c r="S3007" s="88"/>
      <c r="T3007" s="8"/>
      <c r="U3007" s="8"/>
      <c r="V3007" s="11"/>
      <c r="W3007" s="19"/>
      <c r="X3007" s="8"/>
      <c r="Y3007" s="90"/>
      <c r="Z3007" s="88"/>
      <c r="AA3007" s="88"/>
      <c r="AB3007" s="88"/>
      <c r="AC3007" s="88"/>
      <c r="AD3007" s="10"/>
      <c r="AE3007" s="8"/>
      <c r="AF3007" s="12"/>
      <c r="AG3007" s="8"/>
      <c r="AH3007" s="88"/>
    </row>
    <row r="3008" spans="1:34" x14ac:dyDescent="0.25">
      <c r="A3008" s="62">
        <f>COUNTA(H3008:K3008,L3008:AH3008,J3009)-4</f>
        <v>0</v>
      </c>
      <c r="B3008" s="13"/>
      <c r="C3008" s="13"/>
      <c r="D3008" s="13"/>
      <c r="E3008" s="13">
        <f t="shared" si="384"/>
        <v>0</v>
      </c>
      <c r="F3008" s="13"/>
      <c r="G3008" s="13"/>
      <c r="H3008" s="88"/>
      <c r="I3008" s="88"/>
      <c r="J3008" s="7" t="s">
        <v>78</v>
      </c>
      <c r="K3008" s="8"/>
      <c r="L3008" s="19"/>
      <c r="M3008" s="8"/>
      <c r="N3008" s="19"/>
      <c r="O3008" s="19"/>
      <c r="P3008" s="19"/>
      <c r="Q3008" s="8"/>
      <c r="R3008" s="8"/>
      <c r="S3008" s="88"/>
      <c r="T3008" s="17" t="s">
        <v>80</v>
      </c>
      <c r="U3008" s="17" t="s">
        <v>80</v>
      </c>
      <c r="V3008" s="18" t="s">
        <v>80</v>
      </c>
      <c r="W3008" s="19"/>
      <c r="X3008" s="8"/>
      <c r="Y3008" s="90"/>
      <c r="Z3008" s="88"/>
      <c r="AA3008" s="88"/>
      <c r="AB3008" s="88"/>
      <c r="AC3008" s="88"/>
      <c r="AD3008" s="10"/>
      <c r="AE3008" s="8"/>
      <c r="AF3008" s="12"/>
      <c r="AG3008" s="8"/>
      <c r="AH3008" s="88"/>
    </row>
    <row r="3009" spans="1:34" x14ac:dyDescent="0.25">
      <c r="A3009" s="62">
        <f>COUNTA(H3009:K3009,L3009:AH3009)</f>
        <v>0</v>
      </c>
      <c r="B3009" s="13"/>
      <c r="C3009" s="13"/>
      <c r="D3009" s="13" t="str">
        <f>IF(J3009&gt;0,"совмещение","-")</f>
        <v>-</v>
      </c>
      <c r="E3009" s="13">
        <f t="shared" si="384"/>
        <v>0</v>
      </c>
      <c r="F3009" s="13"/>
      <c r="G3009" s="13"/>
      <c r="H3009" s="88"/>
      <c r="I3009" s="88"/>
      <c r="J3009" s="9"/>
      <c r="K3009" s="8"/>
      <c r="L3009" s="19"/>
      <c r="M3009" s="8"/>
      <c r="N3009" s="19"/>
      <c r="O3009" s="19"/>
      <c r="P3009" s="19"/>
      <c r="Q3009" s="8"/>
      <c r="R3009" s="8"/>
      <c r="S3009" s="88"/>
      <c r="T3009" s="8"/>
      <c r="U3009" s="8"/>
      <c r="V3009" s="11"/>
      <c r="W3009" s="19"/>
      <c r="X3009" s="8"/>
      <c r="Y3009" s="90"/>
      <c r="Z3009" s="88"/>
      <c r="AA3009" s="88"/>
      <c r="AB3009" s="88"/>
      <c r="AC3009" s="88"/>
      <c r="AD3009" s="10"/>
      <c r="AE3009" s="8"/>
      <c r="AF3009" s="12"/>
      <c r="AG3009" s="8"/>
      <c r="AH3009" s="88"/>
    </row>
    <row r="3010" spans="1:34" x14ac:dyDescent="0.25">
      <c r="A3010" s="62">
        <f>COUNTA(H3010:K3010,L3010:AH3010)</f>
        <v>0</v>
      </c>
      <c r="B3010" s="13"/>
      <c r="C3010" s="13"/>
      <c r="D3010" s="13"/>
      <c r="E3010" s="13">
        <f t="shared" si="384"/>
        <v>0</v>
      </c>
      <c r="F3010" s="13"/>
      <c r="G3010" s="13"/>
      <c r="H3010" s="88"/>
      <c r="I3010" s="88"/>
      <c r="J3010" s="9"/>
      <c r="K3010" s="8"/>
      <c r="L3010" s="19"/>
      <c r="M3010" s="8"/>
      <c r="N3010" s="19"/>
      <c r="O3010" s="19"/>
      <c r="P3010" s="19"/>
      <c r="Q3010" s="8"/>
      <c r="R3010" s="8"/>
      <c r="S3010" s="88"/>
      <c r="T3010" s="8"/>
      <c r="U3010" s="8"/>
      <c r="V3010" s="11"/>
      <c r="W3010" s="19"/>
      <c r="X3010" s="8"/>
      <c r="Y3010" s="90"/>
      <c r="Z3010" s="88"/>
      <c r="AA3010" s="88"/>
      <c r="AB3010" s="88"/>
      <c r="AC3010" s="88"/>
      <c r="AD3010" s="10"/>
      <c r="AE3010" s="8"/>
      <c r="AF3010" s="12"/>
      <c r="AG3010" s="8"/>
      <c r="AH3010" s="88"/>
    </row>
    <row r="3011" spans="1:34" x14ac:dyDescent="0.25">
      <c r="A3011" s="62">
        <f>COUNTA(H3011:K3011,L3011:AH3011)</f>
        <v>0</v>
      </c>
      <c r="B3011" s="13"/>
      <c r="C3011" s="13"/>
      <c r="D3011" s="13"/>
      <c r="E3011" s="13">
        <f t="shared" si="384"/>
        <v>0</v>
      </c>
      <c r="F3011" s="13"/>
      <c r="G3011" s="13"/>
      <c r="H3011" s="88"/>
      <c r="I3011" s="88"/>
      <c r="J3011" s="9"/>
      <c r="K3011" s="8"/>
      <c r="L3011" s="19"/>
      <c r="M3011" s="8"/>
      <c r="N3011" s="19"/>
      <c r="O3011" s="19"/>
      <c r="P3011" s="19"/>
      <c r="Q3011" s="8"/>
      <c r="R3011" s="8"/>
      <c r="S3011" s="88"/>
      <c r="T3011" s="8"/>
      <c r="U3011" s="8"/>
      <c r="V3011" s="11"/>
      <c r="W3011" s="19"/>
      <c r="X3011" s="8"/>
      <c r="Y3011" s="90"/>
      <c r="Z3011" s="88"/>
      <c r="AA3011" s="88"/>
      <c r="AB3011" s="88"/>
      <c r="AC3011" s="88"/>
      <c r="AD3011" s="10"/>
      <c r="AE3011" s="8"/>
      <c r="AF3011" s="12"/>
      <c r="AG3011" s="8"/>
      <c r="AH3011" s="88"/>
    </row>
    <row r="3012" spans="1:34" x14ac:dyDescent="0.25">
      <c r="A3012" s="62">
        <f>COUNTA(H3012:K3012,L3012:AH3012)</f>
        <v>0</v>
      </c>
      <c r="B3012" s="13"/>
      <c r="C3012" s="13"/>
      <c r="D3012" s="13"/>
      <c r="E3012" s="13">
        <f t="shared" si="384"/>
        <v>0</v>
      </c>
      <c r="F3012" s="13"/>
      <c r="G3012" s="13"/>
      <c r="H3012" s="88"/>
      <c r="I3012" s="88"/>
      <c r="J3012" s="9"/>
      <c r="K3012" s="8"/>
      <c r="L3012" s="19"/>
      <c r="M3012" s="8"/>
      <c r="N3012" s="19"/>
      <c r="O3012" s="19"/>
      <c r="P3012" s="19"/>
      <c r="Q3012" s="8"/>
      <c r="R3012" s="8"/>
      <c r="S3012" s="88"/>
      <c r="T3012" s="8"/>
      <c r="U3012" s="8"/>
      <c r="V3012" s="11"/>
      <c r="W3012" s="19"/>
      <c r="X3012" s="8"/>
      <c r="Y3012" s="90"/>
      <c r="Z3012" s="88"/>
      <c r="AA3012" s="88"/>
      <c r="AB3012" s="88"/>
      <c r="AC3012" s="88"/>
      <c r="AD3012" s="10"/>
      <c r="AE3012" s="8"/>
      <c r="AF3012" s="12"/>
      <c r="AG3012" s="8"/>
      <c r="AH3012" s="88"/>
    </row>
    <row r="3013" spans="1:34" x14ac:dyDescent="0.25">
      <c r="A3013" s="62">
        <f>COUNTA(H3013:K3013,L3013:AH3013)</f>
        <v>0</v>
      </c>
      <c r="B3013" s="13"/>
      <c r="C3013" s="13"/>
      <c r="D3013" s="13"/>
      <c r="E3013" s="13">
        <f t="shared" si="384"/>
        <v>0</v>
      </c>
      <c r="F3013" s="13"/>
      <c r="G3013" s="13"/>
      <c r="H3013" s="88"/>
      <c r="I3013" s="88"/>
      <c r="J3013" s="9"/>
      <c r="K3013" s="8"/>
      <c r="L3013" s="19"/>
      <c r="M3013" s="8"/>
      <c r="N3013" s="19"/>
      <c r="O3013" s="19"/>
      <c r="P3013" s="19"/>
      <c r="Q3013" s="8"/>
      <c r="R3013" s="8"/>
      <c r="S3013" s="88"/>
      <c r="T3013" s="8"/>
      <c r="U3013" s="8"/>
      <c r="V3013" s="11"/>
      <c r="W3013" s="19"/>
      <c r="X3013" s="8"/>
      <c r="Y3013" s="90"/>
      <c r="Z3013" s="88"/>
      <c r="AA3013" s="88"/>
      <c r="AB3013" s="88"/>
      <c r="AC3013" s="88"/>
      <c r="AD3013" s="10"/>
      <c r="AE3013" s="8"/>
      <c r="AF3013" s="12"/>
      <c r="AG3013" s="8"/>
      <c r="AH3013" s="88"/>
    </row>
    <row r="3014" spans="1:34" x14ac:dyDescent="0.25">
      <c r="A3014" s="62">
        <f>COUNTA(H3014:K3014,L3014:AH3014)</f>
        <v>0</v>
      </c>
      <c r="B3014" s="13"/>
      <c r="C3014" s="13"/>
      <c r="D3014" s="13"/>
      <c r="E3014" s="13">
        <f t="shared" si="384"/>
        <v>0</v>
      </c>
      <c r="F3014" s="13"/>
      <c r="G3014" s="13"/>
      <c r="H3014" s="88"/>
      <c r="I3014" s="88"/>
      <c r="J3014" s="9"/>
      <c r="K3014" s="8"/>
      <c r="L3014" s="19"/>
      <c r="M3014" s="8"/>
      <c r="N3014" s="19"/>
      <c r="O3014" s="19"/>
      <c r="P3014" s="19"/>
      <c r="Q3014" s="8"/>
      <c r="R3014" s="8"/>
      <c r="S3014" s="88"/>
      <c r="T3014" s="8"/>
      <c r="U3014" s="8"/>
      <c r="V3014" s="11"/>
      <c r="W3014" s="19"/>
      <c r="X3014" s="8"/>
      <c r="Y3014" s="90"/>
      <c r="Z3014" s="88"/>
      <c r="AA3014" s="88"/>
      <c r="AB3014" s="88"/>
      <c r="AC3014" s="88"/>
      <c r="AD3014" s="10"/>
      <c r="AE3014" s="8"/>
      <c r="AF3014" s="12"/>
      <c r="AG3014" s="8"/>
      <c r="AH3014" s="88"/>
    </row>
    <row r="3015" spans="1:34" x14ac:dyDescent="0.25">
      <c r="A3015" s="62">
        <f>COUNTA(H3015:K3015,L3015:AH3015,J3016)-4</f>
        <v>0</v>
      </c>
      <c r="B3015" s="13"/>
      <c r="C3015" s="13"/>
      <c r="D3015" s="13"/>
      <c r="E3015" s="13">
        <f t="shared" si="384"/>
        <v>0</v>
      </c>
      <c r="F3015" s="13"/>
      <c r="G3015" s="13"/>
      <c r="H3015" s="88"/>
      <c r="I3015" s="88"/>
      <c r="J3015" s="7" t="s">
        <v>79</v>
      </c>
      <c r="K3015" s="8"/>
      <c r="L3015" s="19"/>
      <c r="M3015" s="8"/>
      <c r="N3015" s="19"/>
      <c r="O3015" s="19"/>
      <c r="P3015" s="19"/>
      <c r="Q3015" s="8"/>
      <c r="R3015" s="8"/>
      <c r="S3015" s="88"/>
      <c r="T3015" s="17" t="s">
        <v>80</v>
      </c>
      <c r="U3015" s="17" t="s">
        <v>80</v>
      </c>
      <c r="V3015" s="18" t="s">
        <v>80</v>
      </c>
      <c r="W3015" s="19"/>
      <c r="X3015" s="8"/>
      <c r="Y3015" s="90"/>
      <c r="Z3015" s="88"/>
      <c r="AA3015" s="88"/>
      <c r="AB3015" s="88"/>
      <c r="AC3015" s="88"/>
      <c r="AD3015" s="10"/>
      <c r="AE3015" s="8"/>
      <c r="AF3015" s="12"/>
      <c r="AG3015" s="8"/>
      <c r="AH3015" s="88"/>
    </row>
    <row r="3016" spans="1:34" x14ac:dyDescent="0.25">
      <c r="A3016" s="62">
        <f>COUNTA(H3016:K3016,L3016:AH3016)</f>
        <v>0</v>
      </c>
      <c r="B3016" s="13"/>
      <c r="C3016" s="13"/>
      <c r="D3016" s="13" t="str">
        <f>IF(J3016&gt;0,"совместительство","-")</f>
        <v>-</v>
      </c>
      <c r="E3016" s="13">
        <f t="shared" si="384"/>
        <v>0</v>
      </c>
      <c r="F3016" s="13"/>
      <c r="G3016" s="13"/>
      <c r="H3016" s="88"/>
      <c r="I3016" s="88"/>
      <c r="J3016" s="9"/>
      <c r="K3016" s="8"/>
      <c r="L3016" s="19"/>
      <c r="M3016" s="8"/>
      <c r="N3016" s="19"/>
      <c r="O3016" s="19"/>
      <c r="P3016" s="19"/>
      <c r="Q3016" s="8"/>
      <c r="R3016" s="8"/>
      <c r="S3016" s="88"/>
      <c r="T3016" s="8"/>
      <c r="U3016" s="8"/>
      <c r="V3016" s="11"/>
      <c r="W3016" s="19"/>
      <c r="X3016" s="8"/>
      <c r="Y3016" s="90"/>
      <c r="Z3016" s="88"/>
      <c r="AA3016" s="88"/>
      <c r="AB3016" s="88"/>
      <c r="AC3016" s="88"/>
      <c r="AD3016" s="10"/>
      <c r="AE3016" s="8"/>
      <c r="AF3016" s="12"/>
      <c r="AG3016" s="8"/>
      <c r="AH3016" s="88"/>
    </row>
    <row r="3017" spans="1:34" x14ac:dyDescent="0.25">
      <c r="A3017" s="62">
        <f>COUNTA(H3017:K3017,L3017:AH3017)</f>
        <v>0</v>
      </c>
      <c r="B3017" s="13"/>
      <c r="C3017" s="13"/>
      <c r="D3017" s="13"/>
      <c r="E3017" s="13">
        <f t="shared" si="384"/>
        <v>0</v>
      </c>
      <c r="F3017" s="13"/>
      <c r="G3017" s="13"/>
      <c r="H3017" s="88"/>
      <c r="I3017" s="88"/>
      <c r="J3017" s="9"/>
      <c r="K3017" s="8"/>
      <c r="L3017" s="19"/>
      <c r="M3017" s="8"/>
      <c r="N3017" s="19"/>
      <c r="O3017" s="19"/>
      <c r="P3017" s="19"/>
      <c r="Q3017" s="8"/>
      <c r="R3017" s="8"/>
      <c r="S3017" s="88"/>
      <c r="T3017" s="8"/>
      <c r="U3017" s="8"/>
      <c r="V3017" s="11"/>
      <c r="W3017" s="19"/>
      <c r="X3017" s="8"/>
      <c r="Y3017" s="90"/>
      <c r="Z3017" s="88"/>
      <c r="AA3017" s="88"/>
      <c r="AB3017" s="88"/>
      <c r="AC3017" s="88"/>
      <c r="AD3017" s="10"/>
      <c r="AE3017" s="8"/>
      <c r="AF3017" s="12"/>
      <c r="AG3017" s="8"/>
      <c r="AH3017" s="88"/>
    </row>
    <row r="3018" spans="1:34" x14ac:dyDescent="0.25">
      <c r="A3018" s="62">
        <f>COUNTA(H3018:K3018,L3018:AH3018)</f>
        <v>0</v>
      </c>
      <c r="B3018" s="13"/>
      <c r="C3018" s="13"/>
      <c r="D3018" s="13"/>
      <c r="E3018" s="13">
        <f t="shared" si="384"/>
        <v>0</v>
      </c>
      <c r="F3018" s="13"/>
      <c r="G3018" s="13"/>
      <c r="H3018" s="88"/>
      <c r="I3018" s="88"/>
      <c r="J3018" s="9"/>
      <c r="K3018" s="8"/>
      <c r="L3018" s="19"/>
      <c r="M3018" s="8"/>
      <c r="N3018" s="19"/>
      <c r="O3018" s="19"/>
      <c r="P3018" s="19"/>
      <c r="Q3018" s="8"/>
      <c r="R3018" s="8"/>
      <c r="S3018" s="88"/>
      <c r="T3018" s="8"/>
      <c r="U3018" s="8"/>
      <c r="V3018" s="11"/>
      <c r="W3018" s="19"/>
      <c r="X3018" s="8"/>
      <c r="Y3018" s="90"/>
      <c r="Z3018" s="88"/>
      <c r="AA3018" s="88"/>
      <c r="AB3018" s="88"/>
      <c r="AC3018" s="88"/>
      <c r="AD3018" s="10"/>
      <c r="AE3018" s="8"/>
      <c r="AF3018" s="12"/>
      <c r="AG3018" s="8"/>
      <c r="AH3018" s="88"/>
    </row>
    <row r="3019" spans="1:34" x14ac:dyDescent="0.25">
      <c r="A3019" s="62">
        <f>COUNTA(H3019:K3019,L3019:AH3019)</f>
        <v>0</v>
      </c>
      <c r="B3019" s="13"/>
      <c r="C3019" s="13"/>
      <c r="D3019" s="13"/>
      <c r="E3019" s="13">
        <f t="shared" si="384"/>
        <v>0</v>
      </c>
      <c r="F3019" s="13"/>
      <c r="G3019" s="13"/>
      <c r="H3019" s="88"/>
      <c r="I3019" s="88"/>
      <c r="J3019" s="9"/>
      <c r="K3019" s="8"/>
      <c r="L3019" s="19"/>
      <c r="M3019" s="8"/>
      <c r="N3019" s="19"/>
      <c r="O3019" s="19"/>
      <c r="P3019" s="19"/>
      <c r="Q3019" s="8"/>
      <c r="R3019" s="8"/>
      <c r="S3019" s="88"/>
      <c r="T3019" s="8"/>
      <c r="U3019" s="8"/>
      <c r="V3019" s="11"/>
      <c r="W3019" s="19"/>
      <c r="X3019" s="8"/>
      <c r="Y3019" s="90"/>
      <c r="Z3019" s="88"/>
      <c r="AA3019" s="88"/>
      <c r="AB3019" s="88"/>
      <c r="AC3019" s="88"/>
      <c r="AD3019" s="10"/>
      <c r="AE3019" s="8"/>
      <c r="AF3019" s="12"/>
      <c r="AG3019" s="8"/>
      <c r="AH3019" s="88"/>
    </row>
    <row r="3020" spans="1:34" x14ac:dyDescent="0.25">
      <c r="A3020" s="62">
        <f>COUNTA(H3020:K3020,L3020:AH3020)</f>
        <v>0</v>
      </c>
      <c r="B3020" s="13"/>
      <c r="C3020" s="13"/>
      <c r="D3020" s="13"/>
      <c r="E3020" s="13">
        <f t="shared" si="384"/>
        <v>0</v>
      </c>
      <c r="F3020" s="13"/>
      <c r="G3020" s="13"/>
      <c r="H3020" s="88"/>
      <c r="I3020" s="88"/>
      <c r="J3020" s="9"/>
      <c r="K3020" s="8"/>
      <c r="L3020" s="19"/>
      <c r="M3020" s="8"/>
      <c r="N3020" s="19"/>
      <c r="O3020" s="19"/>
      <c r="P3020" s="19"/>
      <c r="Q3020" s="8"/>
      <c r="R3020" s="8"/>
      <c r="S3020" s="88"/>
      <c r="T3020" s="8"/>
      <c r="U3020" s="8"/>
      <c r="V3020" s="11"/>
      <c r="W3020" s="19"/>
      <c r="X3020" s="8"/>
      <c r="Y3020" s="90"/>
      <c r="Z3020" s="88"/>
      <c r="AA3020" s="88"/>
      <c r="AB3020" s="88"/>
      <c r="AC3020" s="88"/>
      <c r="AD3020" s="10"/>
      <c r="AE3020" s="8"/>
      <c r="AF3020" s="12"/>
      <c r="AG3020" s="8"/>
      <c r="AH3020" s="88"/>
    </row>
    <row r="3021" spans="1:34" x14ac:dyDescent="0.25">
      <c r="A3021" s="62">
        <f>COUNTA(H3021:K3021,L3021:AH3021)</f>
        <v>0</v>
      </c>
      <c r="B3021" s="13"/>
      <c r="C3021" s="13"/>
      <c r="D3021" s="13"/>
      <c r="E3021" s="13">
        <f t="shared" si="384"/>
        <v>0</v>
      </c>
      <c r="F3021" s="13"/>
      <c r="G3021" s="13"/>
      <c r="H3021" s="88"/>
      <c r="I3021" s="88"/>
      <c r="J3021" s="9"/>
      <c r="K3021" s="8"/>
      <c r="L3021" s="19"/>
      <c r="M3021" s="8"/>
      <c r="N3021" s="19"/>
      <c r="O3021" s="19"/>
      <c r="P3021" s="19"/>
      <c r="Q3021" s="8"/>
      <c r="R3021" s="8"/>
      <c r="S3021" s="88"/>
      <c r="T3021" s="8"/>
      <c r="U3021" s="8"/>
      <c r="V3021" s="11"/>
      <c r="W3021" s="19"/>
      <c r="X3021" s="8"/>
      <c r="Y3021" s="90"/>
      <c r="Z3021" s="88"/>
      <c r="AA3021" s="88"/>
      <c r="AB3021" s="88"/>
      <c r="AC3021" s="88"/>
      <c r="AD3021" s="10"/>
      <c r="AE3021" s="8"/>
      <c r="AF3021" s="12"/>
      <c r="AG3021" s="8"/>
      <c r="AH3021" s="88"/>
    </row>
    <row r="3022" spans="1:34" s="26" customFormat="1" ht="11.25" customHeight="1" x14ac:dyDescent="0.25">
      <c r="A3022" s="21">
        <v>0</v>
      </c>
      <c r="B3022" s="22"/>
      <c r="C3022" s="22"/>
      <c r="D3022" s="21"/>
      <c r="E3022" s="23">
        <f>MAX(E3006:E3021)</f>
        <v>0</v>
      </c>
      <c r="F3022" s="21" t="str">
        <f>RIGHT(R3022,4)</f>
        <v xml:space="preserve"> - 0</v>
      </c>
      <c r="G3022" s="21" t="str">
        <f>RIGHT(X3022,4)</f>
        <v xml:space="preserve"> - 0</v>
      </c>
      <c r="H3022" s="88"/>
      <c r="I3022" s="88"/>
      <c r="J3022" s="23" t="s">
        <v>85</v>
      </c>
      <c r="K3022" s="23" t="str">
        <f>IF(E3022=4,"ВО",IF(E3022=3,"СПО",IF(E3022=2,"ВО (с)",IF(E3022=1,"СПО (с)","-"))))</f>
        <v>-</v>
      </c>
      <c r="L3022" s="23">
        <f>COUNTA(L3006:L3021)</f>
        <v>0</v>
      </c>
      <c r="M3022" s="23" t="s">
        <v>80</v>
      </c>
      <c r="N3022" s="23" t="s">
        <v>80</v>
      </c>
      <c r="O3022" s="23">
        <f>COUNTA(O3006:O3021)</f>
        <v>0</v>
      </c>
      <c r="P3022" s="23" t="s">
        <v>80</v>
      </c>
      <c r="Q3022" s="23">
        <f>SUM(Q3006:Q3021)</f>
        <v>0</v>
      </c>
      <c r="R3022" s="23" t="str">
        <f>CONCATENATE("П.Г.П. - ",MAX(R3006:R3021))</f>
        <v>П.Г.П. - 0</v>
      </c>
      <c r="S3022" s="23">
        <f>COUNTA(S3006)</f>
        <v>0</v>
      </c>
      <c r="T3022" s="23">
        <f>T3007</f>
        <v>0</v>
      </c>
      <c r="U3022" s="23" t="s">
        <v>80</v>
      </c>
      <c r="V3022" s="23" t="s">
        <v>80</v>
      </c>
      <c r="W3022" s="23">
        <f>COUNTA(W3006:W3021)</f>
        <v>0</v>
      </c>
      <c r="X3022" s="23" t="str">
        <f>CONCATENATE("П.Г.П. - ",MAX(X3006:X3021))</f>
        <v>П.Г.П. - 0</v>
      </c>
      <c r="Y3022" s="24">
        <f>Y3006</f>
        <v>0</v>
      </c>
      <c r="Z3022" s="23" t="str">
        <f>IF(Z3006="","-",Z3006)</f>
        <v>-</v>
      </c>
      <c r="AA3022" s="23" t="str">
        <f t="shared" ref="AA3022:AC3022" si="385">IF(AA3006="","-",AA3006)</f>
        <v>-</v>
      </c>
      <c r="AB3022" s="23" t="str">
        <f t="shared" si="385"/>
        <v>-</v>
      </c>
      <c r="AC3022" s="23" t="str">
        <f t="shared" si="385"/>
        <v>-</v>
      </c>
      <c r="AD3022" s="23" t="s">
        <v>80</v>
      </c>
      <c r="AE3022" s="23">
        <f>SUM(AE3006:AE3021)</f>
        <v>0</v>
      </c>
      <c r="AF3022" s="25">
        <f>SUM(AF3006:AF3021)</f>
        <v>0</v>
      </c>
      <c r="AG3022" s="23" t="s">
        <v>80</v>
      </c>
      <c r="AH3022" s="23" t="s">
        <v>80</v>
      </c>
    </row>
    <row r="3023" spans="1:34" x14ac:dyDescent="0.25">
      <c r="A3023" s="62">
        <f>COUNTA(H3023:K3023,L3023:AH3023)-7</f>
        <v>-1</v>
      </c>
      <c r="B3023" s="13"/>
      <c r="C3023" s="13"/>
      <c r="D3023" s="13"/>
      <c r="E3023" s="13">
        <f t="shared" ref="E3023:E3038" si="386">IF(K3023="ВО",4,IF(K3023="СПО",3,IF(K3023="ВО (студент)",2,IF(K3023="СПО (студент)",1,0))))</f>
        <v>0</v>
      </c>
      <c r="F3023" s="13"/>
      <c r="G3023" s="13"/>
      <c r="H3023" s="88">
        <v>198</v>
      </c>
      <c r="I3023" s="88"/>
      <c r="J3023" s="7" t="s">
        <v>77</v>
      </c>
      <c r="K3023" s="8"/>
      <c r="L3023" s="19"/>
      <c r="M3023" s="8"/>
      <c r="N3023" s="19"/>
      <c r="O3023" s="19"/>
      <c r="P3023" s="19"/>
      <c r="Q3023" s="8"/>
      <c r="R3023" s="8"/>
      <c r="S3023" s="88"/>
      <c r="T3023" s="17" t="s">
        <v>80</v>
      </c>
      <c r="U3023" s="17" t="s">
        <v>80</v>
      </c>
      <c r="V3023" s="18" t="s">
        <v>80</v>
      </c>
      <c r="W3023" s="19"/>
      <c r="X3023" s="8"/>
      <c r="Y3023" s="90"/>
      <c r="Z3023" s="88"/>
      <c r="AA3023" s="88"/>
      <c r="AB3023" s="88" t="str">
        <f>IF(Y3023&lt;1,"-",ROUND(YEARFRAC(Y3023,#REF!,1),2))</f>
        <v>-</v>
      </c>
      <c r="AC3023" s="88"/>
      <c r="AD3023" s="10"/>
      <c r="AE3023" s="8"/>
      <c r="AF3023" s="12"/>
      <c r="AG3023" s="8"/>
      <c r="AH3023" s="88"/>
    </row>
    <row r="3024" spans="1:34" x14ac:dyDescent="0.25">
      <c r="A3024" s="62">
        <f>COUNTA(H3024:K3024,L3024:AH3024)</f>
        <v>0</v>
      </c>
      <c r="B3024" s="13"/>
      <c r="C3024" s="13"/>
      <c r="D3024" s="13"/>
      <c r="E3024" s="13">
        <f t="shared" si="386"/>
        <v>0</v>
      </c>
      <c r="F3024" s="13"/>
      <c r="G3024" s="13"/>
      <c r="H3024" s="88"/>
      <c r="I3024" s="88"/>
      <c r="J3024" s="9"/>
      <c r="K3024" s="8"/>
      <c r="L3024" s="19"/>
      <c r="M3024" s="8"/>
      <c r="N3024" s="19"/>
      <c r="O3024" s="19"/>
      <c r="P3024" s="19"/>
      <c r="Q3024" s="8"/>
      <c r="R3024" s="8"/>
      <c r="S3024" s="88"/>
      <c r="T3024" s="8"/>
      <c r="U3024" s="8"/>
      <c r="V3024" s="11"/>
      <c r="W3024" s="19"/>
      <c r="X3024" s="8"/>
      <c r="Y3024" s="90"/>
      <c r="Z3024" s="88"/>
      <c r="AA3024" s="88"/>
      <c r="AB3024" s="88"/>
      <c r="AC3024" s="88"/>
      <c r="AD3024" s="10"/>
      <c r="AE3024" s="8"/>
      <c r="AF3024" s="12"/>
      <c r="AG3024" s="8"/>
      <c r="AH3024" s="88"/>
    </row>
    <row r="3025" spans="1:34" x14ac:dyDescent="0.25">
      <c r="A3025" s="62">
        <f>COUNTA(H3025:K3025,L3025:AH3025,J3026)-4</f>
        <v>0</v>
      </c>
      <c r="B3025" s="13"/>
      <c r="C3025" s="13"/>
      <c r="D3025" s="13"/>
      <c r="E3025" s="13">
        <f t="shared" si="386"/>
        <v>0</v>
      </c>
      <c r="F3025" s="13"/>
      <c r="G3025" s="13"/>
      <c r="H3025" s="88"/>
      <c r="I3025" s="88"/>
      <c r="J3025" s="7" t="s">
        <v>78</v>
      </c>
      <c r="K3025" s="8"/>
      <c r="L3025" s="19"/>
      <c r="M3025" s="8"/>
      <c r="N3025" s="19"/>
      <c r="O3025" s="19"/>
      <c r="P3025" s="19"/>
      <c r="Q3025" s="8"/>
      <c r="R3025" s="8"/>
      <c r="S3025" s="88"/>
      <c r="T3025" s="17" t="s">
        <v>80</v>
      </c>
      <c r="U3025" s="17" t="s">
        <v>80</v>
      </c>
      <c r="V3025" s="18" t="s">
        <v>80</v>
      </c>
      <c r="W3025" s="19"/>
      <c r="X3025" s="8"/>
      <c r="Y3025" s="90"/>
      <c r="Z3025" s="88"/>
      <c r="AA3025" s="88"/>
      <c r="AB3025" s="88"/>
      <c r="AC3025" s="88"/>
      <c r="AD3025" s="10"/>
      <c r="AE3025" s="8"/>
      <c r="AF3025" s="12"/>
      <c r="AG3025" s="8"/>
      <c r="AH3025" s="88"/>
    </row>
    <row r="3026" spans="1:34" x14ac:dyDescent="0.25">
      <c r="A3026" s="62">
        <f>COUNTA(H3026:K3026,L3026:AH3026)</f>
        <v>0</v>
      </c>
      <c r="B3026" s="13"/>
      <c r="C3026" s="13"/>
      <c r="D3026" s="13" t="str">
        <f>IF(J3026&gt;0,"совмещение","-")</f>
        <v>-</v>
      </c>
      <c r="E3026" s="13">
        <f t="shared" si="386"/>
        <v>0</v>
      </c>
      <c r="F3026" s="13"/>
      <c r="G3026" s="13"/>
      <c r="H3026" s="88"/>
      <c r="I3026" s="88"/>
      <c r="J3026" s="9"/>
      <c r="K3026" s="8"/>
      <c r="L3026" s="19"/>
      <c r="M3026" s="8"/>
      <c r="N3026" s="19"/>
      <c r="O3026" s="19"/>
      <c r="P3026" s="19"/>
      <c r="Q3026" s="8"/>
      <c r="R3026" s="8"/>
      <c r="S3026" s="88"/>
      <c r="T3026" s="8"/>
      <c r="U3026" s="8"/>
      <c r="V3026" s="11"/>
      <c r="W3026" s="19"/>
      <c r="X3026" s="8"/>
      <c r="Y3026" s="90"/>
      <c r="Z3026" s="88"/>
      <c r="AA3026" s="88"/>
      <c r="AB3026" s="88"/>
      <c r="AC3026" s="88"/>
      <c r="AD3026" s="10"/>
      <c r="AE3026" s="8"/>
      <c r="AF3026" s="12"/>
      <c r="AG3026" s="8"/>
      <c r="AH3026" s="88"/>
    </row>
    <row r="3027" spans="1:34" x14ac:dyDescent="0.25">
      <c r="A3027" s="62">
        <f>COUNTA(H3027:K3027,L3027:AH3027)</f>
        <v>0</v>
      </c>
      <c r="B3027" s="13"/>
      <c r="C3027" s="13"/>
      <c r="D3027" s="13"/>
      <c r="E3027" s="13">
        <f t="shared" si="386"/>
        <v>0</v>
      </c>
      <c r="F3027" s="13"/>
      <c r="G3027" s="13"/>
      <c r="H3027" s="88"/>
      <c r="I3027" s="88"/>
      <c r="J3027" s="9"/>
      <c r="K3027" s="8"/>
      <c r="L3027" s="19"/>
      <c r="M3027" s="8"/>
      <c r="N3027" s="19"/>
      <c r="O3027" s="19"/>
      <c r="P3027" s="19"/>
      <c r="Q3027" s="8"/>
      <c r="R3027" s="8"/>
      <c r="S3027" s="88"/>
      <c r="T3027" s="8"/>
      <c r="U3027" s="8"/>
      <c r="V3027" s="11"/>
      <c r="W3027" s="19"/>
      <c r="X3027" s="8"/>
      <c r="Y3027" s="90"/>
      <c r="Z3027" s="88"/>
      <c r="AA3027" s="88"/>
      <c r="AB3027" s="88"/>
      <c r="AC3027" s="88"/>
      <c r="AD3027" s="10"/>
      <c r="AE3027" s="8"/>
      <c r="AF3027" s="12"/>
      <c r="AG3027" s="8"/>
      <c r="AH3027" s="88"/>
    </row>
    <row r="3028" spans="1:34" x14ac:dyDescent="0.25">
      <c r="A3028" s="62">
        <f>COUNTA(H3028:K3028,L3028:AH3028)</f>
        <v>0</v>
      </c>
      <c r="B3028" s="13"/>
      <c r="C3028" s="13"/>
      <c r="D3028" s="13"/>
      <c r="E3028" s="13">
        <f t="shared" si="386"/>
        <v>0</v>
      </c>
      <c r="F3028" s="13"/>
      <c r="G3028" s="13"/>
      <c r="H3028" s="88"/>
      <c r="I3028" s="88"/>
      <c r="J3028" s="9"/>
      <c r="K3028" s="8"/>
      <c r="L3028" s="19"/>
      <c r="M3028" s="8"/>
      <c r="N3028" s="19"/>
      <c r="O3028" s="19"/>
      <c r="P3028" s="19"/>
      <c r="Q3028" s="8"/>
      <c r="R3028" s="8"/>
      <c r="S3028" s="88"/>
      <c r="T3028" s="8"/>
      <c r="U3028" s="8"/>
      <c r="V3028" s="11"/>
      <c r="W3028" s="19"/>
      <c r="X3028" s="8"/>
      <c r="Y3028" s="90"/>
      <c r="Z3028" s="88"/>
      <c r="AA3028" s="88"/>
      <c r="AB3028" s="88"/>
      <c r="AC3028" s="88"/>
      <c r="AD3028" s="10"/>
      <c r="AE3028" s="8"/>
      <c r="AF3028" s="12"/>
      <c r="AG3028" s="8"/>
      <c r="AH3028" s="88"/>
    </row>
    <row r="3029" spans="1:34" x14ac:dyDescent="0.25">
      <c r="A3029" s="62">
        <f>COUNTA(H3029:K3029,L3029:AH3029)</f>
        <v>0</v>
      </c>
      <c r="B3029" s="13"/>
      <c r="C3029" s="13"/>
      <c r="D3029" s="13"/>
      <c r="E3029" s="13">
        <f t="shared" si="386"/>
        <v>0</v>
      </c>
      <c r="F3029" s="13"/>
      <c r="G3029" s="13"/>
      <c r="H3029" s="88"/>
      <c r="I3029" s="88"/>
      <c r="J3029" s="9"/>
      <c r="K3029" s="8"/>
      <c r="L3029" s="19"/>
      <c r="M3029" s="8"/>
      <c r="N3029" s="19"/>
      <c r="O3029" s="19"/>
      <c r="P3029" s="19"/>
      <c r="Q3029" s="8"/>
      <c r="R3029" s="8"/>
      <c r="S3029" s="88"/>
      <c r="T3029" s="8"/>
      <c r="U3029" s="8"/>
      <c r="V3029" s="11"/>
      <c r="W3029" s="19"/>
      <c r="X3029" s="8"/>
      <c r="Y3029" s="90"/>
      <c r="Z3029" s="88"/>
      <c r="AA3029" s="88"/>
      <c r="AB3029" s="88"/>
      <c r="AC3029" s="88"/>
      <c r="AD3029" s="10"/>
      <c r="AE3029" s="8"/>
      <c r="AF3029" s="12"/>
      <c r="AG3029" s="8"/>
      <c r="AH3029" s="88"/>
    </row>
    <row r="3030" spans="1:34" x14ac:dyDescent="0.25">
      <c r="A3030" s="62">
        <f>COUNTA(H3030:K3030,L3030:AH3030)</f>
        <v>0</v>
      </c>
      <c r="B3030" s="13"/>
      <c r="C3030" s="13"/>
      <c r="D3030" s="13"/>
      <c r="E3030" s="13">
        <f t="shared" si="386"/>
        <v>0</v>
      </c>
      <c r="F3030" s="13"/>
      <c r="G3030" s="13"/>
      <c r="H3030" s="88"/>
      <c r="I3030" s="88"/>
      <c r="J3030" s="9"/>
      <c r="K3030" s="8"/>
      <c r="L3030" s="19"/>
      <c r="M3030" s="8"/>
      <c r="N3030" s="19"/>
      <c r="O3030" s="19"/>
      <c r="P3030" s="19"/>
      <c r="Q3030" s="8"/>
      <c r="R3030" s="8"/>
      <c r="S3030" s="88"/>
      <c r="T3030" s="8"/>
      <c r="U3030" s="8"/>
      <c r="V3030" s="11"/>
      <c r="W3030" s="19"/>
      <c r="X3030" s="8"/>
      <c r="Y3030" s="90"/>
      <c r="Z3030" s="88"/>
      <c r="AA3030" s="88"/>
      <c r="AB3030" s="88"/>
      <c r="AC3030" s="88"/>
      <c r="AD3030" s="10"/>
      <c r="AE3030" s="8"/>
      <c r="AF3030" s="12"/>
      <c r="AG3030" s="8"/>
      <c r="AH3030" s="88"/>
    </row>
    <row r="3031" spans="1:34" x14ac:dyDescent="0.25">
      <c r="A3031" s="62">
        <f>COUNTA(H3031:K3031,L3031:AH3031)</f>
        <v>0</v>
      </c>
      <c r="B3031" s="13"/>
      <c r="C3031" s="13"/>
      <c r="D3031" s="13"/>
      <c r="E3031" s="13">
        <f t="shared" si="386"/>
        <v>0</v>
      </c>
      <c r="F3031" s="13"/>
      <c r="G3031" s="13"/>
      <c r="H3031" s="88"/>
      <c r="I3031" s="88"/>
      <c r="J3031" s="9"/>
      <c r="K3031" s="8"/>
      <c r="L3031" s="19"/>
      <c r="M3031" s="8"/>
      <c r="N3031" s="19"/>
      <c r="O3031" s="19"/>
      <c r="P3031" s="19"/>
      <c r="Q3031" s="8"/>
      <c r="R3031" s="8"/>
      <c r="S3031" s="88"/>
      <c r="T3031" s="8"/>
      <c r="U3031" s="8"/>
      <c r="V3031" s="11"/>
      <c r="W3031" s="19"/>
      <c r="X3031" s="8"/>
      <c r="Y3031" s="90"/>
      <c r="Z3031" s="88"/>
      <c r="AA3031" s="88"/>
      <c r="AB3031" s="88"/>
      <c r="AC3031" s="88"/>
      <c r="AD3031" s="10"/>
      <c r="AE3031" s="8"/>
      <c r="AF3031" s="12"/>
      <c r="AG3031" s="8"/>
      <c r="AH3031" s="88"/>
    </row>
    <row r="3032" spans="1:34" x14ac:dyDescent="0.25">
      <c r="A3032" s="62">
        <f>COUNTA(H3032:K3032,L3032:AH3032,J3033)-4</f>
        <v>0</v>
      </c>
      <c r="B3032" s="13"/>
      <c r="C3032" s="13"/>
      <c r="D3032" s="13"/>
      <c r="E3032" s="13">
        <f t="shared" si="386"/>
        <v>0</v>
      </c>
      <c r="F3032" s="13"/>
      <c r="G3032" s="13"/>
      <c r="H3032" s="88"/>
      <c r="I3032" s="88"/>
      <c r="J3032" s="7" t="s">
        <v>79</v>
      </c>
      <c r="K3032" s="8"/>
      <c r="L3032" s="19"/>
      <c r="M3032" s="8"/>
      <c r="N3032" s="19"/>
      <c r="O3032" s="19"/>
      <c r="P3032" s="19"/>
      <c r="Q3032" s="8"/>
      <c r="R3032" s="8"/>
      <c r="S3032" s="88"/>
      <c r="T3032" s="17" t="s">
        <v>80</v>
      </c>
      <c r="U3032" s="17" t="s">
        <v>80</v>
      </c>
      <c r="V3032" s="18" t="s">
        <v>80</v>
      </c>
      <c r="W3032" s="19"/>
      <c r="X3032" s="8"/>
      <c r="Y3032" s="90"/>
      <c r="Z3032" s="88"/>
      <c r="AA3032" s="88"/>
      <c r="AB3032" s="88"/>
      <c r="AC3032" s="88"/>
      <c r="AD3032" s="10"/>
      <c r="AE3032" s="8"/>
      <c r="AF3032" s="12"/>
      <c r="AG3032" s="8"/>
      <c r="AH3032" s="88"/>
    </row>
    <row r="3033" spans="1:34" x14ac:dyDescent="0.25">
      <c r="A3033" s="62">
        <f>COUNTA(H3033:K3033,L3033:AH3033)</f>
        <v>0</v>
      </c>
      <c r="B3033" s="13"/>
      <c r="C3033" s="13"/>
      <c r="D3033" s="13" t="str">
        <f>IF(J3033&gt;0,"совместительство","-")</f>
        <v>-</v>
      </c>
      <c r="E3033" s="13">
        <f t="shared" si="386"/>
        <v>0</v>
      </c>
      <c r="F3033" s="13"/>
      <c r="G3033" s="13"/>
      <c r="H3033" s="88"/>
      <c r="I3033" s="88"/>
      <c r="J3033" s="9"/>
      <c r="K3033" s="8"/>
      <c r="L3033" s="19"/>
      <c r="M3033" s="8"/>
      <c r="N3033" s="19"/>
      <c r="O3033" s="19"/>
      <c r="P3033" s="19"/>
      <c r="Q3033" s="8"/>
      <c r="R3033" s="8"/>
      <c r="S3033" s="88"/>
      <c r="T3033" s="8"/>
      <c r="U3033" s="8"/>
      <c r="V3033" s="11"/>
      <c r="W3033" s="19"/>
      <c r="X3033" s="8"/>
      <c r="Y3033" s="90"/>
      <c r="Z3033" s="88"/>
      <c r="AA3033" s="88"/>
      <c r="AB3033" s="88"/>
      <c r="AC3033" s="88"/>
      <c r="AD3033" s="10"/>
      <c r="AE3033" s="8"/>
      <c r="AF3033" s="12"/>
      <c r="AG3033" s="8"/>
      <c r="AH3033" s="88"/>
    </row>
    <row r="3034" spans="1:34" x14ac:dyDescent="0.25">
      <c r="A3034" s="62">
        <f>COUNTA(H3034:K3034,L3034:AH3034)</f>
        <v>0</v>
      </c>
      <c r="B3034" s="13"/>
      <c r="C3034" s="13"/>
      <c r="D3034" s="13"/>
      <c r="E3034" s="13">
        <f t="shared" si="386"/>
        <v>0</v>
      </c>
      <c r="F3034" s="13"/>
      <c r="G3034" s="13"/>
      <c r="H3034" s="88"/>
      <c r="I3034" s="88"/>
      <c r="J3034" s="9"/>
      <c r="K3034" s="8"/>
      <c r="L3034" s="19"/>
      <c r="M3034" s="8"/>
      <c r="N3034" s="19"/>
      <c r="O3034" s="19"/>
      <c r="P3034" s="19"/>
      <c r="Q3034" s="8"/>
      <c r="R3034" s="8"/>
      <c r="S3034" s="88"/>
      <c r="T3034" s="8"/>
      <c r="U3034" s="8"/>
      <c r="V3034" s="11"/>
      <c r="W3034" s="19"/>
      <c r="X3034" s="8"/>
      <c r="Y3034" s="90"/>
      <c r="Z3034" s="88"/>
      <c r="AA3034" s="88"/>
      <c r="AB3034" s="88"/>
      <c r="AC3034" s="88"/>
      <c r="AD3034" s="10"/>
      <c r="AE3034" s="8"/>
      <c r="AF3034" s="12"/>
      <c r="AG3034" s="8"/>
      <c r="AH3034" s="88"/>
    </row>
    <row r="3035" spans="1:34" x14ac:dyDescent="0.25">
      <c r="A3035" s="62">
        <f>COUNTA(H3035:K3035,L3035:AH3035)</f>
        <v>0</v>
      </c>
      <c r="B3035" s="13"/>
      <c r="C3035" s="13"/>
      <c r="D3035" s="13"/>
      <c r="E3035" s="13">
        <f t="shared" si="386"/>
        <v>0</v>
      </c>
      <c r="F3035" s="13"/>
      <c r="G3035" s="13"/>
      <c r="H3035" s="88"/>
      <c r="I3035" s="88"/>
      <c r="J3035" s="9"/>
      <c r="K3035" s="8"/>
      <c r="L3035" s="19"/>
      <c r="M3035" s="8"/>
      <c r="N3035" s="19"/>
      <c r="O3035" s="19"/>
      <c r="P3035" s="19"/>
      <c r="Q3035" s="8"/>
      <c r="R3035" s="8"/>
      <c r="S3035" s="88"/>
      <c r="T3035" s="8"/>
      <c r="U3035" s="8"/>
      <c r="V3035" s="11"/>
      <c r="W3035" s="19"/>
      <c r="X3035" s="8"/>
      <c r="Y3035" s="90"/>
      <c r="Z3035" s="88"/>
      <c r="AA3035" s="88"/>
      <c r="AB3035" s="88"/>
      <c r="AC3035" s="88"/>
      <c r="AD3035" s="10"/>
      <c r="AE3035" s="8"/>
      <c r="AF3035" s="12"/>
      <c r="AG3035" s="8"/>
      <c r="AH3035" s="88"/>
    </row>
    <row r="3036" spans="1:34" x14ac:dyDescent="0.25">
      <c r="A3036" s="62">
        <f>COUNTA(H3036:K3036,L3036:AH3036)</f>
        <v>0</v>
      </c>
      <c r="B3036" s="13"/>
      <c r="C3036" s="13"/>
      <c r="D3036" s="13"/>
      <c r="E3036" s="13">
        <f t="shared" si="386"/>
        <v>0</v>
      </c>
      <c r="F3036" s="13"/>
      <c r="G3036" s="13"/>
      <c r="H3036" s="88"/>
      <c r="I3036" s="88"/>
      <c r="J3036" s="9"/>
      <c r="K3036" s="8"/>
      <c r="L3036" s="19"/>
      <c r="M3036" s="8"/>
      <c r="N3036" s="19"/>
      <c r="O3036" s="19"/>
      <c r="P3036" s="19"/>
      <c r="Q3036" s="8"/>
      <c r="R3036" s="8"/>
      <c r="S3036" s="88"/>
      <c r="T3036" s="8"/>
      <c r="U3036" s="8"/>
      <c r="V3036" s="11"/>
      <c r="W3036" s="19"/>
      <c r="X3036" s="8"/>
      <c r="Y3036" s="90"/>
      <c r="Z3036" s="88"/>
      <c r="AA3036" s="88"/>
      <c r="AB3036" s="88"/>
      <c r="AC3036" s="88"/>
      <c r="AD3036" s="10"/>
      <c r="AE3036" s="8"/>
      <c r="AF3036" s="12"/>
      <c r="AG3036" s="8"/>
      <c r="AH3036" s="88"/>
    </row>
    <row r="3037" spans="1:34" x14ac:dyDescent="0.25">
      <c r="A3037" s="62">
        <f>COUNTA(H3037:K3037,L3037:AH3037)</f>
        <v>0</v>
      </c>
      <c r="B3037" s="13"/>
      <c r="C3037" s="13"/>
      <c r="D3037" s="13"/>
      <c r="E3037" s="13">
        <f t="shared" si="386"/>
        <v>0</v>
      </c>
      <c r="F3037" s="13"/>
      <c r="G3037" s="13"/>
      <c r="H3037" s="88"/>
      <c r="I3037" s="88"/>
      <c r="J3037" s="9"/>
      <c r="K3037" s="8"/>
      <c r="L3037" s="19"/>
      <c r="M3037" s="8"/>
      <c r="N3037" s="19"/>
      <c r="O3037" s="19"/>
      <c r="P3037" s="19"/>
      <c r="Q3037" s="8"/>
      <c r="R3037" s="8"/>
      <c r="S3037" s="88"/>
      <c r="T3037" s="8"/>
      <c r="U3037" s="8"/>
      <c r="V3037" s="11"/>
      <c r="W3037" s="19"/>
      <c r="X3037" s="8"/>
      <c r="Y3037" s="90"/>
      <c r="Z3037" s="88"/>
      <c r="AA3037" s="88"/>
      <c r="AB3037" s="88"/>
      <c r="AC3037" s="88"/>
      <c r="AD3037" s="10"/>
      <c r="AE3037" s="8"/>
      <c r="AF3037" s="12"/>
      <c r="AG3037" s="8"/>
      <c r="AH3037" s="88"/>
    </row>
    <row r="3038" spans="1:34" x14ac:dyDescent="0.25">
      <c r="A3038" s="62">
        <f>COUNTA(H3038:K3038,L3038:AH3038)</f>
        <v>0</v>
      </c>
      <c r="B3038" s="13"/>
      <c r="C3038" s="13"/>
      <c r="D3038" s="13"/>
      <c r="E3038" s="13">
        <f t="shared" si="386"/>
        <v>0</v>
      </c>
      <c r="F3038" s="13"/>
      <c r="G3038" s="13"/>
      <c r="H3038" s="88"/>
      <c r="I3038" s="88"/>
      <c r="J3038" s="9"/>
      <c r="K3038" s="8"/>
      <c r="L3038" s="19"/>
      <c r="M3038" s="8"/>
      <c r="N3038" s="19"/>
      <c r="O3038" s="19"/>
      <c r="P3038" s="19"/>
      <c r="Q3038" s="8"/>
      <c r="R3038" s="8"/>
      <c r="S3038" s="88"/>
      <c r="T3038" s="8"/>
      <c r="U3038" s="8"/>
      <c r="V3038" s="11"/>
      <c r="W3038" s="19"/>
      <c r="X3038" s="8"/>
      <c r="Y3038" s="90"/>
      <c r="Z3038" s="88"/>
      <c r="AA3038" s="88"/>
      <c r="AB3038" s="88"/>
      <c r="AC3038" s="88"/>
      <c r="AD3038" s="10"/>
      <c r="AE3038" s="8"/>
      <c r="AF3038" s="12"/>
      <c r="AG3038" s="8"/>
      <c r="AH3038" s="88"/>
    </row>
    <row r="3039" spans="1:34" s="26" customFormat="1" ht="11.25" customHeight="1" x14ac:dyDescent="0.25">
      <c r="A3039" s="21">
        <v>0</v>
      </c>
      <c r="B3039" s="22"/>
      <c r="C3039" s="22"/>
      <c r="D3039" s="21"/>
      <c r="E3039" s="23">
        <f>MAX(E3023:E3038)</f>
        <v>0</v>
      </c>
      <c r="F3039" s="21" t="str">
        <f>RIGHT(R3039,4)</f>
        <v xml:space="preserve"> - 0</v>
      </c>
      <c r="G3039" s="21" t="str">
        <f>RIGHT(X3039,4)</f>
        <v xml:space="preserve"> - 0</v>
      </c>
      <c r="H3039" s="88"/>
      <c r="I3039" s="88"/>
      <c r="J3039" s="23" t="s">
        <v>85</v>
      </c>
      <c r="K3039" s="23" t="str">
        <f>IF(E3039=4,"ВО",IF(E3039=3,"СПО",IF(E3039=2,"ВО (с)",IF(E3039=1,"СПО (с)","-"))))</f>
        <v>-</v>
      </c>
      <c r="L3039" s="23">
        <f>COUNTA(L3023:L3038)</f>
        <v>0</v>
      </c>
      <c r="M3039" s="23" t="s">
        <v>80</v>
      </c>
      <c r="N3039" s="23" t="s">
        <v>80</v>
      </c>
      <c r="O3039" s="23">
        <f>COUNTA(O3023:O3038)</f>
        <v>0</v>
      </c>
      <c r="P3039" s="23" t="s">
        <v>80</v>
      </c>
      <c r="Q3039" s="23">
        <f>SUM(Q3023:Q3038)</f>
        <v>0</v>
      </c>
      <c r="R3039" s="23" t="str">
        <f>CONCATENATE("П.Г.П. - ",MAX(R3023:R3038))</f>
        <v>П.Г.П. - 0</v>
      </c>
      <c r="S3039" s="23">
        <f>COUNTA(S3023)</f>
        <v>0</v>
      </c>
      <c r="T3039" s="23">
        <f>T3024</f>
        <v>0</v>
      </c>
      <c r="U3039" s="23" t="s">
        <v>80</v>
      </c>
      <c r="V3039" s="23" t="s">
        <v>80</v>
      </c>
      <c r="W3039" s="23">
        <f>COUNTA(W3023:W3038)</f>
        <v>0</v>
      </c>
      <c r="X3039" s="23" t="str">
        <f>CONCATENATE("П.Г.П. - ",MAX(X3023:X3038))</f>
        <v>П.Г.П. - 0</v>
      </c>
      <c r="Y3039" s="24">
        <f>Y3023</f>
        <v>0</v>
      </c>
      <c r="Z3039" s="23" t="str">
        <f>IF(Z3023="","-",Z3023)</f>
        <v>-</v>
      </c>
      <c r="AA3039" s="23" t="str">
        <f t="shared" ref="AA3039:AC3039" si="387">IF(AA3023="","-",AA3023)</f>
        <v>-</v>
      </c>
      <c r="AB3039" s="23" t="str">
        <f t="shared" si="387"/>
        <v>-</v>
      </c>
      <c r="AC3039" s="23" t="str">
        <f t="shared" si="387"/>
        <v>-</v>
      </c>
      <c r="AD3039" s="23" t="s">
        <v>80</v>
      </c>
      <c r="AE3039" s="23">
        <f>SUM(AE3023:AE3038)</f>
        <v>0</v>
      </c>
      <c r="AF3039" s="25">
        <f>SUM(AF3023:AF3038)</f>
        <v>0</v>
      </c>
      <c r="AG3039" s="23" t="s">
        <v>80</v>
      </c>
      <c r="AH3039" s="23" t="s">
        <v>80</v>
      </c>
    </row>
    <row r="3040" spans="1:34" x14ac:dyDescent="0.25">
      <c r="A3040" s="62">
        <f>COUNTA(H3040:K3040,L3040:AH3040)-7</f>
        <v>-1</v>
      </c>
      <c r="B3040" s="13"/>
      <c r="C3040" s="13"/>
      <c r="D3040" s="13"/>
      <c r="E3040" s="13">
        <f t="shared" ref="E3040:E3055" si="388">IF(K3040="ВО",4,IF(K3040="СПО",3,IF(K3040="ВО (студент)",2,IF(K3040="СПО (студент)",1,0))))</f>
        <v>0</v>
      </c>
      <c r="F3040" s="13"/>
      <c r="G3040" s="13"/>
      <c r="H3040" s="88">
        <v>199</v>
      </c>
      <c r="I3040" s="88"/>
      <c r="J3040" s="7" t="s">
        <v>77</v>
      </c>
      <c r="K3040" s="8"/>
      <c r="L3040" s="19"/>
      <c r="M3040" s="8"/>
      <c r="N3040" s="19"/>
      <c r="O3040" s="19"/>
      <c r="P3040" s="19"/>
      <c r="Q3040" s="8"/>
      <c r="R3040" s="8"/>
      <c r="S3040" s="88"/>
      <c r="T3040" s="17" t="s">
        <v>80</v>
      </c>
      <c r="U3040" s="17" t="s">
        <v>80</v>
      </c>
      <c r="V3040" s="18" t="s">
        <v>80</v>
      </c>
      <c r="W3040" s="19"/>
      <c r="X3040" s="8"/>
      <c r="Y3040" s="90"/>
      <c r="Z3040" s="88"/>
      <c r="AA3040" s="88"/>
      <c r="AB3040" s="88" t="str">
        <f>IF(Y3040&lt;1,"-",ROUND(YEARFRAC(Y3040,#REF!,1),2))</f>
        <v>-</v>
      </c>
      <c r="AC3040" s="88"/>
      <c r="AD3040" s="10"/>
      <c r="AE3040" s="8"/>
      <c r="AF3040" s="12"/>
      <c r="AG3040" s="8"/>
      <c r="AH3040" s="88"/>
    </row>
    <row r="3041" spans="1:34" x14ac:dyDescent="0.25">
      <c r="A3041" s="62">
        <f>COUNTA(H3041:K3041,L3041:AH3041)</f>
        <v>0</v>
      </c>
      <c r="B3041" s="13"/>
      <c r="C3041" s="13"/>
      <c r="D3041" s="13"/>
      <c r="E3041" s="13">
        <f t="shared" si="388"/>
        <v>0</v>
      </c>
      <c r="F3041" s="13"/>
      <c r="G3041" s="13"/>
      <c r="H3041" s="88"/>
      <c r="I3041" s="88"/>
      <c r="J3041" s="9"/>
      <c r="K3041" s="8"/>
      <c r="L3041" s="19"/>
      <c r="M3041" s="8"/>
      <c r="N3041" s="19"/>
      <c r="O3041" s="19"/>
      <c r="P3041" s="19"/>
      <c r="Q3041" s="8"/>
      <c r="R3041" s="8"/>
      <c r="S3041" s="88"/>
      <c r="T3041" s="8"/>
      <c r="U3041" s="8"/>
      <c r="V3041" s="11"/>
      <c r="W3041" s="19"/>
      <c r="X3041" s="8"/>
      <c r="Y3041" s="90"/>
      <c r="Z3041" s="88"/>
      <c r="AA3041" s="88"/>
      <c r="AB3041" s="88"/>
      <c r="AC3041" s="88"/>
      <c r="AD3041" s="10"/>
      <c r="AE3041" s="8"/>
      <c r="AF3041" s="12"/>
      <c r="AG3041" s="8"/>
      <c r="AH3041" s="88"/>
    </row>
    <row r="3042" spans="1:34" x14ac:dyDescent="0.25">
      <c r="A3042" s="62">
        <f>COUNTA(H3042:K3042,L3042:AH3042,J3043)-4</f>
        <v>0</v>
      </c>
      <c r="B3042" s="13"/>
      <c r="C3042" s="13"/>
      <c r="D3042" s="13"/>
      <c r="E3042" s="13">
        <f t="shared" si="388"/>
        <v>0</v>
      </c>
      <c r="F3042" s="13"/>
      <c r="G3042" s="13"/>
      <c r="H3042" s="88"/>
      <c r="I3042" s="88"/>
      <c r="J3042" s="7" t="s">
        <v>78</v>
      </c>
      <c r="K3042" s="8"/>
      <c r="L3042" s="19"/>
      <c r="M3042" s="8"/>
      <c r="N3042" s="19"/>
      <c r="O3042" s="19"/>
      <c r="P3042" s="19"/>
      <c r="Q3042" s="8"/>
      <c r="R3042" s="8"/>
      <c r="S3042" s="88"/>
      <c r="T3042" s="17" t="s">
        <v>80</v>
      </c>
      <c r="U3042" s="17" t="s">
        <v>80</v>
      </c>
      <c r="V3042" s="18" t="s">
        <v>80</v>
      </c>
      <c r="W3042" s="19"/>
      <c r="X3042" s="8"/>
      <c r="Y3042" s="90"/>
      <c r="Z3042" s="88"/>
      <c r="AA3042" s="88"/>
      <c r="AB3042" s="88"/>
      <c r="AC3042" s="88"/>
      <c r="AD3042" s="10"/>
      <c r="AE3042" s="8"/>
      <c r="AF3042" s="12"/>
      <c r="AG3042" s="8"/>
      <c r="AH3042" s="88"/>
    </row>
    <row r="3043" spans="1:34" x14ac:dyDescent="0.25">
      <c r="A3043" s="62">
        <f>COUNTA(H3043:K3043,L3043:AH3043)</f>
        <v>0</v>
      </c>
      <c r="B3043" s="13"/>
      <c r="C3043" s="13"/>
      <c r="D3043" s="13" t="str">
        <f>IF(J3043&gt;0,"совмещение","-")</f>
        <v>-</v>
      </c>
      <c r="E3043" s="13">
        <f t="shared" si="388"/>
        <v>0</v>
      </c>
      <c r="F3043" s="13"/>
      <c r="G3043" s="13"/>
      <c r="H3043" s="88"/>
      <c r="I3043" s="88"/>
      <c r="J3043" s="9"/>
      <c r="K3043" s="8"/>
      <c r="L3043" s="19"/>
      <c r="M3043" s="8"/>
      <c r="N3043" s="19"/>
      <c r="O3043" s="19"/>
      <c r="P3043" s="19"/>
      <c r="Q3043" s="8"/>
      <c r="R3043" s="8"/>
      <c r="S3043" s="88"/>
      <c r="T3043" s="8"/>
      <c r="U3043" s="8"/>
      <c r="V3043" s="11"/>
      <c r="W3043" s="19"/>
      <c r="X3043" s="8"/>
      <c r="Y3043" s="90"/>
      <c r="Z3043" s="88"/>
      <c r="AA3043" s="88"/>
      <c r="AB3043" s="88"/>
      <c r="AC3043" s="88"/>
      <c r="AD3043" s="10"/>
      <c r="AE3043" s="8"/>
      <c r="AF3043" s="12"/>
      <c r="AG3043" s="8"/>
      <c r="AH3043" s="88"/>
    </row>
    <row r="3044" spans="1:34" x14ac:dyDescent="0.25">
      <c r="A3044" s="62">
        <f>COUNTA(H3044:K3044,L3044:AH3044)</f>
        <v>0</v>
      </c>
      <c r="B3044" s="13"/>
      <c r="C3044" s="13"/>
      <c r="D3044" s="13"/>
      <c r="E3044" s="13">
        <f t="shared" si="388"/>
        <v>0</v>
      </c>
      <c r="F3044" s="13"/>
      <c r="G3044" s="13"/>
      <c r="H3044" s="88"/>
      <c r="I3044" s="88"/>
      <c r="J3044" s="9"/>
      <c r="K3044" s="8"/>
      <c r="L3044" s="19"/>
      <c r="M3044" s="8"/>
      <c r="N3044" s="19"/>
      <c r="O3044" s="19"/>
      <c r="P3044" s="19"/>
      <c r="Q3044" s="8"/>
      <c r="R3044" s="8"/>
      <c r="S3044" s="88"/>
      <c r="T3044" s="8"/>
      <c r="U3044" s="8"/>
      <c r="V3044" s="11"/>
      <c r="W3044" s="19"/>
      <c r="X3044" s="8"/>
      <c r="Y3044" s="90"/>
      <c r="Z3044" s="88"/>
      <c r="AA3044" s="88"/>
      <c r="AB3044" s="88"/>
      <c r="AC3044" s="88"/>
      <c r="AD3044" s="10"/>
      <c r="AE3044" s="8"/>
      <c r="AF3044" s="12"/>
      <c r="AG3044" s="8"/>
      <c r="AH3044" s="88"/>
    </row>
    <row r="3045" spans="1:34" x14ac:dyDescent="0.25">
      <c r="A3045" s="62">
        <f>COUNTA(H3045:K3045,L3045:AH3045)</f>
        <v>0</v>
      </c>
      <c r="B3045" s="13"/>
      <c r="C3045" s="13"/>
      <c r="D3045" s="13"/>
      <c r="E3045" s="13">
        <f t="shared" si="388"/>
        <v>0</v>
      </c>
      <c r="F3045" s="13"/>
      <c r="G3045" s="13"/>
      <c r="H3045" s="88"/>
      <c r="I3045" s="88"/>
      <c r="J3045" s="9"/>
      <c r="K3045" s="8"/>
      <c r="L3045" s="19"/>
      <c r="M3045" s="8"/>
      <c r="N3045" s="19"/>
      <c r="O3045" s="19"/>
      <c r="P3045" s="19"/>
      <c r="Q3045" s="8"/>
      <c r="R3045" s="8"/>
      <c r="S3045" s="88"/>
      <c r="T3045" s="8"/>
      <c r="U3045" s="8"/>
      <c r="V3045" s="11"/>
      <c r="W3045" s="19"/>
      <c r="X3045" s="8"/>
      <c r="Y3045" s="90"/>
      <c r="Z3045" s="88"/>
      <c r="AA3045" s="88"/>
      <c r="AB3045" s="88"/>
      <c r="AC3045" s="88"/>
      <c r="AD3045" s="10"/>
      <c r="AE3045" s="8"/>
      <c r="AF3045" s="12"/>
      <c r="AG3045" s="8"/>
      <c r="AH3045" s="88"/>
    </row>
    <row r="3046" spans="1:34" x14ac:dyDescent="0.25">
      <c r="A3046" s="62">
        <f>COUNTA(H3046:K3046,L3046:AH3046)</f>
        <v>0</v>
      </c>
      <c r="B3046" s="13"/>
      <c r="C3046" s="13"/>
      <c r="D3046" s="13"/>
      <c r="E3046" s="13">
        <f t="shared" si="388"/>
        <v>0</v>
      </c>
      <c r="F3046" s="13"/>
      <c r="G3046" s="13"/>
      <c r="H3046" s="88"/>
      <c r="I3046" s="88"/>
      <c r="J3046" s="9"/>
      <c r="K3046" s="8"/>
      <c r="L3046" s="19"/>
      <c r="M3046" s="8"/>
      <c r="N3046" s="19"/>
      <c r="O3046" s="19"/>
      <c r="P3046" s="19"/>
      <c r="Q3046" s="8"/>
      <c r="R3046" s="8"/>
      <c r="S3046" s="88"/>
      <c r="T3046" s="8"/>
      <c r="U3046" s="8"/>
      <c r="V3046" s="11"/>
      <c r="W3046" s="19"/>
      <c r="X3046" s="8"/>
      <c r="Y3046" s="90"/>
      <c r="Z3046" s="88"/>
      <c r="AA3046" s="88"/>
      <c r="AB3046" s="88"/>
      <c r="AC3046" s="88"/>
      <c r="AD3046" s="10"/>
      <c r="AE3046" s="8"/>
      <c r="AF3046" s="12"/>
      <c r="AG3046" s="8"/>
      <c r="AH3046" s="88"/>
    </row>
    <row r="3047" spans="1:34" x14ac:dyDescent="0.25">
      <c r="A3047" s="62">
        <f>COUNTA(H3047:K3047,L3047:AH3047)</f>
        <v>0</v>
      </c>
      <c r="B3047" s="13"/>
      <c r="C3047" s="13"/>
      <c r="D3047" s="13"/>
      <c r="E3047" s="13">
        <f t="shared" si="388"/>
        <v>0</v>
      </c>
      <c r="F3047" s="13"/>
      <c r="G3047" s="13"/>
      <c r="H3047" s="88"/>
      <c r="I3047" s="88"/>
      <c r="J3047" s="9"/>
      <c r="K3047" s="8"/>
      <c r="L3047" s="19"/>
      <c r="M3047" s="8"/>
      <c r="N3047" s="19"/>
      <c r="O3047" s="19"/>
      <c r="P3047" s="19"/>
      <c r="Q3047" s="8"/>
      <c r="R3047" s="8"/>
      <c r="S3047" s="88"/>
      <c r="T3047" s="8"/>
      <c r="U3047" s="8"/>
      <c r="V3047" s="11"/>
      <c r="W3047" s="19"/>
      <c r="X3047" s="8"/>
      <c r="Y3047" s="90"/>
      <c r="Z3047" s="88"/>
      <c r="AA3047" s="88"/>
      <c r="AB3047" s="88"/>
      <c r="AC3047" s="88"/>
      <c r="AD3047" s="10"/>
      <c r="AE3047" s="8"/>
      <c r="AF3047" s="12"/>
      <c r="AG3047" s="8"/>
      <c r="AH3047" s="88"/>
    </row>
    <row r="3048" spans="1:34" x14ac:dyDescent="0.25">
      <c r="A3048" s="62">
        <f>COUNTA(H3048:K3048,L3048:AH3048)</f>
        <v>0</v>
      </c>
      <c r="B3048" s="13"/>
      <c r="C3048" s="13"/>
      <c r="D3048" s="13"/>
      <c r="E3048" s="13">
        <f t="shared" si="388"/>
        <v>0</v>
      </c>
      <c r="F3048" s="13"/>
      <c r="G3048" s="13"/>
      <c r="H3048" s="88"/>
      <c r="I3048" s="88"/>
      <c r="J3048" s="9"/>
      <c r="K3048" s="8"/>
      <c r="L3048" s="19"/>
      <c r="M3048" s="8"/>
      <c r="N3048" s="19"/>
      <c r="O3048" s="19"/>
      <c r="P3048" s="19"/>
      <c r="Q3048" s="8"/>
      <c r="R3048" s="8"/>
      <c r="S3048" s="88"/>
      <c r="T3048" s="8"/>
      <c r="U3048" s="8"/>
      <c r="V3048" s="11"/>
      <c r="W3048" s="19"/>
      <c r="X3048" s="8"/>
      <c r="Y3048" s="90"/>
      <c r="Z3048" s="88"/>
      <c r="AA3048" s="88"/>
      <c r="AB3048" s="88"/>
      <c r="AC3048" s="88"/>
      <c r="AD3048" s="10"/>
      <c r="AE3048" s="8"/>
      <c r="AF3048" s="12"/>
      <c r="AG3048" s="8"/>
      <c r="AH3048" s="88"/>
    </row>
    <row r="3049" spans="1:34" x14ac:dyDescent="0.25">
      <c r="A3049" s="62">
        <f>COUNTA(H3049:K3049,L3049:AH3049,J3050)-4</f>
        <v>0</v>
      </c>
      <c r="B3049" s="13"/>
      <c r="C3049" s="13"/>
      <c r="D3049" s="13"/>
      <c r="E3049" s="13">
        <f t="shared" si="388"/>
        <v>0</v>
      </c>
      <c r="F3049" s="13"/>
      <c r="G3049" s="13"/>
      <c r="H3049" s="88"/>
      <c r="I3049" s="88"/>
      <c r="J3049" s="7" t="s">
        <v>79</v>
      </c>
      <c r="K3049" s="8"/>
      <c r="L3049" s="19"/>
      <c r="M3049" s="8"/>
      <c r="N3049" s="19"/>
      <c r="O3049" s="19"/>
      <c r="P3049" s="19"/>
      <c r="Q3049" s="8"/>
      <c r="R3049" s="8"/>
      <c r="S3049" s="88"/>
      <c r="T3049" s="17" t="s">
        <v>80</v>
      </c>
      <c r="U3049" s="17" t="s">
        <v>80</v>
      </c>
      <c r="V3049" s="18" t="s">
        <v>80</v>
      </c>
      <c r="W3049" s="19"/>
      <c r="X3049" s="8"/>
      <c r="Y3049" s="90"/>
      <c r="Z3049" s="88"/>
      <c r="AA3049" s="88"/>
      <c r="AB3049" s="88"/>
      <c r="AC3049" s="88"/>
      <c r="AD3049" s="10"/>
      <c r="AE3049" s="8"/>
      <c r="AF3049" s="12"/>
      <c r="AG3049" s="8"/>
      <c r="AH3049" s="88"/>
    </row>
    <row r="3050" spans="1:34" x14ac:dyDescent="0.25">
      <c r="A3050" s="62">
        <f>COUNTA(H3050:K3050,L3050:AH3050)</f>
        <v>0</v>
      </c>
      <c r="B3050" s="13"/>
      <c r="C3050" s="13"/>
      <c r="D3050" s="13" t="str">
        <f>IF(J3050&gt;0,"совместительство","-")</f>
        <v>-</v>
      </c>
      <c r="E3050" s="13">
        <f t="shared" si="388"/>
        <v>0</v>
      </c>
      <c r="F3050" s="13"/>
      <c r="G3050" s="13"/>
      <c r="H3050" s="88"/>
      <c r="I3050" s="88"/>
      <c r="J3050" s="9"/>
      <c r="K3050" s="8"/>
      <c r="L3050" s="19"/>
      <c r="M3050" s="8"/>
      <c r="N3050" s="19"/>
      <c r="O3050" s="19"/>
      <c r="P3050" s="19"/>
      <c r="Q3050" s="8"/>
      <c r="R3050" s="8"/>
      <c r="S3050" s="88"/>
      <c r="T3050" s="8"/>
      <c r="U3050" s="8"/>
      <c r="V3050" s="11"/>
      <c r="W3050" s="19"/>
      <c r="X3050" s="8"/>
      <c r="Y3050" s="90"/>
      <c r="Z3050" s="88"/>
      <c r="AA3050" s="88"/>
      <c r="AB3050" s="88"/>
      <c r="AC3050" s="88"/>
      <c r="AD3050" s="10"/>
      <c r="AE3050" s="8"/>
      <c r="AF3050" s="12"/>
      <c r="AG3050" s="8"/>
      <c r="AH3050" s="88"/>
    </row>
    <row r="3051" spans="1:34" x14ac:dyDescent="0.25">
      <c r="A3051" s="62">
        <f>COUNTA(H3051:K3051,L3051:AH3051)</f>
        <v>0</v>
      </c>
      <c r="B3051" s="13"/>
      <c r="C3051" s="13"/>
      <c r="D3051" s="13"/>
      <c r="E3051" s="13">
        <f t="shared" si="388"/>
        <v>0</v>
      </c>
      <c r="F3051" s="13"/>
      <c r="G3051" s="13"/>
      <c r="H3051" s="88"/>
      <c r="I3051" s="88"/>
      <c r="J3051" s="9"/>
      <c r="K3051" s="8"/>
      <c r="L3051" s="19"/>
      <c r="M3051" s="8"/>
      <c r="N3051" s="19"/>
      <c r="O3051" s="19"/>
      <c r="P3051" s="19"/>
      <c r="Q3051" s="8"/>
      <c r="R3051" s="8"/>
      <c r="S3051" s="88"/>
      <c r="T3051" s="8"/>
      <c r="U3051" s="8"/>
      <c r="V3051" s="11"/>
      <c r="W3051" s="19"/>
      <c r="X3051" s="8"/>
      <c r="Y3051" s="90"/>
      <c r="Z3051" s="88"/>
      <c r="AA3051" s="88"/>
      <c r="AB3051" s="88"/>
      <c r="AC3051" s="88"/>
      <c r="AD3051" s="10"/>
      <c r="AE3051" s="8"/>
      <c r="AF3051" s="12"/>
      <c r="AG3051" s="8"/>
      <c r="AH3051" s="88"/>
    </row>
    <row r="3052" spans="1:34" x14ac:dyDescent="0.25">
      <c r="A3052" s="62">
        <f>COUNTA(H3052:K3052,L3052:AH3052)</f>
        <v>0</v>
      </c>
      <c r="B3052" s="13"/>
      <c r="C3052" s="13"/>
      <c r="D3052" s="13"/>
      <c r="E3052" s="13">
        <f t="shared" si="388"/>
        <v>0</v>
      </c>
      <c r="F3052" s="13"/>
      <c r="G3052" s="13"/>
      <c r="H3052" s="88"/>
      <c r="I3052" s="88"/>
      <c r="J3052" s="9"/>
      <c r="K3052" s="8"/>
      <c r="L3052" s="19"/>
      <c r="M3052" s="8"/>
      <c r="N3052" s="19"/>
      <c r="O3052" s="19"/>
      <c r="P3052" s="19"/>
      <c r="Q3052" s="8"/>
      <c r="R3052" s="8"/>
      <c r="S3052" s="88"/>
      <c r="T3052" s="8"/>
      <c r="U3052" s="8"/>
      <c r="V3052" s="11"/>
      <c r="W3052" s="19"/>
      <c r="X3052" s="8"/>
      <c r="Y3052" s="90"/>
      <c r="Z3052" s="88"/>
      <c r="AA3052" s="88"/>
      <c r="AB3052" s="88"/>
      <c r="AC3052" s="88"/>
      <c r="AD3052" s="10"/>
      <c r="AE3052" s="8"/>
      <c r="AF3052" s="12"/>
      <c r="AG3052" s="8"/>
      <c r="AH3052" s="88"/>
    </row>
    <row r="3053" spans="1:34" x14ac:dyDescent="0.25">
      <c r="A3053" s="62">
        <f>COUNTA(H3053:K3053,L3053:AH3053)</f>
        <v>0</v>
      </c>
      <c r="B3053" s="13"/>
      <c r="C3053" s="13"/>
      <c r="D3053" s="13"/>
      <c r="E3053" s="13">
        <f t="shared" si="388"/>
        <v>0</v>
      </c>
      <c r="F3053" s="13"/>
      <c r="G3053" s="13"/>
      <c r="H3053" s="88"/>
      <c r="I3053" s="88"/>
      <c r="J3053" s="9"/>
      <c r="K3053" s="8"/>
      <c r="L3053" s="19"/>
      <c r="M3053" s="8"/>
      <c r="N3053" s="19"/>
      <c r="O3053" s="19"/>
      <c r="P3053" s="19"/>
      <c r="Q3053" s="8"/>
      <c r="R3053" s="8"/>
      <c r="S3053" s="88"/>
      <c r="T3053" s="8"/>
      <c r="U3053" s="8"/>
      <c r="V3053" s="11"/>
      <c r="W3053" s="19"/>
      <c r="X3053" s="8"/>
      <c r="Y3053" s="90"/>
      <c r="Z3053" s="88"/>
      <c r="AA3053" s="88"/>
      <c r="AB3053" s="88"/>
      <c r="AC3053" s="88"/>
      <c r="AD3053" s="10"/>
      <c r="AE3053" s="8"/>
      <c r="AF3053" s="12"/>
      <c r="AG3053" s="8"/>
      <c r="AH3053" s="88"/>
    </row>
    <row r="3054" spans="1:34" x14ac:dyDescent="0.25">
      <c r="A3054" s="62">
        <f>COUNTA(H3054:K3054,L3054:AH3054)</f>
        <v>0</v>
      </c>
      <c r="B3054" s="13"/>
      <c r="C3054" s="13"/>
      <c r="D3054" s="13"/>
      <c r="E3054" s="13">
        <f t="shared" si="388"/>
        <v>0</v>
      </c>
      <c r="F3054" s="13"/>
      <c r="G3054" s="13"/>
      <c r="H3054" s="88"/>
      <c r="I3054" s="88"/>
      <c r="J3054" s="9"/>
      <c r="K3054" s="8"/>
      <c r="L3054" s="19"/>
      <c r="M3054" s="8"/>
      <c r="N3054" s="19"/>
      <c r="O3054" s="19"/>
      <c r="P3054" s="19"/>
      <c r="Q3054" s="8"/>
      <c r="R3054" s="8"/>
      <c r="S3054" s="88"/>
      <c r="T3054" s="8"/>
      <c r="U3054" s="8"/>
      <c r="V3054" s="11"/>
      <c r="W3054" s="19"/>
      <c r="X3054" s="8"/>
      <c r="Y3054" s="90"/>
      <c r="Z3054" s="88"/>
      <c r="AA3054" s="88"/>
      <c r="AB3054" s="88"/>
      <c r="AC3054" s="88"/>
      <c r="AD3054" s="10"/>
      <c r="AE3054" s="8"/>
      <c r="AF3054" s="12"/>
      <c r="AG3054" s="8"/>
      <c r="AH3054" s="88"/>
    </row>
    <row r="3055" spans="1:34" x14ac:dyDescent="0.25">
      <c r="A3055" s="62">
        <f>COUNTA(H3055:K3055,L3055:AH3055)</f>
        <v>0</v>
      </c>
      <c r="B3055" s="13"/>
      <c r="C3055" s="13"/>
      <c r="D3055" s="13"/>
      <c r="E3055" s="13">
        <f t="shared" si="388"/>
        <v>0</v>
      </c>
      <c r="F3055" s="13"/>
      <c r="G3055" s="13"/>
      <c r="H3055" s="88"/>
      <c r="I3055" s="88"/>
      <c r="J3055" s="9"/>
      <c r="K3055" s="8"/>
      <c r="L3055" s="19"/>
      <c r="M3055" s="8"/>
      <c r="N3055" s="19"/>
      <c r="O3055" s="19"/>
      <c r="P3055" s="19"/>
      <c r="Q3055" s="8"/>
      <c r="R3055" s="8"/>
      <c r="S3055" s="88"/>
      <c r="T3055" s="8"/>
      <c r="U3055" s="8"/>
      <c r="V3055" s="11"/>
      <c r="W3055" s="19"/>
      <c r="X3055" s="8"/>
      <c r="Y3055" s="90"/>
      <c r="Z3055" s="88"/>
      <c r="AA3055" s="88"/>
      <c r="AB3055" s="88"/>
      <c r="AC3055" s="88"/>
      <c r="AD3055" s="10"/>
      <c r="AE3055" s="8"/>
      <c r="AF3055" s="12"/>
      <c r="AG3055" s="8"/>
      <c r="AH3055" s="88"/>
    </row>
    <row r="3056" spans="1:34" s="26" customFormat="1" ht="11.25" customHeight="1" x14ac:dyDescent="0.25">
      <c r="A3056" s="21">
        <v>0</v>
      </c>
      <c r="B3056" s="22"/>
      <c r="C3056" s="22"/>
      <c r="D3056" s="21"/>
      <c r="E3056" s="23">
        <f>MAX(E3040:E3055)</f>
        <v>0</v>
      </c>
      <c r="F3056" s="21" t="str">
        <f>RIGHT(R3056,4)</f>
        <v xml:space="preserve"> - 0</v>
      </c>
      <c r="G3056" s="21" t="str">
        <f>RIGHT(X3056,4)</f>
        <v xml:space="preserve"> - 0</v>
      </c>
      <c r="H3056" s="88"/>
      <c r="I3056" s="88"/>
      <c r="J3056" s="23" t="s">
        <v>85</v>
      </c>
      <c r="K3056" s="23" t="str">
        <f>IF(E3056=4,"ВО",IF(E3056=3,"СПО",IF(E3056=2,"ВО (с)",IF(E3056=1,"СПО (с)","-"))))</f>
        <v>-</v>
      </c>
      <c r="L3056" s="23">
        <f>COUNTA(L3040:L3055)</f>
        <v>0</v>
      </c>
      <c r="M3056" s="23" t="s">
        <v>80</v>
      </c>
      <c r="N3056" s="23" t="s">
        <v>80</v>
      </c>
      <c r="O3056" s="23">
        <f>COUNTA(O3040:O3055)</f>
        <v>0</v>
      </c>
      <c r="P3056" s="23" t="s">
        <v>80</v>
      </c>
      <c r="Q3056" s="23">
        <f>SUM(Q3040:Q3055)</f>
        <v>0</v>
      </c>
      <c r="R3056" s="23" t="str">
        <f>CONCATENATE("П.Г.П. - ",MAX(R3040:R3055))</f>
        <v>П.Г.П. - 0</v>
      </c>
      <c r="S3056" s="23">
        <f>COUNTA(S3040)</f>
        <v>0</v>
      </c>
      <c r="T3056" s="23">
        <f>T3041</f>
        <v>0</v>
      </c>
      <c r="U3056" s="23" t="s">
        <v>80</v>
      </c>
      <c r="V3056" s="23" t="s">
        <v>80</v>
      </c>
      <c r="W3056" s="23">
        <f>COUNTA(W3040:W3055)</f>
        <v>0</v>
      </c>
      <c r="X3056" s="23" t="str">
        <f>CONCATENATE("П.Г.П. - ",MAX(X3040:X3055))</f>
        <v>П.Г.П. - 0</v>
      </c>
      <c r="Y3056" s="24">
        <f>Y3040</f>
        <v>0</v>
      </c>
      <c r="Z3056" s="23" t="str">
        <f>IF(Z3040="","-",Z3040)</f>
        <v>-</v>
      </c>
      <c r="AA3056" s="23" t="str">
        <f t="shared" ref="AA3056:AC3056" si="389">IF(AA3040="","-",AA3040)</f>
        <v>-</v>
      </c>
      <c r="AB3056" s="23" t="str">
        <f t="shared" si="389"/>
        <v>-</v>
      </c>
      <c r="AC3056" s="23" t="str">
        <f t="shared" si="389"/>
        <v>-</v>
      </c>
      <c r="AD3056" s="23" t="s">
        <v>80</v>
      </c>
      <c r="AE3056" s="23">
        <f>SUM(AE3040:AE3055)</f>
        <v>0</v>
      </c>
      <c r="AF3056" s="25">
        <f>SUM(AF3040:AF3055)</f>
        <v>0</v>
      </c>
      <c r="AG3056" s="23" t="s">
        <v>80</v>
      </c>
      <c r="AH3056" s="23" t="s">
        <v>80</v>
      </c>
    </row>
    <row r="3057" spans="1:34" x14ac:dyDescent="0.25">
      <c r="A3057" s="62">
        <f>COUNTA(H3057:K3057,L3057:AH3057)-7</f>
        <v>-1</v>
      </c>
      <c r="B3057" s="13"/>
      <c r="C3057" s="13"/>
      <c r="D3057" s="13"/>
      <c r="E3057" s="13">
        <f t="shared" ref="E3057:E3072" si="390">IF(K3057="ВО",4,IF(K3057="СПО",3,IF(K3057="ВО (студент)",2,IF(K3057="СПО (студент)",1,0))))</f>
        <v>0</v>
      </c>
      <c r="F3057" s="13"/>
      <c r="G3057" s="13"/>
      <c r="H3057" s="88">
        <v>200</v>
      </c>
      <c r="I3057" s="88"/>
      <c r="J3057" s="7" t="s">
        <v>77</v>
      </c>
      <c r="K3057" s="8"/>
      <c r="L3057" s="19"/>
      <c r="M3057" s="8"/>
      <c r="N3057" s="19"/>
      <c r="O3057" s="19"/>
      <c r="P3057" s="19"/>
      <c r="Q3057" s="8"/>
      <c r="R3057" s="8"/>
      <c r="S3057" s="88"/>
      <c r="T3057" s="17" t="s">
        <v>80</v>
      </c>
      <c r="U3057" s="17" t="s">
        <v>80</v>
      </c>
      <c r="V3057" s="18" t="s">
        <v>80</v>
      </c>
      <c r="W3057" s="19"/>
      <c r="X3057" s="8"/>
      <c r="Y3057" s="90"/>
      <c r="Z3057" s="88"/>
      <c r="AA3057" s="88"/>
      <c r="AB3057" s="88" t="str">
        <f>IF(Y3057&lt;1,"-",ROUND(YEARFRAC(Y3057,#REF!,1),2))</f>
        <v>-</v>
      </c>
      <c r="AC3057" s="88"/>
      <c r="AD3057" s="10"/>
      <c r="AE3057" s="8"/>
      <c r="AF3057" s="12"/>
      <c r="AG3057" s="8"/>
      <c r="AH3057" s="88"/>
    </row>
    <row r="3058" spans="1:34" x14ac:dyDescent="0.25">
      <c r="A3058" s="62">
        <f>COUNTA(H3058:K3058,L3058:AH3058)</f>
        <v>0</v>
      </c>
      <c r="B3058" s="13"/>
      <c r="C3058" s="13"/>
      <c r="D3058" s="13"/>
      <c r="E3058" s="13">
        <f t="shared" si="390"/>
        <v>0</v>
      </c>
      <c r="F3058" s="13"/>
      <c r="G3058" s="13"/>
      <c r="H3058" s="88"/>
      <c r="I3058" s="88"/>
      <c r="J3058" s="9"/>
      <c r="K3058" s="8"/>
      <c r="L3058" s="19"/>
      <c r="M3058" s="8"/>
      <c r="N3058" s="19"/>
      <c r="O3058" s="19"/>
      <c r="P3058" s="19"/>
      <c r="Q3058" s="8"/>
      <c r="R3058" s="8"/>
      <c r="S3058" s="88"/>
      <c r="T3058" s="8"/>
      <c r="U3058" s="8"/>
      <c r="V3058" s="11"/>
      <c r="W3058" s="19"/>
      <c r="X3058" s="8"/>
      <c r="Y3058" s="90"/>
      <c r="Z3058" s="88"/>
      <c r="AA3058" s="88"/>
      <c r="AB3058" s="88"/>
      <c r="AC3058" s="88"/>
      <c r="AD3058" s="10"/>
      <c r="AE3058" s="8"/>
      <c r="AF3058" s="12"/>
      <c r="AG3058" s="8"/>
      <c r="AH3058" s="88"/>
    </row>
    <row r="3059" spans="1:34" x14ac:dyDescent="0.25">
      <c r="A3059" s="62">
        <f>COUNTA(H3059:K3059,L3059:AH3059,J3060)-4</f>
        <v>0</v>
      </c>
      <c r="B3059" s="13"/>
      <c r="C3059" s="13"/>
      <c r="D3059" s="13"/>
      <c r="E3059" s="13">
        <f t="shared" si="390"/>
        <v>0</v>
      </c>
      <c r="F3059" s="13"/>
      <c r="G3059" s="13"/>
      <c r="H3059" s="88"/>
      <c r="I3059" s="88"/>
      <c r="J3059" s="7" t="s">
        <v>78</v>
      </c>
      <c r="K3059" s="8"/>
      <c r="L3059" s="19"/>
      <c r="M3059" s="8"/>
      <c r="N3059" s="19"/>
      <c r="O3059" s="19"/>
      <c r="P3059" s="19"/>
      <c r="Q3059" s="8"/>
      <c r="R3059" s="8"/>
      <c r="S3059" s="88"/>
      <c r="T3059" s="17" t="s">
        <v>80</v>
      </c>
      <c r="U3059" s="17" t="s">
        <v>80</v>
      </c>
      <c r="V3059" s="18" t="s">
        <v>80</v>
      </c>
      <c r="W3059" s="19"/>
      <c r="X3059" s="8"/>
      <c r="Y3059" s="90"/>
      <c r="Z3059" s="88"/>
      <c r="AA3059" s="88"/>
      <c r="AB3059" s="88"/>
      <c r="AC3059" s="88"/>
      <c r="AD3059" s="10"/>
      <c r="AE3059" s="8"/>
      <c r="AF3059" s="12"/>
      <c r="AG3059" s="8"/>
      <c r="AH3059" s="88"/>
    </row>
    <row r="3060" spans="1:34" x14ac:dyDescent="0.25">
      <c r="A3060" s="62">
        <f>COUNTA(H3060:K3060,L3060:AH3060)</f>
        <v>0</v>
      </c>
      <c r="B3060" s="13"/>
      <c r="C3060" s="13"/>
      <c r="D3060" s="13" t="str">
        <f>IF(J3060&gt;0,"совмещение","-")</f>
        <v>-</v>
      </c>
      <c r="E3060" s="13">
        <f t="shared" si="390"/>
        <v>0</v>
      </c>
      <c r="F3060" s="13"/>
      <c r="G3060" s="13"/>
      <c r="H3060" s="88"/>
      <c r="I3060" s="88"/>
      <c r="J3060" s="9"/>
      <c r="K3060" s="8"/>
      <c r="L3060" s="19"/>
      <c r="M3060" s="8"/>
      <c r="N3060" s="19"/>
      <c r="O3060" s="19"/>
      <c r="P3060" s="19"/>
      <c r="Q3060" s="8"/>
      <c r="R3060" s="8"/>
      <c r="S3060" s="88"/>
      <c r="T3060" s="8"/>
      <c r="U3060" s="8"/>
      <c r="V3060" s="11"/>
      <c r="W3060" s="19"/>
      <c r="X3060" s="8"/>
      <c r="Y3060" s="90"/>
      <c r="Z3060" s="88"/>
      <c r="AA3060" s="88"/>
      <c r="AB3060" s="88"/>
      <c r="AC3060" s="88"/>
      <c r="AD3060" s="10"/>
      <c r="AE3060" s="8"/>
      <c r="AF3060" s="12"/>
      <c r="AG3060" s="8"/>
      <c r="AH3060" s="88"/>
    </row>
    <row r="3061" spans="1:34" x14ac:dyDescent="0.25">
      <c r="A3061" s="62">
        <f>COUNTA(H3061:K3061,L3061:AH3061)</f>
        <v>0</v>
      </c>
      <c r="B3061" s="13"/>
      <c r="C3061" s="13"/>
      <c r="D3061" s="13"/>
      <c r="E3061" s="13">
        <f t="shared" si="390"/>
        <v>0</v>
      </c>
      <c r="F3061" s="13"/>
      <c r="G3061" s="13"/>
      <c r="H3061" s="88"/>
      <c r="I3061" s="88"/>
      <c r="J3061" s="9"/>
      <c r="K3061" s="8"/>
      <c r="L3061" s="19"/>
      <c r="M3061" s="8"/>
      <c r="N3061" s="19"/>
      <c r="O3061" s="19"/>
      <c r="P3061" s="19"/>
      <c r="Q3061" s="8"/>
      <c r="R3061" s="8"/>
      <c r="S3061" s="88"/>
      <c r="T3061" s="8"/>
      <c r="U3061" s="8"/>
      <c r="V3061" s="11"/>
      <c r="W3061" s="19"/>
      <c r="X3061" s="8"/>
      <c r="Y3061" s="90"/>
      <c r="Z3061" s="88"/>
      <c r="AA3061" s="88"/>
      <c r="AB3061" s="88"/>
      <c r="AC3061" s="88"/>
      <c r="AD3061" s="10"/>
      <c r="AE3061" s="8"/>
      <c r="AF3061" s="12"/>
      <c r="AG3061" s="8"/>
      <c r="AH3061" s="88"/>
    </row>
    <row r="3062" spans="1:34" x14ac:dyDescent="0.25">
      <c r="A3062" s="62">
        <f>COUNTA(H3062:K3062,L3062:AH3062)</f>
        <v>0</v>
      </c>
      <c r="B3062" s="13"/>
      <c r="C3062" s="13"/>
      <c r="D3062" s="13"/>
      <c r="E3062" s="13">
        <f t="shared" si="390"/>
        <v>0</v>
      </c>
      <c r="F3062" s="13"/>
      <c r="G3062" s="13"/>
      <c r="H3062" s="88"/>
      <c r="I3062" s="88"/>
      <c r="J3062" s="9"/>
      <c r="K3062" s="8"/>
      <c r="L3062" s="19"/>
      <c r="M3062" s="8"/>
      <c r="N3062" s="19"/>
      <c r="O3062" s="19"/>
      <c r="P3062" s="19"/>
      <c r="Q3062" s="8"/>
      <c r="R3062" s="8"/>
      <c r="S3062" s="88"/>
      <c r="T3062" s="8"/>
      <c r="U3062" s="8"/>
      <c r="V3062" s="11"/>
      <c r="W3062" s="19"/>
      <c r="X3062" s="8"/>
      <c r="Y3062" s="90"/>
      <c r="Z3062" s="88"/>
      <c r="AA3062" s="88"/>
      <c r="AB3062" s="88"/>
      <c r="AC3062" s="88"/>
      <c r="AD3062" s="10"/>
      <c r="AE3062" s="8"/>
      <c r="AF3062" s="12"/>
      <c r="AG3062" s="8"/>
      <c r="AH3062" s="88"/>
    </row>
    <row r="3063" spans="1:34" x14ac:dyDescent="0.25">
      <c r="A3063" s="62">
        <f>COUNTA(H3063:K3063,L3063:AH3063)</f>
        <v>0</v>
      </c>
      <c r="B3063" s="13"/>
      <c r="C3063" s="13"/>
      <c r="D3063" s="13"/>
      <c r="E3063" s="13">
        <f t="shared" si="390"/>
        <v>0</v>
      </c>
      <c r="F3063" s="13"/>
      <c r="G3063" s="13"/>
      <c r="H3063" s="88"/>
      <c r="I3063" s="88"/>
      <c r="J3063" s="9"/>
      <c r="K3063" s="8"/>
      <c r="L3063" s="19"/>
      <c r="M3063" s="8"/>
      <c r="N3063" s="19"/>
      <c r="O3063" s="19"/>
      <c r="P3063" s="19"/>
      <c r="Q3063" s="8"/>
      <c r="R3063" s="8"/>
      <c r="S3063" s="88"/>
      <c r="T3063" s="8"/>
      <c r="U3063" s="8"/>
      <c r="V3063" s="11"/>
      <c r="W3063" s="19"/>
      <c r="X3063" s="8"/>
      <c r="Y3063" s="90"/>
      <c r="Z3063" s="88"/>
      <c r="AA3063" s="88"/>
      <c r="AB3063" s="88"/>
      <c r="AC3063" s="88"/>
      <c r="AD3063" s="10"/>
      <c r="AE3063" s="8"/>
      <c r="AF3063" s="12"/>
      <c r="AG3063" s="8"/>
      <c r="AH3063" s="88"/>
    </row>
    <row r="3064" spans="1:34" x14ac:dyDescent="0.25">
      <c r="A3064" s="62">
        <f>COUNTA(H3064:K3064,L3064:AH3064)</f>
        <v>0</v>
      </c>
      <c r="B3064" s="13"/>
      <c r="C3064" s="13"/>
      <c r="D3064" s="13"/>
      <c r="E3064" s="13">
        <f t="shared" si="390"/>
        <v>0</v>
      </c>
      <c r="F3064" s="13"/>
      <c r="G3064" s="13"/>
      <c r="H3064" s="88"/>
      <c r="I3064" s="88"/>
      <c r="J3064" s="9"/>
      <c r="K3064" s="8"/>
      <c r="L3064" s="19"/>
      <c r="M3064" s="8"/>
      <c r="N3064" s="19"/>
      <c r="O3064" s="19"/>
      <c r="P3064" s="19"/>
      <c r="Q3064" s="8"/>
      <c r="R3064" s="8"/>
      <c r="S3064" s="88"/>
      <c r="T3064" s="8"/>
      <c r="U3064" s="8"/>
      <c r="V3064" s="11"/>
      <c r="W3064" s="19"/>
      <c r="X3064" s="8"/>
      <c r="Y3064" s="90"/>
      <c r="Z3064" s="88"/>
      <c r="AA3064" s="88"/>
      <c r="AB3064" s="88"/>
      <c r="AC3064" s="88"/>
      <c r="AD3064" s="10"/>
      <c r="AE3064" s="8"/>
      <c r="AF3064" s="12"/>
      <c r="AG3064" s="8"/>
      <c r="AH3064" s="88"/>
    </row>
    <row r="3065" spans="1:34" x14ac:dyDescent="0.25">
      <c r="A3065" s="62">
        <f>COUNTA(H3065:K3065,L3065:AH3065)</f>
        <v>0</v>
      </c>
      <c r="B3065" s="13"/>
      <c r="C3065" s="13"/>
      <c r="D3065" s="13"/>
      <c r="E3065" s="13">
        <f t="shared" si="390"/>
        <v>0</v>
      </c>
      <c r="F3065" s="13"/>
      <c r="G3065" s="13"/>
      <c r="H3065" s="88"/>
      <c r="I3065" s="88"/>
      <c r="J3065" s="9"/>
      <c r="K3065" s="8"/>
      <c r="L3065" s="19"/>
      <c r="M3065" s="8"/>
      <c r="N3065" s="19"/>
      <c r="O3065" s="19"/>
      <c r="P3065" s="19"/>
      <c r="Q3065" s="8"/>
      <c r="R3065" s="8"/>
      <c r="S3065" s="88"/>
      <c r="T3065" s="8"/>
      <c r="U3065" s="8"/>
      <c r="V3065" s="11"/>
      <c r="W3065" s="19"/>
      <c r="X3065" s="8"/>
      <c r="Y3065" s="90"/>
      <c r="Z3065" s="88"/>
      <c r="AA3065" s="88"/>
      <c r="AB3065" s="88"/>
      <c r="AC3065" s="88"/>
      <c r="AD3065" s="10"/>
      <c r="AE3065" s="8"/>
      <c r="AF3065" s="12"/>
      <c r="AG3065" s="8"/>
      <c r="AH3065" s="88"/>
    </row>
    <row r="3066" spans="1:34" x14ac:dyDescent="0.25">
      <c r="A3066" s="62">
        <f>COUNTA(H3066:K3066,L3066:AH3066,J3067)-4</f>
        <v>0</v>
      </c>
      <c r="B3066" s="13"/>
      <c r="C3066" s="13"/>
      <c r="D3066" s="13"/>
      <c r="E3066" s="13">
        <f t="shared" si="390"/>
        <v>0</v>
      </c>
      <c r="F3066" s="13"/>
      <c r="G3066" s="13"/>
      <c r="H3066" s="88"/>
      <c r="I3066" s="88"/>
      <c r="J3066" s="7" t="s">
        <v>79</v>
      </c>
      <c r="K3066" s="8"/>
      <c r="L3066" s="19"/>
      <c r="M3066" s="8"/>
      <c r="N3066" s="19"/>
      <c r="O3066" s="19"/>
      <c r="P3066" s="19"/>
      <c r="Q3066" s="8"/>
      <c r="R3066" s="8"/>
      <c r="S3066" s="88"/>
      <c r="T3066" s="17" t="s">
        <v>80</v>
      </c>
      <c r="U3066" s="17" t="s">
        <v>80</v>
      </c>
      <c r="V3066" s="18" t="s">
        <v>80</v>
      </c>
      <c r="W3066" s="19"/>
      <c r="X3066" s="8"/>
      <c r="Y3066" s="90"/>
      <c r="Z3066" s="88"/>
      <c r="AA3066" s="88"/>
      <c r="AB3066" s="88"/>
      <c r="AC3066" s="88"/>
      <c r="AD3066" s="10"/>
      <c r="AE3066" s="8"/>
      <c r="AF3066" s="12"/>
      <c r="AG3066" s="8"/>
      <c r="AH3066" s="88"/>
    </row>
    <row r="3067" spans="1:34" x14ac:dyDescent="0.25">
      <c r="A3067" s="62">
        <f>COUNTA(H3067:K3067,L3067:AH3067)</f>
        <v>0</v>
      </c>
      <c r="B3067" s="13"/>
      <c r="C3067" s="13"/>
      <c r="D3067" s="13" t="str">
        <f>IF(J3067&gt;0,"совместительство","-")</f>
        <v>-</v>
      </c>
      <c r="E3067" s="13">
        <f t="shared" si="390"/>
        <v>0</v>
      </c>
      <c r="F3067" s="13"/>
      <c r="G3067" s="13"/>
      <c r="H3067" s="88"/>
      <c r="I3067" s="88"/>
      <c r="J3067" s="9"/>
      <c r="K3067" s="8"/>
      <c r="L3067" s="19"/>
      <c r="M3067" s="8"/>
      <c r="N3067" s="19"/>
      <c r="O3067" s="19"/>
      <c r="P3067" s="19"/>
      <c r="Q3067" s="8"/>
      <c r="R3067" s="8"/>
      <c r="S3067" s="88"/>
      <c r="T3067" s="8"/>
      <c r="U3067" s="8"/>
      <c r="V3067" s="11"/>
      <c r="W3067" s="19"/>
      <c r="X3067" s="8"/>
      <c r="Y3067" s="90"/>
      <c r="Z3067" s="88"/>
      <c r="AA3067" s="88"/>
      <c r="AB3067" s="88"/>
      <c r="AC3067" s="88"/>
      <c r="AD3067" s="10"/>
      <c r="AE3067" s="8"/>
      <c r="AF3067" s="12"/>
      <c r="AG3067" s="8"/>
      <c r="AH3067" s="88"/>
    </row>
    <row r="3068" spans="1:34" x14ac:dyDescent="0.25">
      <c r="A3068" s="62">
        <f>COUNTA(H3068:K3068,L3068:AH3068)</f>
        <v>0</v>
      </c>
      <c r="B3068" s="13"/>
      <c r="C3068" s="13"/>
      <c r="D3068" s="13"/>
      <c r="E3068" s="13">
        <f t="shared" si="390"/>
        <v>0</v>
      </c>
      <c r="F3068" s="13"/>
      <c r="G3068" s="13"/>
      <c r="H3068" s="88"/>
      <c r="I3068" s="88"/>
      <c r="J3068" s="9"/>
      <c r="K3068" s="8"/>
      <c r="L3068" s="19"/>
      <c r="M3068" s="8"/>
      <c r="N3068" s="19"/>
      <c r="O3068" s="19"/>
      <c r="P3068" s="19"/>
      <c r="Q3068" s="8"/>
      <c r="R3068" s="8"/>
      <c r="S3068" s="88"/>
      <c r="T3068" s="8"/>
      <c r="U3068" s="8"/>
      <c r="V3068" s="11"/>
      <c r="W3068" s="19"/>
      <c r="X3068" s="8"/>
      <c r="Y3068" s="90"/>
      <c r="Z3068" s="88"/>
      <c r="AA3068" s="88"/>
      <c r="AB3068" s="88"/>
      <c r="AC3068" s="88"/>
      <c r="AD3068" s="10"/>
      <c r="AE3068" s="8"/>
      <c r="AF3068" s="12"/>
      <c r="AG3068" s="8"/>
      <c r="AH3068" s="88"/>
    </row>
    <row r="3069" spans="1:34" x14ac:dyDescent="0.25">
      <c r="A3069" s="62">
        <f>COUNTA(H3069:K3069,L3069:AH3069)</f>
        <v>0</v>
      </c>
      <c r="B3069" s="13"/>
      <c r="C3069" s="13"/>
      <c r="D3069" s="13"/>
      <c r="E3069" s="13">
        <f t="shared" si="390"/>
        <v>0</v>
      </c>
      <c r="F3069" s="13"/>
      <c r="G3069" s="13"/>
      <c r="H3069" s="88"/>
      <c r="I3069" s="88"/>
      <c r="J3069" s="9"/>
      <c r="K3069" s="8"/>
      <c r="L3069" s="19"/>
      <c r="M3069" s="8"/>
      <c r="N3069" s="19"/>
      <c r="O3069" s="19"/>
      <c r="P3069" s="19"/>
      <c r="Q3069" s="8"/>
      <c r="R3069" s="8"/>
      <c r="S3069" s="88"/>
      <c r="T3069" s="8"/>
      <c r="U3069" s="8"/>
      <c r="V3069" s="11"/>
      <c r="W3069" s="19"/>
      <c r="X3069" s="8"/>
      <c r="Y3069" s="90"/>
      <c r="Z3069" s="88"/>
      <c r="AA3069" s="88"/>
      <c r="AB3069" s="88"/>
      <c r="AC3069" s="88"/>
      <c r="AD3069" s="10"/>
      <c r="AE3069" s="8"/>
      <c r="AF3069" s="12"/>
      <c r="AG3069" s="8"/>
      <c r="AH3069" s="88"/>
    </row>
    <row r="3070" spans="1:34" x14ac:dyDescent="0.25">
      <c r="A3070" s="62">
        <f>COUNTA(H3070:K3070,L3070:AH3070)</f>
        <v>0</v>
      </c>
      <c r="B3070" s="13"/>
      <c r="C3070" s="13"/>
      <c r="D3070" s="13"/>
      <c r="E3070" s="13">
        <f t="shared" si="390"/>
        <v>0</v>
      </c>
      <c r="F3070" s="13"/>
      <c r="G3070" s="13"/>
      <c r="H3070" s="88"/>
      <c r="I3070" s="88"/>
      <c r="J3070" s="9"/>
      <c r="K3070" s="8"/>
      <c r="L3070" s="19"/>
      <c r="M3070" s="8"/>
      <c r="N3070" s="19"/>
      <c r="O3070" s="19"/>
      <c r="P3070" s="19"/>
      <c r="Q3070" s="8"/>
      <c r="R3070" s="8"/>
      <c r="S3070" s="88"/>
      <c r="T3070" s="8"/>
      <c r="U3070" s="8"/>
      <c r="V3070" s="11"/>
      <c r="W3070" s="19"/>
      <c r="X3070" s="8"/>
      <c r="Y3070" s="90"/>
      <c r="Z3070" s="88"/>
      <c r="AA3070" s="88"/>
      <c r="AB3070" s="88"/>
      <c r="AC3070" s="88"/>
      <c r="AD3070" s="10"/>
      <c r="AE3070" s="8"/>
      <c r="AF3070" s="12"/>
      <c r="AG3070" s="8"/>
      <c r="AH3070" s="88"/>
    </row>
    <row r="3071" spans="1:34" x14ac:dyDescent="0.25">
      <c r="A3071" s="62">
        <f>COUNTA(H3071:K3071,L3071:AH3071)</f>
        <v>0</v>
      </c>
      <c r="B3071" s="13"/>
      <c r="C3071" s="13"/>
      <c r="D3071" s="13"/>
      <c r="E3071" s="13">
        <f t="shared" si="390"/>
        <v>0</v>
      </c>
      <c r="F3071" s="13"/>
      <c r="G3071" s="13"/>
      <c r="H3071" s="88"/>
      <c r="I3071" s="88"/>
      <c r="J3071" s="9"/>
      <c r="K3071" s="8"/>
      <c r="L3071" s="19"/>
      <c r="M3071" s="8"/>
      <c r="N3071" s="19"/>
      <c r="O3071" s="19"/>
      <c r="P3071" s="19"/>
      <c r="Q3071" s="8"/>
      <c r="R3071" s="8"/>
      <c r="S3071" s="88"/>
      <c r="T3071" s="8"/>
      <c r="U3071" s="8"/>
      <c r="V3071" s="11"/>
      <c r="W3071" s="19"/>
      <c r="X3071" s="8"/>
      <c r="Y3071" s="90"/>
      <c r="Z3071" s="88"/>
      <c r="AA3071" s="88"/>
      <c r="AB3071" s="88"/>
      <c r="AC3071" s="88"/>
      <c r="AD3071" s="10"/>
      <c r="AE3071" s="8"/>
      <c r="AF3071" s="12"/>
      <c r="AG3071" s="8"/>
      <c r="AH3071" s="88"/>
    </row>
    <row r="3072" spans="1:34" x14ac:dyDescent="0.25">
      <c r="A3072" s="62">
        <f>COUNTA(H3072:K3072,L3072:AH3072)</f>
        <v>0</v>
      </c>
      <c r="B3072" s="13"/>
      <c r="C3072" s="13"/>
      <c r="D3072" s="13"/>
      <c r="E3072" s="13">
        <f t="shared" si="390"/>
        <v>0</v>
      </c>
      <c r="F3072" s="13"/>
      <c r="G3072" s="13"/>
      <c r="H3072" s="88"/>
      <c r="I3072" s="88"/>
      <c r="J3072" s="9"/>
      <c r="K3072" s="8"/>
      <c r="L3072" s="19"/>
      <c r="M3072" s="8"/>
      <c r="N3072" s="19"/>
      <c r="O3072" s="19"/>
      <c r="P3072" s="19"/>
      <c r="Q3072" s="8"/>
      <c r="R3072" s="8"/>
      <c r="S3072" s="88"/>
      <c r="T3072" s="8"/>
      <c r="U3072" s="8"/>
      <c r="V3072" s="11"/>
      <c r="W3072" s="19"/>
      <c r="X3072" s="8"/>
      <c r="Y3072" s="90"/>
      <c r="Z3072" s="88"/>
      <c r="AA3072" s="88"/>
      <c r="AB3072" s="88"/>
      <c r="AC3072" s="88"/>
      <c r="AD3072" s="10"/>
      <c r="AE3072" s="8"/>
      <c r="AF3072" s="12"/>
      <c r="AG3072" s="8"/>
      <c r="AH3072" s="88"/>
    </row>
    <row r="3073" spans="1:34" s="26" customFormat="1" ht="11.25" customHeight="1" x14ac:dyDescent="0.25">
      <c r="A3073" s="21">
        <v>0</v>
      </c>
      <c r="B3073" s="22"/>
      <c r="C3073" s="22"/>
      <c r="D3073" s="21"/>
      <c r="E3073" s="23">
        <f>MAX(E3057:E3072)</f>
        <v>0</v>
      </c>
      <c r="F3073" s="21" t="str">
        <f>RIGHT(R3073,4)</f>
        <v xml:space="preserve"> - 0</v>
      </c>
      <c r="G3073" s="21" t="str">
        <f>RIGHT(X3073,4)</f>
        <v xml:space="preserve"> - 0</v>
      </c>
      <c r="H3073" s="88"/>
      <c r="I3073" s="88"/>
      <c r="J3073" s="23" t="s">
        <v>85</v>
      </c>
      <c r="K3073" s="23" t="str">
        <f>IF(E3073=4,"ВО",IF(E3073=3,"СПО",IF(E3073=2,"ВО (с)",IF(E3073=1,"СПО (с)","-"))))</f>
        <v>-</v>
      </c>
      <c r="L3073" s="23">
        <f>COUNTA(L3057:L3072)</f>
        <v>0</v>
      </c>
      <c r="M3073" s="23" t="s">
        <v>80</v>
      </c>
      <c r="N3073" s="23" t="s">
        <v>80</v>
      </c>
      <c r="O3073" s="23">
        <f>COUNTA(O3057:O3072)</f>
        <v>0</v>
      </c>
      <c r="P3073" s="23" t="s">
        <v>80</v>
      </c>
      <c r="Q3073" s="23">
        <f>SUM(Q3057:Q3072)</f>
        <v>0</v>
      </c>
      <c r="R3073" s="23" t="str">
        <f>CONCATENATE("П.Г.П. - ",MAX(R3057:R3072))</f>
        <v>П.Г.П. - 0</v>
      </c>
      <c r="S3073" s="23">
        <f>COUNTA(S3057)</f>
        <v>0</v>
      </c>
      <c r="T3073" s="23">
        <f>T3058</f>
        <v>0</v>
      </c>
      <c r="U3073" s="23" t="s">
        <v>80</v>
      </c>
      <c r="V3073" s="23" t="s">
        <v>80</v>
      </c>
      <c r="W3073" s="23">
        <f>COUNTA(W3057:W3072)</f>
        <v>0</v>
      </c>
      <c r="X3073" s="23" t="str">
        <f>CONCATENATE("П.Г.П. - ",MAX(X3057:X3072))</f>
        <v>П.Г.П. - 0</v>
      </c>
      <c r="Y3073" s="24">
        <f>Y3057</f>
        <v>0</v>
      </c>
      <c r="Z3073" s="23" t="str">
        <f>IF(Z3057="","-",Z3057)</f>
        <v>-</v>
      </c>
      <c r="AA3073" s="23" t="str">
        <f t="shared" ref="AA3073:AC3073" si="391">IF(AA3057="","-",AA3057)</f>
        <v>-</v>
      </c>
      <c r="AB3073" s="23" t="str">
        <f t="shared" si="391"/>
        <v>-</v>
      </c>
      <c r="AC3073" s="23" t="str">
        <f t="shared" si="391"/>
        <v>-</v>
      </c>
      <c r="AD3073" s="23" t="s">
        <v>80</v>
      </c>
      <c r="AE3073" s="23">
        <f>SUM(AE3057:AE3072)</f>
        <v>0</v>
      </c>
      <c r="AF3073" s="25">
        <f>SUM(AF3057:AF3072)</f>
        <v>0</v>
      </c>
      <c r="AG3073" s="23" t="s">
        <v>80</v>
      </c>
      <c r="AH3073" s="23" t="s">
        <v>80</v>
      </c>
    </row>
    <row r="3074" spans="1:34" x14ac:dyDescent="0.25">
      <c r="A3074" s="62">
        <f>COUNTA(H3074:K3074,L3074:AH3074)-7</f>
        <v>-1</v>
      </c>
      <c r="B3074" s="13"/>
      <c r="C3074" s="13"/>
      <c r="D3074" s="13"/>
      <c r="E3074" s="13">
        <f t="shared" ref="E3074:E3089" si="392">IF(K3074="ВО",4,IF(K3074="СПО",3,IF(K3074="ВО (студент)",2,IF(K3074="СПО (студент)",1,0))))</f>
        <v>0</v>
      </c>
      <c r="F3074" s="13"/>
      <c r="G3074" s="13"/>
      <c r="H3074" s="88">
        <v>201</v>
      </c>
      <c r="I3074" s="88"/>
      <c r="J3074" s="7" t="s">
        <v>77</v>
      </c>
      <c r="K3074" s="8"/>
      <c r="L3074" s="19"/>
      <c r="M3074" s="8"/>
      <c r="N3074" s="19"/>
      <c r="O3074" s="19"/>
      <c r="P3074" s="19"/>
      <c r="Q3074" s="8"/>
      <c r="R3074" s="8"/>
      <c r="S3074" s="88"/>
      <c r="T3074" s="17" t="s">
        <v>80</v>
      </c>
      <c r="U3074" s="17" t="s">
        <v>80</v>
      </c>
      <c r="V3074" s="18" t="s">
        <v>80</v>
      </c>
      <c r="W3074" s="19"/>
      <c r="X3074" s="8"/>
      <c r="Y3074" s="90"/>
      <c r="Z3074" s="88"/>
      <c r="AA3074" s="88"/>
      <c r="AB3074" s="88" t="str">
        <f>IF(Y3074&lt;1,"-",ROUND(YEARFRAC(Y3074,#REF!,1),2))</f>
        <v>-</v>
      </c>
      <c r="AC3074" s="88"/>
      <c r="AD3074" s="10"/>
      <c r="AE3074" s="8"/>
      <c r="AF3074" s="12"/>
      <c r="AG3074" s="8"/>
      <c r="AH3074" s="88"/>
    </row>
    <row r="3075" spans="1:34" x14ac:dyDescent="0.25">
      <c r="A3075" s="62">
        <f>COUNTA(H3075:K3075,L3075:AH3075)</f>
        <v>0</v>
      </c>
      <c r="B3075" s="13"/>
      <c r="C3075" s="13"/>
      <c r="D3075" s="13"/>
      <c r="E3075" s="13">
        <f t="shared" si="392"/>
        <v>0</v>
      </c>
      <c r="F3075" s="13"/>
      <c r="G3075" s="13"/>
      <c r="H3075" s="88"/>
      <c r="I3075" s="88"/>
      <c r="J3075" s="9"/>
      <c r="K3075" s="8"/>
      <c r="L3075" s="19"/>
      <c r="M3075" s="8"/>
      <c r="N3075" s="19"/>
      <c r="O3075" s="19"/>
      <c r="P3075" s="19"/>
      <c r="Q3075" s="8"/>
      <c r="R3075" s="8"/>
      <c r="S3075" s="88"/>
      <c r="T3075" s="8"/>
      <c r="U3075" s="8"/>
      <c r="V3075" s="11"/>
      <c r="W3075" s="19"/>
      <c r="X3075" s="8"/>
      <c r="Y3075" s="90"/>
      <c r="Z3075" s="88"/>
      <c r="AA3075" s="88"/>
      <c r="AB3075" s="88"/>
      <c r="AC3075" s="88"/>
      <c r="AD3075" s="10"/>
      <c r="AE3075" s="8"/>
      <c r="AF3075" s="12"/>
      <c r="AG3075" s="8"/>
      <c r="AH3075" s="88"/>
    </row>
    <row r="3076" spans="1:34" x14ac:dyDescent="0.25">
      <c r="A3076" s="62">
        <f>COUNTA(H3076:K3076,L3076:AH3076,J3077)-4</f>
        <v>0</v>
      </c>
      <c r="B3076" s="13"/>
      <c r="C3076" s="13"/>
      <c r="D3076" s="13"/>
      <c r="E3076" s="13">
        <f t="shared" si="392"/>
        <v>0</v>
      </c>
      <c r="F3076" s="13"/>
      <c r="G3076" s="13"/>
      <c r="H3076" s="88"/>
      <c r="I3076" s="88"/>
      <c r="J3076" s="7" t="s">
        <v>78</v>
      </c>
      <c r="K3076" s="8"/>
      <c r="L3076" s="19"/>
      <c r="M3076" s="8"/>
      <c r="N3076" s="19"/>
      <c r="O3076" s="19"/>
      <c r="P3076" s="19"/>
      <c r="Q3076" s="8"/>
      <c r="R3076" s="8"/>
      <c r="S3076" s="88"/>
      <c r="T3076" s="17" t="s">
        <v>80</v>
      </c>
      <c r="U3076" s="17" t="s">
        <v>80</v>
      </c>
      <c r="V3076" s="18" t="s">
        <v>80</v>
      </c>
      <c r="W3076" s="19"/>
      <c r="X3076" s="8"/>
      <c r="Y3076" s="90"/>
      <c r="Z3076" s="88"/>
      <c r="AA3076" s="88"/>
      <c r="AB3076" s="88"/>
      <c r="AC3076" s="88"/>
      <c r="AD3076" s="10"/>
      <c r="AE3076" s="8"/>
      <c r="AF3076" s="12"/>
      <c r="AG3076" s="8"/>
      <c r="AH3076" s="88"/>
    </row>
    <row r="3077" spans="1:34" x14ac:dyDescent="0.25">
      <c r="A3077" s="62">
        <f>COUNTA(H3077:K3077,L3077:AH3077)</f>
        <v>0</v>
      </c>
      <c r="B3077" s="13"/>
      <c r="C3077" s="13"/>
      <c r="D3077" s="13" t="str">
        <f>IF(J3077&gt;0,"совмещение","-")</f>
        <v>-</v>
      </c>
      <c r="E3077" s="13">
        <f t="shared" si="392"/>
        <v>0</v>
      </c>
      <c r="F3077" s="13"/>
      <c r="G3077" s="13"/>
      <c r="H3077" s="88"/>
      <c r="I3077" s="88"/>
      <c r="J3077" s="9"/>
      <c r="K3077" s="8"/>
      <c r="L3077" s="19"/>
      <c r="M3077" s="8"/>
      <c r="N3077" s="19"/>
      <c r="O3077" s="19"/>
      <c r="P3077" s="19"/>
      <c r="Q3077" s="8"/>
      <c r="R3077" s="8"/>
      <c r="S3077" s="88"/>
      <c r="T3077" s="8"/>
      <c r="U3077" s="8"/>
      <c r="V3077" s="11"/>
      <c r="W3077" s="19"/>
      <c r="X3077" s="8"/>
      <c r="Y3077" s="90"/>
      <c r="Z3077" s="88"/>
      <c r="AA3077" s="88"/>
      <c r="AB3077" s="88"/>
      <c r="AC3077" s="88"/>
      <c r="AD3077" s="10"/>
      <c r="AE3077" s="8"/>
      <c r="AF3077" s="12"/>
      <c r="AG3077" s="8"/>
      <c r="AH3077" s="88"/>
    </row>
    <row r="3078" spans="1:34" x14ac:dyDescent="0.25">
      <c r="A3078" s="62">
        <f>COUNTA(H3078:K3078,L3078:AH3078)</f>
        <v>0</v>
      </c>
      <c r="B3078" s="13"/>
      <c r="C3078" s="13"/>
      <c r="D3078" s="13"/>
      <c r="E3078" s="13">
        <f t="shared" si="392"/>
        <v>0</v>
      </c>
      <c r="F3078" s="13"/>
      <c r="G3078" s="13"/>
      <c r="H3078" s="88"/>
      <c r="I3078" s="88"/>
      <c r="J3078" s="9"/>
      <c r="K3078" s="8"/>
      <c r="L3078" s="19"/>
      <c r="M3078" s="8"/>
      <c r="N3078" s="19"/>
      <c r="O3078" s="19"/>
      <c r="P3078" s="19"/>
      <c r="Q3078" s="8"/>
      <c r="R3078" s="8"/>
      <c r="S3078" s="88"/>
      <c r="T3078" s="8"/>
      <c r="U3078" s="8"/>
      <c r="V3078" s="11"/>
      <c r="W3078" s="19"/>
      <c r="X3078" s="8"/>
      <c r="Y3078" s="90"/>
      <c r="Z3078" s="88"/>
      <c r="AA3078" s="88"/>
      <c r="AB3078" s="88"/>
      <c r="AC3078" s="88"/>
      <c r="AD3078" s="10"/>
      <c r="AE3078" s="8"/>
      <c r="AF3078" s="12"/>
      <c r="AG3078" s="8"/>
      <c r="AH3078" s="88"/>
    </row>
    <row r="3079" spans="1:34" x14ac:dyDescent="0.25">
      <c r="A3079" s="62">
        <f>COUNTA(H3079:K3079,L3079:AH3079)</f>
        <v>0</v>
      </c>
      <c r="B3079" s="13"/>
      <c r="C3079" s="13"/>
      <c r="D3079" s="13"/>
      <c r="E3079" s="13">
        <f t="shared" si="392"/>
        <v>0</v>
      </c>
      <c r="F3079" s="13"/>
      <c r="G3079" s="13"/>
      <c r="H3079" s="88"/>
      <c r="I3079" s="88"/>
      <c r="J3079" s="9"/>
      <c r="K3079" s="8"/>
      <c r="L3079" s="19"/>
      <c r="M3079" s="8"/>
      <c r="N3079" s="19"/>
      <c r="O3079" s="19"/>
      <c r="P3079" s="19"/>
      <c r="Q3079" s="8"/>
      <c r="R3079" s="8"/>
      <c r="S3079" s="88"/>
      <c r="T3079" s="8"/>
      <c r="U3079" s="8"/>
      <c r="V3079" s="11"/>
      <c r="W3079" s="19"/>
      <c r="X3079" s="8"/>
      <c r="Y3079" s="90"/>
      <c r="Z3079" s="88"/>
      <c r="AA3079" s="88"/>
      <c r="AB3079" s="88"/>
      <c r="AC3079" s="88"/>
      <c r="AD3079" s="10"/>
      <c r="AE3079" s="8"/>
      <c r="AF3079" s="12"/>
      <c r="AG3079" s="8"/>
      <c r="AH3079" s="88"/>
    </row>
    <row r="3080" spans="1:34" x14ac:dyDescent="0.25">
      <c r="A3080" s="62">
        <f>COUNTA(H3080:K3080,L3080:AH3080)</f>
        <v>0</v>
      </c>
      <c r="B3080" s="13"/>
      <c r="C3080" s="13"/>
      <c r="D3080" s="13"/>
      <c r="E3080" s="13">
        <f t="shared" si="392"/>
        <v>0</v>
      </c>
      <c r="F3080" s="13"/>
      <c r="G3080" s="13"/>
      <c r="H3080" s="88"/>
      <c r="I3080" s="88"/>
      <c r="J3080" s="9"/>
      <c r="K3080" s="8"/>
      <c r="L3080" s="19"/>
      <c r="M3080" s="8"/>
      <c r="N3080" s="19"/>
      <c r="O3080" s="19"/>
      <c r="P3080" s="19"/>
      <c r="Q3080" s="8"/>
      <c r="R3080" s="8"/>
      <c r="S3080" s="88"/>
      <c r="T3080" s="8"/>
      <c r="U3080" s="8"/>
      <c r="V3080" s="11"/>
      <c r="W3080" s="19"/>
      <c r="X3080" s="8"/>
      <c r="Y3080" s="90"/>
      <c r="Z3080" s="88"/>
      <c r="AA3080" s="88"/>
      <c r="AB3080" s="88"/>
      <c r="AC3080" s="88"/>
      <c r="AD3080" s="10"/>
      <c r="AE3080" s="8"/>
      <c r="AF3080" s="12"/>
      <c r="AG3080" s="8"/>
      <c r="AH3080" s="88"/>
    </row>
    <row r="3081" spans="1:34" x14ac:dyDescent="0.25">
      <c r="A3081" s="62">
        <f>COUNTA(H3081:K3081,L3081:AH3081)</f>
        <v>0</v>
      </c>
      <c r="B3081" s="13"/>
      <c r="C3081" s="13"/>
      <c r="D3081" s="13"/>
      <c r="E3081" s="13">
        <f t="shared" si="392"/>
        <v>0</v>
      </c>
      <c r="F3081" s="13"/>
      <c r="G3081" s="13"/>
      <c r="H3081" s="88"/>
      <c r="I3081" s="88"/>
      <c r="J3081" s="9"/>
      <c r="K3081" s="8"/>
      <c r="L3081" s="19"/>
      <c r="M3081" s="8"/>
      <c r="N3081" s="19"/>
      <c r="O3081" s="19"/>
      <c r="P3081" s="19"/>
      <c r="Q3081" s="8"/>
      <c r="R3081" s="8"/>
      <c r="S3081" s="88"/>
      <c r="T3081" s="8"/>
      <c r="U3081" s="8"/>
      <c r="V3081" s="11"/>
      <c r="W3081" s="19"/>
      <c r="X3081" s="8"/>
      <c r="Y3081" s="90"/>
      <c r="Z3081" s="88"/>
      <c r="AA3081" s="88"/>
      <c r="AB3081" s="88"/>
      <c r="AC3081" s="88"/>
      <c r="AD3081" s="10"/>
      <c r="AE3081" s="8"/>
      <c r="AF3081" s="12"/>
      <c r="AG3081" s="8"/>
      <c r="AH3081" s="88"/>
    </row>
    <row r="3082" spans="1:34" x14ac:dyDescent="0.25">
      <c r="A3082" s="62">
        <f>COUNTA(H3082:K3082,L3082:AH3082)</f>
        <v>0</v>
      </c>
      <c r="B3082" s="13"/>
      <c r="C3082" s="13"/>
      <c r="D3082" s="13"/>
      <c r="E3082" s="13">
        <f t="shared" si="392"/>
        <v>0</v>
      </c>
      <c r="F3082" s="13"/>
      <c r="G3082" s="13"/>
      <c r="H3082" s="88"/>
      <c r="I3082" s="88"/>
      <c r="J3082" s="9"/>
      <c r="K3082" s="8"/>
      <c r="L3082" s="19"/>
      <c r="M3082" s="8"/>
      <c r="N3082" s="19"/>
      <c r="O3082" s="19"/>
      <c r="P3082" s="19"/>
      <c r="Q3082" s="8"/>
      <c r="R3082" s="8"/>
      <c r="S3082" s="88"/>
      <c r="T3082" s="8"/>
      <c r="U3082" s="8"/>
      <c r="V3082" s="11"/>
      <c r="W3082" s="19"/>
      <c r="X3082" s="8"/>
      <c r="Y3082" s="90"/>
      <c r="Z3082" s="88"/>
      <c r="AA3082" s="88"/>
      <c r="AB3082" s="88"/>
      <c r="AC3082" s="88"/>
      <c r="AD3082" s="10"/>
      <c r="AE3082" s="8"/>
      <c r="AF3082" s="12"/>
      <c r="AG3082" s="8"/>
      <c r="AH3082" s="88"/>
    </row>
    <row r="3083" spans="1:34" x14ac:dyDescent="0.25">
      <c r="A3083" s="62">
        <f>COUNTA(H3083:K3083,L3083:AH3083,J3084)-4</f>
        <v>0</v>
      </c>
      <c r="B3083" s="13"/>
      <c r="C3083" s="13"/>
      <c r="D3083" s="13"/>
      <c r="E3083" s="13">
        <f t="shared" si="392"/>
        <v>0</v>
      </c>
      <c r="F3083" s="13"/>
      <c r="G3083" s="13"/>
      <c r="H3083" s="88"/>
      <c r="I3083" s="88"/>
      <c r="J3083" s="7" t="s">
        <v>79</v>
      </c>
      <c r="K3083" s="8"/>
      <c r="L3083" s="19"/>
      <c r="M3083" s="8"/>
      <c r="N3083" s="19"/>
      <c r="O3083" s="19"/>
      <c r="P3083" s="19"/>
      <c r="Q3083" s="8"/>
      <c r="R3083" s="8"/>
      <c r="S3083" s="88"/>
      <c r="T3083" s="17" t="s">
        <v>80</v>
      </c>
      <c r="U3083" s="17" t="s">
        <v>80</v>
      </c>
      <c r="V3083" s="18" t="s">
        <v>80</v>
      </c>
      <c r="W3083" s="19"/>
      <c r="X3083" s="8"/>
      <c r="Y3083" s="90"/>
      <c r="Z3083" s="88"/>
      <c r="AA3083" s="88"/>
      <c r="AB3083" s="88"/>
      <c r="AC3083" s="88"/>
      <c r="AD3083" s="10"/>
      <c r="AE3083" s="8"/>
      <c r="AF3083" s="12"/>
      <c r="AG3083" s="8"/>
      <c r="AH3083" s="88"/>
    </row>
    <row r="3084" spans="1:34" x14ac:dyDescent="0.25">
      <c r="A3084" s="62">
        <f>COUNTA(H3084:K3084,L3084:AH3084)</f>
        <v>0</v>
      </c>
      <c r="B3084" s="13"/>
      <c r="C3084" s="13"/>
      <c r="D3084" s="13" t="str">
        <f>IF(J3084&gt;0,"совместительство","-")</f>
        <v>-</v>
      </c>
      <c r="E3084" s="13">
        <f t="shared" si="392"/>
        <v>0</v>
      </c>
      <c r="F3084" s="13"/>
      <c r="G3084" s="13"/>
      <c r="H3084" s="88"/>
      <c r="I3084" s="88"/>
      <c r="J3084" s="9"/>
      <c r="K3084" s="8"/>
      <c r="L3084" s="19"/>
      <c r="M3084" s="8"/>
      <c r="N3084" s="19"/>
      <c r="O3084" s="19"/>
      <c r="P3084" s="19"/>
      <c r="Q3084" s="8"/>
      <c r="R3084" s="8"/>
      <c r="S3084" s="88"/>
      <c r="T3084" s="8"/>
      <c r="U3084" s="8"/>
      <c r="V3084" s="11"/>
      <c r="W3084" s="19"/>
      <c r="X3084" s="8"/>
      <c r="Y3084" s="90"/>
      <c r="Z3084" s="88"/>
      <c r="AA3084" s="88"/>
      <c r="AB3084" s="88"/>
      <c r="AC3084" s="88"/>
      <c r="AD3084" s="10"/>
      <c r="AE3084" s="8"/>
      <c r="AF3084" s="12"/>
      <c r="AG3084" s="8"/>
      <c r="AH3084" s="88"/>
    </row>
    <row r="3085" spans="1:34" x14ac:dyDescent="0.25">
      <c r="A3085" s="62">
        <f>COUNTA(H3085:K3085,L3085:AH3085)</f>
        <v>0</v>
      </c>
      <c r="B3085" s="13"/>
      <c r="C3085" s="13"/>
      <c r="D3085" s="13"/>
      <c r="E3085" s="13">
        <f t="shared" si="392"/>
        <v>0</v>
      </c>
      <c r="F3085" s="13"/>
      <c r="G3085" s="13"/>
      <c r="H3085" s="88"/>
      <c r="I3085" s="88"/>
      <c r="J3085" s="9"/>
      <c r="K3085" s="8"/>
      <c r="L3085" s="19"/>
      <c r="M3085" s="8"/>
      <c r="N3085" s="19"/>
      <c r="O3085" s="19"/>
      <c r="P3085" s="19"/>
      <c r="Q3085" s="8"/>
      <c r="R3085" s="8"/>
      <c r="S3085" s="88"/>
      <c r="T3085" s="8"/>
      <c r="U3085" s="8"/>
      <c r="V3085" s="11"/>
      <c r="W3085" s="19"/>
      <c r="X3085" s="8"/>
      <c r="Y3085" s="90"/>
      <c r="Z3085" s="88"/>
      <c r="AA3085" s="88"/>
      <c r="AB3085" s="88"/>
      <c r="AC3085" s="88"/>
      <c r="AD3085" s="10"/>
      <c r="AE3085" s="8"/>
      <c r="AF3085" s="12"/>
      <c r="AG3085" s="8"/>
      <c r="AH3085" s="88"/>
    </row>
    <row r="3086" spans="1:34" x14ac:dyDescent="0.25">
      <c r="A3086" s="62">
        <f>COUNTA(H3086:K3086,L3086:AH3086)</f>
        <v>0</v>
      </c>
      <c r="B3086" s="13"/>
      <c r="C3086" s="13"/>
      <c r="D3086" s="13"/>
      <c r="E3086" s="13">
        <f t="shared" si="392"/>
        <v>0</v>
      </c>
      <c r="F3086" s="13"/>
      <c r="G3086" s="13"/>
      <c r="H3086" s="88"/>
      <c r="I3086" s="88"/>
      <c r="J3086" s="9"/>
      <c r="K3086" s="8"/>
      <c r="L3086" s="19"/>
      <c r="M3086" s="8"/>
      <c r="N3086" s="19"/>
      <c r="O3086" s="19"/>
      <c r="P3086" s="19"/>
      <c r="Q3086" s="8"/>
      <c r="R3086" s="8"/>
      <c r="S3086" s="88"/>
      <c r="T3086" s="8"/>
      <c r="U3086" s="8"/>
      <c r="V3086" s="11"/>
      <c r="W3086" s="19"/>
      <c r="X3086" s="8"/>
      <c r="Y3086" s="90"/>
      <c r="Z3086" s="88"/>
      <c r="AA3086" s="88"/>
      <c r="AB3086" s="88"/>
      <c r="AC3086" s="88"/>
      <c r="AD3086" s="10"/>
      <c r="AE3086" s="8"/>
      <c r="AF3086" s="12"/>
      <c r="AG3086" s="8"/>
      <c r="AH3086" s="88"/>
    </row>
    <row r="3087" spans="1:34" x14ac:dyDescent="0.25">
      <c r="A3087" s="62">
        <f>COUNTA(H3087:K3087,L3087:AH3087)</f>
        <v>0</v>
      </c>
      <c r="B3087" s="13"/>
      <c r="C3087" s="13"/>
      <c r="D3087" s="13"/>
      <c r="E3087" s="13">
        <f t="shared" si="392"/>
        <v>0</v>
      </c>
      <c r="F3087" s="13"/>
      <c r="G3087" s="13"/>
      <c r="H3087" s="88"/>
      <c r="I3087" s="88"/>
      <c r="J3087" s="9"/>
      <c r="K3087" s="8"/>
      <c r="L3087" s="19"/>
      <c r="M3087" s="8"/>
      <c r="N3087" s="19"/>
      <c r="O3087" s="19"/>
      <c r="P3087" s="19"/>
      <c r="Q3087" s="8"/>
      <c r="R3087" s="8"/>
      <c r="S3087" s="88"/>
      <c r="T3087" s="8"/>
      <c r="U3087" s="8"/>
      <c r="V3087" s="11"/>
      <c r="W3087" s="19"/>
      <c r="X3087" s="8"/>
      <c r="Y3087" s="90"/>
      <c r="Z3087" s="88"/>
      <c r="AA3087" s="88"/>
      <c r="AB3087" s="88"/>
      <c r="AC3087" s="88"/>
      <c r="AD3087" s="10"/>
      <c r="AE3087" s="8"/>
      <c r="AF3087" s="12"/>
      <c r="AG3087" s="8"/>
      <c r="AH3087" s="88"/>
    </row>
    <row r="3088" spans="1:34" x14ac:dyDescent="0.25">
      <c r="A3088" s="62">
        <f>COUNTA(H3088:K3088,L3088:AH3088)</f>
        <v>0</v>
      </c>
      <c r="B3088" s="13"/>
      <c r="C3088" s="13"/>
      <c r="D3088" s="13"/>
      <c r="E3088" s="13">
        <f t="shared" si="392"/>
        <v>0</v>
      </c>
      <c r="F3088" s="13"/>
      <c r="G3088" s="13"/>
      <c r="H3088" s="88"/>
      <c r="I3088" s="88"/>
      <c r="J3088" s="9"/>
      <c r="K3088" s="8"/>
      <c r="L3088" s="19"/>
      <c r="M3088" s="8"/>
      <c r="N3088" s="19"/>
      <c r="O3088" s="19"/>
      <c r="P3088" s="19"/>
      <c r="Q3088" s="8"/>
      <c r="R3088" s="8"/>
      <c r="S3088" s="88"/>
      <c r="T3088" s="8"/>
      <c r="U3088" s="8"/>
      <c r="V3088" s="11"/>
      <c r="W3088" s="19"/>
      <c r="X3088" s="8"/>
      <c r="Y3088" s="90"/>
      <c r="Z3088" s="88"/>
      <c r="AA3088" s="88"/>
      <c r="AB3088" s="88"/>
      <c r="AC3088" s="88"/>
      <c r="AD3088" s="10"/>
      <c r="AE3088" s="8"/>
      <c r="AF3088" s="12"/>
      <c r="AG3088" s="8"/>
      <c r="AH3088" s="88"/>
    </row>
    <row r="3089" spans="1:34" x14ac:dyDescent="0.25">
      <c r="A3089" s="62">
        <f>COUNTA(H3089:K3089,L3089:AH3089)</f>
        <v>0</v>
      </c>
      <c r="B3089" s="13"/>
      <c r="C3089" s="13"/>
      <c r="D3089" s="13"/>
      <c r="E3089" s="13">
        <f t="shared" si="392"/>
        <v>0</v>
      </c>
      <c r="F3089" s="13"/>
      <c r="G3089" s="13"/>
      <c r="H3089" s="88"/>
      <c r="I3089" s="88"/>
      <c r="J3089" s="9"/>
      <c r="K3089" s="8"/>
      <c r="L3089" s="19"/>
      <c r="M3089" s="8"/>
      <c r="N3089" s="19"/>
      <c r="O3089" s="19"/>
      <c r="P3089" s="19"/>
      <c r="Q3089" s="8"/>
      <c r="R3089" s="8"/>
      <c r="S3089" s="88"/>
      <c r="T3089" s="8"/>
      <c r="U3089" s="8"/>
      <c r="V3089" s="11"/>
      <c r="W3089" s="19"/>
      <c r="X3089" s="8"/>
      <c r="Y3089" s="90"/>
      <c r="Z3089" s="88"/>
      <c r="AA3089" s="88"/>
      <c r="AB3089" s="88"/>
      <c r="AC3089" s="88"/>
      <c r="AD3089" s="10"/>
      <c r="AE3089" s="8"/>
      <c r="AF3089" s="12"/>
      <c r="AG3089" s="8"/>
      <c r="AH3089" s="88"/>
    </row>
    <row r="3090" spans="1:34" s="26" customFormat="1" ht="11.25" customHeight="1" x14ac:dyDescent="0.25">
      <c r="A3090" s="21">
        <v>0</v>
      </c>
      <c r="B3090" s="22"/>
      <c r="C3090" s="22"/>
      <c r="D3090" s="21"/>
      <c r="E3090" s="23">
        <f>MAX(E3074:E3089)</f>
        <v>0</v>
      </c>
      <c r="F3090" s="21" t="str">
        <f>RIGHT(R3090,4)</f>
        <v xml:space="preserve"> - 0</v>
      </c>
      <c r="G3090" s="21" t="str">
        <f>RIGHT(X3090,4)</f>
        <v xml:space="preserve"> - 0</v>
      </c>
      <c r="H3090" s="88"/>
      <c r="I3090" s="88"/>
      <c r="J3090" s="23" t="s">
        <v>85</v>
      </c>
      <c r="K3090" s="23" t="str">
        <f>IF(E3090=4,"ВО",IF(E3090=3,"СПО",IF(E3090=2,"ВО (с)",IF(E3090=1,"СПО (с)","-"))))</f>
        <v>-</v>
      </c>
      <c r="L3090" s="23">
        <f>COUNTA(L3074:L3089)</f>
        <v>0</v>
      </c>
      <c r="M3090" s="23" t="s">
        <v>80</v>
      </c>
      <c r="N3090" s="23" t="s">
        <v>80</v>
      </c>
      <c r="O3090" s="23">
        <f>COUNTA(O3074:O3089)</f>
        <v>0</v>
      </c>
      <c r="P3090" s="23" t="s">
        <v>80</v>
      </c>
      <c r="Q3090" s="23">
        <f>SUM(Q3074:Q3089)</f>
        <v>0</v>
      </c>
      <c r="R3090" s="23" t="str">
        <f>CONCATENATE("П.Г.П. - ",MAX(R3074:R3089))</f>
        <v>П.Г.П. - 0</v>
      </c>
      <c r="S3090" s="23">
        <f>COUNTA(S3074)</f>
        <v>0</v>
      </c>
      <c r="T3090" s="23">
        <f>T3075</f>
        <v>0</v>
      </c>
      <c r="U3090" s="23" t="s">
        <v>80</v>
      </c>
      <c r="V3090" s="23" t="s">
        <v>80</v>
      </c>
      <c r="W3090" s="23">
        <f>COUNTA(W3074:W3089)</f>
        <v>0</v>
      </c>
      <c r="X3090" s="23" t="str">
        <f>CONCATENATE("П.Г.П. - ",MAX(X3074:X3089))</f>
        <v>П.Г.П. - 0</v>
      </c>
      <c r="Y3090" s="24">
        <f>Y3074</f>
        <v>0</v>
      </c>
      <c r="Z3090" s="23" t="str">
        <f>IF(Z3074="","-",Z3074)</f>
        <v>-</v>
      </c>
      <c r="AA3090" s="23" t="str">
        <f t="shared" ref="AA3090:AC3090" si="393">IF(AA3074="","-",AA3074)</f>
        <v>-</v>
      </c>
      <c r="AB3090" s="23" t="str">
        <f t="shared" si="393"/>
        <v>-</v>
      </c>
      <c r="AC3090" s="23" t="str">
        <f t="shared" si="393"/>
        <v>-</v>
      </c>
      <c r="AD3090" s="23" t="s">
        <v>80</v>
      </c>
      <c r="AE3090" s="23">
        <f>SUM(AE3074:AE3089)</f>
        <v>0</v>
      </c>
      <c r="AF3090" s="25">
        <f>SUM(AF3074:AF3089)</f>
        <v>0</v>
      </c>
      <c r="AG3090" s="23" t="s">
        <v>80</v>
      </c>
      <c r="AH3090" s="23" t="s">
        <v>80</v>
      </c>
    </row>
    <row r="3091" spans="1:34" x14ac:dyDescent="0.25">
      <c r="A3091" s="62">
        <f>COUNTA(H3091:K3091,L3091:AH3091)-7</f>
        <v>-1</v>
      </c>
      <c r="B3091" s="13"/>
      <c r="C3091" s="13"/>
      <c r="D3091" s="13"/>
      <c r="E3091" s="13">
        <f t="shared" ref="E3091:E3106" si="394">IF(K3091="ВО",4,IF(K3091="СПО",3,IF(K3091="ВО (студент)",2,IF(K3091="СПО (студент)",1,0))))</f>
        <v>0</v>
      </c>
      <c r="F3091" s="13"/>
      <c r="G3091" s="13"/>
      <c r="H3091" s="88">
        <v>202</v>
      </c>
      <c r="I3091" s="88"/>
      <c r="J3091" s="7" t="s">
        <v>77</v>
      </c>
      <c r="K3091" s="8"/>
      <c r="L3091" s="19"/>
      <c r="M3091" s="8"/>
      <c r="N3091" s="19"/>
      <c r="O3091" s="19"/>
      <c r="P3091" s="19"/>
      <c r="Q3091" s="8"/>
      <c r="R3091" s="8"/>
      <c r="S3091" s="88"/>
      <c r="T3091" s="17" t="s">
        <v>80</v>
      </c>
      <c r="U3091" s="17" t="s">
        <v>80</v>
      </c>
      <c r="V3091" s="18" t="s">
        <v>80</v>
      </c>
      <c r="W3091" s="19"/>
      <c r="X3091" s="8"/>
      <c r="Y3091" s="90"/>
      <c r="Z3091" s="88"/>
      <c r="AA3091" s="88"/>
      <c r="AB3091" s="88" t="str">
        <f>IF(Y3091&lt;1,"-",ROUND(YEARFRAC(Y3091,#REF!,1),2))</f>
        <v>-</v>
      </c>
      <c r="AC3091" s="88"/>
      <c r="AD3091" s="10"/>
      <c r="AE3091" s="8"/>
      <c r="AF3091" s="12"/>
      <c r="AG3091" s="8"/>
      <c r="AH3091" s="88"/>
    </row>
    <row r="3092" spans="1:34" x14ac:dyDescent="0.25">
      <c r="A3092" s="62">
        <f>COUNTA(H3092:K3092,L3092:AH3092)</f>
        <v>0</v>
      </c>
      <c r="B3092" s="13"/>
      <c r="C3092" s="13"/>
      <c r="D3092" s="13"/>
      <c r="E3092" s="13">
        <f t="shared" si="394"/>
        <v>0</v>
      </c>
      <c r="F3092" s="13"/>
      <c r="G3092" s="13"/>
      <c r="H3092" s="88"/>
      <c r="I3092" s="88"/>
      <c r="J3092" s="9"/>
      <c r="K3092" s="8"/>
      <c r="L3092" s="19"/>
      <c r="M3092" s="8"/>
      <c r="N3092" s="19"/>
      <c r="O3092" s="19"/>
      <c r="P3092" s="19"/>
      <c r="Q3092" s="8"/>
      <c r="R3092" s="8"/>
      <c r="S3092" s="88"/>
      <c r="T3092" s="8"/>
      <c r="U3092" s="8"/>
      <c r="V3092" s="11"/>
      <c r="W3092" s="19"/>
      <c r="X3092" s="8"/>
      <c r="Y3092" s="90"/>
      <c r="Z3092" s="88"/>
      <c r="AA3092" s="88"/>
      <c r="AB3092" s="88"/>
      <c r="AC3092" s="88"/>
      <c r="AD3092" s="10"/>
      <c r="AE3092" s="8"/>
      <c r="AF3092" s="12"/>
      <c r="AG3092" s="8"/>
      <c r="AH3092" s="88"/>
    </row>
    <row r="3093" spans="1:34" x14ac:dyDescent="0.25">
      <c r="A3093" s="62">
        <f>COUNTA(H3093:K3093,L3093:AH3093,J3094)-4</f>
        <v>0</v>
      </c>
      <c r="B3093" s="13"/>
      <c r="C3093" s="13"/>
      <c r="D3093" s="13"/>
      <c r="E3093" s="13">
        <f t="shared" si="394"/>
        <v>0</v>
      </c>
      <c r="F3093" s="13"/>
      <c r="G3093" s="13"/>
      <c r="H3093" s="88"/>
      <c r="I3093" s="88"/>
      <c r="J3093" s="7" t="s">
        <v>78</v>
      </c>
      <c r="K3093" s="8"/>
      <c r="L3093" s="19"/>
      <c r="M3093" s="8"/>
      <c r="N3093" s="19"/>
      <c r="O3093" s="19"/>
      <c r="P3093" s="19"/>
      <c r="Q3093" s="8"/>
      <c r="R3093" s="8"/>
      <c r="S3093" s="88"/>
      <c r="T3093" s="17" t="s">
        <v>80</v>
      </c>
      <c r="U3093" s="17" t="s">
        <v>80</v>
      </c>
      <c r="V3093" s="18" t="s">
        <v>80</v>
      </c>
      <c r="W3093" s="19"/>
      <c r="X3093" s="8"/>
      <c r="Y3093" s="90"/>
      <c r="Z3093" s="88"/>
      <c r="AA3093" s="88"/>
      <c r="AB3093" s="88"/>
      <c r="AC3093" s="88"/>
      <c r="AD3093" s="10"/>
      <c r="AE3093" s="8"/>
      <c r="AF3093" s="12"/>
      <c r="AG3093" s="8"/>
      <c r="AH3093" s="88"/>
    </row>
    <row r="3094" spans="1:34" x14ac:dyDescent="0.25">
      <c r="A3094" s="62">
        <f>COUNTA(H3094:K3094,L3094:AH3094)</f>
        <v>0</v>
      </c>
      <c r="B3094" s="13"/>
      <c r="C3094" s="13"/>
      <c r="D3094" s="13" t="str">
        <f>IF(J3094&gt;0,"совмещение","-")</f>
        <v>-</v>
      </c>
      <c r="E3094" s="13">
        <f t="shared" si="394"/>
        <v>0</v>
      </c>
      <c r="F3094" s="13"/>
      <c r="G3094" s="13"/>
      <c r="H3094" s="88"/>
      <c r="I3094" s="88"/>
      <c r="J3094" s="9"/>
      <c r="K3094" s="8"/>
      <c r="L3094" s="19"/>
      <c r="M3094" s="8"/>
      <c r="N3094" s="19"/>
      <c r="O3094" s="19"/>
      <c r="P3094" s="19"/>
      <c r="Q3094" s="8"/>
      <c r="R3094" s="8"/>
      <c r="S3094" s="88"/>
      <c r="T3094" s="8"/>
      <c r="U3094" s="8"/>
      <c r="V3094" s="11"/>
      <c r="W3094" s="19"/>
      <c r="X3094" s="8"/>
      <c r="Y3094" s="90"/>
      <c r="Z3094" s="88"/>
      <c r="AA3094" s="88"/>
      <c r="AB3094" s="88"/>
      <c r="AC3094" s="88"/>
      <c r="AD3094" s="10"/>
      <c r="AE3094" s="8"/>
      <c r="AF3094" s="12"/>
      <c r="AG3094" s="8"/>
      <c r="AH3094" s="88"/>
    </row>
    <row r="3095" spans="1:34" x14ac:dyDescent="0.25">
      <c r="A3095" s="62">
        <f>COUNTA(H3095:K3095,L3095:AH3095)</f>
        <v>0</v>
      </c>
      <c r="B3095" s="13"/>
      <c r="C3095" s="13"/>
      <c r="D3095" s="13"/>
      <c r="E3095" s="13">
        <f t="shared" si="394"/>
        <v>0</v>
      </c>
      <c r="F3095" s="13"/>
      <c r="G3095" s="13"/>
      <c r="H3095" s="88"/>
      <c r="I3095" s="88"/>
      <c r="J3095" s="9"/>
      <c r="K3095" s="8"/>
      <c r="L3095" s="19"/>
      <c r="M3095" s="8"/>
      <c r="N3095" s="19"/>
      <c r="O3095" s="19"/>
      <c r="P3095" s="19"/>
      <c r="Q3095" s="8"/>
      <c r="R3095" s="8"/>
      <c r="S3095" s="88"/>
      <c r="T3095" s="8"/>
      <c r="U3095" s="8"/>
      <c r="V3095" s="11"/>
      <c r="W3095" s="19"/>
      <c r="X3095" s="8"/>
      <c r="Y3095" s="90"/>
      <c r="Z3095" s="88"/>
      <c r="AA3095" s="88"/>
      <c r="AB3095" s="88"/>
      <c r="AC3095" s="88"/>
      <c r="AD3095" s="10"/>
      <c r="AE3095" s="8"/>
      <c r="AF3095" s="12"/>
      <c r="AG3095" s="8"/>
      <c r="AH3095" s="88"/>
    </row>
    <row r="3096" spans="1:34" x14ac:dyDescent="0.25">
      <c r="A3096" s="62">
        <f>COUNTA(H3096:K3096,L3096:AH3096)</f>
        <v>0</v>
      </c>
      <c r="B3096" s="13"/>
      <c r="C3096" s="13"/>
      <c r="D3096" s="13"/>
      <c r="E3096" s="13">
        <f t="shared" si="394"/>
        <v>0</v>
      </c>
      <c r="F3096" s="13"/>
      <c r="G3096" s="13"/>
      <c r="H3096" s="88"/>
      <c r="I3096" s="88"/>
      <c r="J3096" s="9"/>
      <c r="K3096" s="8"/>
      <c r="L3096" s="19"/>
      <c r="M3096" s="8"/>
      <c r="N3096" s="19"/>
      <c r="O3096" s="19"/>
      <c r="P3096" s="19"/>
      <c r="Q3096" s="8"/>
      <c r="R3096" s="8"/>
      <c r="S3096" s="88"/>
      <c r="T3096" s="8"/>
      <c r="U3096" s="8"/>
      <c r="V3096" s="11"/>
      <c r="W3096" s="19"/>
      <c r="X3096" s="8"/>
      <c r="Y3096" s="90"/>
      <c r="Z3096" s="88"/>
      <c r="AA3096" s="88"/>
      <c r="AB3096" s="88"/>
      <c r="AC3096" s="88"/>
      <c r="AD3096" s="10"/>
      <c r="AE3096" s="8"/>
      <c r="AF3096" s="12"/>
      <c r="AG3096" s="8"/>
      <c r="AH3096" s="88"/>
    </row>
    <row r="3097" spans="1:34" x14ac:dyDescent="0.25">
      <c r="A3097" s="62">
        <f>COUNTA(H3097:K3097,L3097:AH3097)</f>
        <v>0</v>
      </c>
      <c r="B3097" s="13"/>
      <c r="C3097" s="13"/>
      <c r="D3097" s="13"/>
      <c r="E3097" s="13">
        <f t="shared" si="394"/>
        <v>0</v>
      </c>
      <c r="F3097" s="13"/>
      <c r="G3097" s="13"/>
      <c r="H3097" s="88"/>
      <c r="I3097" s="88"/>
      <c r="J3097" s="9"/>
      <c r="K3097" s="8"/>
      <c r="L3097" s="19"/>
      <c r="M3097" s="8"/>
      <c r="N3097" s="19"/>
      <c r="O3097" s="19"/>
      <c r="P3097" s="19"/>
      <c r="Q3097" s="8"/>
      <c r="R3097" s="8"/>
      <c r="S3097" s="88"/>
      <c r="T3097" s="8"/>
      <c r="U3097" s="8"/>
      <c r="V3097" s="11"/>
      <c r="W3097" s="19"/>
      <c r="X3097" s="8"/>
      <c r="Y3097" s="90"/>
      <c r="Z3097" s="88"/>
      <c r="AA3097" s="88"/>
      <c r="AB3097" s="88"/>
      <c r="AC3097" s="88"/>
      <c r="AD3097" s="10"/>
      <c r="AE3097" s="8"/>
      <c r="AF3097" s="12"/>
      <c r="AG3097" s="8"/>
      <c r="AH3097" s="88"/>
    </row>
    <row r="3098" spans="1:34" x14ac:dyDescent="0.25">
      <c r="A3098" s="62">
        <f>COUNTA(H3098:K3098,L3098:AH3098)</f>
        <v>0</v>
      </c>
      <c r="B3098" s="13"/>
      <c r="C3098" s="13"/>
      <c r="D3098" s="13"/>
      <c r="E3098" s="13">
        <f t="shared" si="394"/>
        <v>0</v>
      </c>
      <c r="F3098" s="13"/>
      <c r="G3098" s="13"/>
      <c r="H3098" s="88"/>
      <c r="I3098" s="88"/>
      <c r="J3098" s="9"/>
      <c r="K3098" s="8"/>
      <c r="L3098" s="19"/>
      <c r="M3098" s="8"/>
      <c r="N3098" s="19"/>
      <c r="O3098" s="19"/>
      <c r="P3098" s="19"/>
      <c r="Q3098" s="8"/>
      <c r="R3098" s="8"/>
      <c r="S3098" s="88"/>
      <c r="T3098" s="8"/>
      <c r="U3098" s="8"/>
      <c r="V3098" s="11"/>
      <c r="W3098" s="19"/>
      <c r="X3098" s="8"/>
      <c r="Y3098" s="90"/>
      <c r="Z3098" s="88"/>
      <c r="AA3098" s="88"/>
      <c r="AB3098" s="88"/>
      <c r="AC3098" s="88"/>
      <c r="AD3098" s="10"/>
      <c r="AE3098" s="8"/>
      <c r="AF3098" s="12"/>
      <c r="AG3098" s="8"/>
      <c r="AH3098" s="88"/>
    </row>
    <row r="3099" spans="1:34" x14ac:dyDescent="0.25">
      <c r="A3099" s="62">
        <f>COUNTA(H3099:K3099,L3099:AH3099)</f>
        <v>0</v>
      </c>
      <c r="B3099" s="13"/>
      <c r="C3099" s="13"/>
      <c r="D3099" s="13"/>
      <c r="E3099" s="13">
        <f t="shared" si="394"/>
        <v>0</v>
      </c>
      <c r="F3099" s="13"/>
      <c r="G3099" s="13"/>
      <c r="H3099" s="88"/>
      <c r="I3099" s="88"/>
      <c r="J3099" s="9"/>
      <c r="K3099" s="8"/>
      <c r="L3099" s="19"/>
      <c r="M3099" s="8"/>
      <c r="N3099" s="19"/>
      <c r="O3099" s="19"/>
      <c r="P3099" s="19"/>
      <c r="Q3099" s="8"/>
      <c r="R3099" s="8"/>
      <c r="S3099" s="88"/>
      <c r="T3099" s="8"/>
      <c r="U3099" s="8"/>
      <c r="V3099" s="11"/>
      <c r="W3099" s="19"/>
      <c r="X3099" s="8"/>
      <c r="Y3099" s="90"/>
      <c r="Z3099" s="88"/>
      <c r="AA3099" s="88"/>
      <c r="AB3099" s="88"/>
      <c r="AC3099" s="88"/>
      <c r="AD3099" s="10"/>
      <c r="AE3099" s="8"/>
      <c r="AF3099" s="12"/>
      <c r="AG3099" s="8"/>
      <c r="AH3099" s="88"/>
    </row>
    <row r="3100" spans="1:34" x14ac:dyDescent="0.25">
      <c r="A3100" s="62">
        <f>COUNTA(H3100:K3100,L3100:AH3100,J3101)-4</f>
        <v>0</v>
      </c>
      <c r="B3100" s="13"/>
      <c r="C3100" s="13"/>
      <c r="D3100" s="13"/>
      <c r="E3100" s="13">
        <f t="shared" si="394"/>
        <v>0</v>
      </c>
      <c r="F3100" s="13"/>
      <c r="G3100" s="13"/>
      <c r="H3100" s="88"/>
      <c r="I3100" s="88"/>
      <c r="J3100" s="7" t="s">
        <v>79</v>
      </c>
      <c r="K3100" s="8"/>
      <c r="L3100" s="19"/>
      <c r="M3100" s="8"/>
      <c r="N3100" s="19"/>
      <c r="O3100" s="19"/>
      <c r="P3100" s="19"/>
      <c r="Q3100" s="8"/>
      <c r="R3100" s="8"/>
      <c r="S3100" s="88"/>
      <c r="T3100" s="17" t="s">
        <v>80</v>
      </c>
      <c r="U3100" s="17" t="s">
        <v>80</v>
      </c>
      <c r="V3100" s="18" t="s">
        <v>80</v>
      </c>
      <c r="W3100" s="19"/>
      <c r="X3100" s="8"/>
      <c r="Y3100" s="90"/>
      <c r="Z3100" s="88"/>
      <c r="AA3100" s="88"/>
      <c r="AB3100" s="88"/>
      <c r="AC3100" s="88"/>
      <c r="AD3100" s="10"/>
      <c r="AE3100" s="8"/>
      <c r="AF3100" s="12"/>
      <c r="AG3100" s="8"/>
      <c r="AH3100" s="88"/>
    </row>
    <row r="3101" spans="1:34" x14ac:dyDescent="0.25">
      <c r="A3101" s="62">
        <f>COUNTA(H3101:K3101,L3101:AH3101)</f>
        <v>0</v>
      </c>
      <c r="B3101" s="13"/>
      <c r="C3101" s="13"/>
      <c r="D3101" s="13" t="str">
        <f>IF(J3101&gt;0,"совместительство","-")</f>
        <v>-</v>
      </c>
      <c r="E3101" s="13">
        <f t="shared" si="394"/>
        <v>0</v>
      </c>
      <c r="F3101" s="13"/>
      <c r="G3101" s="13"/>
      <c r="H3101" s="88"/>
      <c r="I3101" s="88"/>
      <c r="J3101" s="9"/>
      <c r="K3101" s="8"/>
      <c r="L3101" s="19"/>
      <c r="M3101" s="8"/>
      <c r="N3101" s="19"/>
      <c r="O3101" s="19"/>
      <c r="P3101" s="19"/>
      <c r="Q3101" s="8"/>
      <c r="R3101" s="8"/>
      <c r="S3101" s="88"/>
      <c r="T3101" s="8"/>
      <c r="U3101" s="8"/>
      <c r="V3101" s="11"/>
      <c r="W3101" s="19"/>
      <c r="X3101" s="8"/>
      <c r="Y3101" s="90"/>
      <c r="Z3101" s="88"/>
      <c r="AA3101" s="88"/>
      <c r="AB3101" s="88"/>
      <c r="AC3101" s="88"/>
      <c r="AD3101" s="10"/>
      <c r="AE3101" s="8"/>
      <c r="AF3101" s="12"/>
      <c r="AG3101" s="8"/>
      <c r="AH3101" s="88"/>
    </row>
    <row r="3102" spans="1:34" x14ac:dyDescent="0.25">
      <c r="A3102" s="62">
        <f>COUNTA(H3102:K3102,L3102:AH3102)</f>
        <v>0</v>
      </c>
      <c r="B3102" s="13"/>
      <c r="C3102" s="13"/>
      <c r="D3102" s="13"/>
      <c r="E3102" s="13">
        <f t="shared" si="394"/>
        <v>0</v>
      </c>
      <c r="F3102" s="13"/>
      <c r="G3102" s="13"/>
      <c r="H3102" s="88"/>
      <c r="I3102" s="88"/>
      <c r="J3102" s="9"/>
      <c r="K3102" s="8"/>
      <c r="L3102" s="19"/>
      <c r="M3102" s="8"/>
      <c r="N3102" s="19"/>
      <c r="O3102" s="19"/>
      <c r="P3102" s="19"/>
      <c r="Q3102" s="8"/>
      <c r="R3102" s="8"/>
      <c r="S3102" s="88"/>
      <c r="T3102" s="8"/>
      <c r="U3102" s="8"/>
      <c r="V3102" s="11"/>
      <c r="W3102" s="19"/>
      <c r="X3102" s="8"/>
      <c r="Y3102" s="90"/>
      <c r="Z3102" s="88"/>
      <c r="AA3102" s="88"/>
      <c r="AB3102" s="88"/>
      <c r="AC3102" s="88"/>
      <c r="AD3102" s="10"/>
      <c r="AE3102" s="8"/>
      <c r="AF3102" s="12"/>
      <c r="AG3102" s="8"/>
      <c r="AH3102" s="88"/>
    </row>
    <row r="3103" spans="1:34" x14ac:dyDescent="0.25">
      <c r="A3103" s="62">
        <f>COUNTA(H3103:K3103,L3103:AH3103)</f>
        <v>0</v>
      </c>
      <c r="B3103" s="13"/>
      <c r="C3103" s="13"/>
      <c r="D3103" s="13"/>
      <c r="E3103" s="13">
        <f t="shared" si="394"/>
        <v>0</v>
      </c>
      <c r="F3103" s="13"/>
      <c r="G3103" s="13"/>
      <c r="H3103" s="88"/>
      <c r="I3103" s="88"/>
      <c r="J3103" s="9"/>
      <c r="K3103" s="8"/>
      <c r="L3103" s="19"/>
      <c r="M3103" s="8"/>
      <c r="N3103" s="19"/>
      <c r="O3103" s="19"/>
      <c r="P3103" s="19"/>
      <c r="Q3103" s="8"/>
      <c r="R3103" s="8"/>
      <c r="S3103" s="88"/>
      <c r="T3103" s="8"/>
      <c r="U3103" s="8"/>
      <c r="V3103" s="11"/>
      <c r="W3103" s="19"/>
      <c r="X3103" s="8"/>
      <c r="Y3103" s="90"/>
      <c r="Z3103" s="88"/>
      <c r="AA3103" s="88"/>
      <c r="AB3103" s="88"/>
      <c r="AC3103" s="88"/>
      <c r="AD3103" s="10"/>
      <c r="AE3103" s="8"/>
      <c r="AF3103" s="12"/>
      <c r="AG3103" s="8"/>
      <c r="AH3103" s="88"/>
    </row>
    <row r="3104" spans="1:34" x14ac:dyDescent="0.25">
      <c r="A3104" s="62">
        <f>COUNTA(H3104:K3104,L3104:AH3104)</f>
        <v>0</v>
      </c>
      <c r="B3104" s="13"/>
      <c r="C3104" s="13"/>
      <c r="D3104" s="13"/>
      <c r="E3104" s="13">
        <f t="shared" si="394"/>
        <v>0</v>
      </c>
      <c r="F3104" s="13"/>
      <c r="G3104" s="13"/>
      <c r="H3104" s="88"/>
      <c r="I3104" s="88"/>
      <c r="J3104" s="9"/>
      <c r="K3104" s="8"/>
      <c r="L3104" s="19"/>
      <c r="M3104" s="8"/>
      <c r="N3104" s="19"/>
      <c r="O3104" s="19"/>
      <c r="P3104" s="19"/>
      <c r="Q3104" s="8"/>
      <c r="R3104" s="8"/>
      <c r="S3104" s="88"/>
      <c r="T3104" s="8"/>
      <c r="U3104" s="8"/>
      <c r="V3104" s="11"/>
      <c r="W3104" s="19"/>
      <c r="X3104" s="8"/>
      <c r="Y3104" s="90"/>
      <c r="Z3104" s="88"/>
      <c r="AA3104" s="88"/>
      <c r="AB3104" s="88"/>
      <c r="AC3104" s="88"/>
      <c r="AD3104" s="10"/>
      <c r="AE3104" s="8"/>
      <c r="AF3104" s="12"/>
      <c r="AG3104" s="8"/>
      <c r="AH3104" s="88"/>
    </row>
    <row r="3105" spans="1:34" x14ac:dyDescent="0.25">
      <c r="A3105" s="62">
        <f>COUNTA(H3105:K3105,L3105:AH3105)</f>
        <v>0</v>
      </c>
      <c r="B3105" s="13"/>
      <c r="C3105" s="13"/>
      <c r="D3105" s="13"/>
      <c r="E3105" s="13">
        <f t="shared" si="394"/>
        <v>0</v>
      </c>
      <c r="F3105" s="13"/>
      <c r="G3105" s="13"/>
      <c r="H3105" s="88"/>
      <c r="I3105" s="88"/>
      <c r="J3105" s="9"/>
      <c r="K3105" s="8"/>
      <c r="L3105" s="19"/>
      <c r="M3105" s="8"/>
      <c r="N3105" s="19"/>
      <c r="O3105" s="19"/>
      <c r="P3105" s="19"/>
      <c r="Q3105" s="8"/>
      <c r="R3105" s="8"/>
      <c r="S3105" s="88"/>
      <c r="T3105" s="8"/>
      <c r="U3105" s="8"/>
      <c r="V3105" s="11"/>
      <c r="W3105" s="19"/>
      <c r="X3105" s="8"/>
      <c r="Y3105" s="90"/>
      <c r="Z3105" s="88"/>
      <c r="AA3105" s="88"/>
      <c r="AB3105" s="88"/>
      <c r="AC3105" s="88"/>
      <c r="AD3105" s="10"/>
      <c r="AE3105" s="8"/>
      <c r="AF3105" s="12"/>
      <c r="AG3105" s="8"/>
      <c r="AH3105" s="88"/>
    </row>
    <row r="3106" spans="1:34" x14ac:dyDescent="0.25">
      <c r="A3106" s="62">
        <f>COUNTA(H3106:K3106,L3106:AH3106)</f>
        <v>0</v>
      </c>
      <c r="B3106" s="13"/>
      <c r="C3106" s="13"/>
      <c r="D3106" s="13"/>
      <c r="E3106" s="13">
        <f t="shared" si="394"/>
        <v>0</v>
      </c>
      <c r="F3106" s="13"/>
      <c r="G3106" s="13"/>
      <c r="H3106" s="88"/>
      <c r="I3106" s="88"/>
      <c r="J3106" s="9"/>
      <c r="K3106" s="8"/>
      <c r="L3106" s="19"/>
      <c r="M3106" s="8"/>
      <c r="N3106" s="19"/>
      <c r="O3106" s="19"/>
      <c r="P3106" s="19"/>
      <c r="Q3106" s="8"/>
      <c r="R3106" s="8"/>
      <c r="S3106" s="88"/>
      <c r="T3106" s="8"/>
      <c r="U3106" s="8"/>
      <c r="V3106" s="11"/>
      <c r="W3106" s="19"/>
      <c r="X3106" s="8"/>
      <c r="Y3106" s="90"/>
      <c r="Z3106" s="88"/>
      <c r="AA3106" s="88"/>
      <c r="AB3106" s="88"/>
      <c r="AC3106" s="88"/>
      <c r="AD3106" s="10"/>
      <c r="AE3106" s="8"/>
      <c r="AF3106" s="12"/>
      <c r="AG3106" s="8"/>
      <c r="AH3106" s="88"/>
    </row>
    <row r="3107" spans="1:34" s="26" customFormat="1" ht="11.25" customHeight="1" x14ac:dyDescent="0.25">
      <c r="A3107" s="21">
        <v>0</v>
      </c>
      <c r="B3107" s="22"/>
      <c r="C3107" s="22"/>
      <c r="D3107" s="21"/>
      <c r="E3107" s="23">
        <f>MAX(E3091:E3106)</f>
        <v>0</v>
      </c>
      <c r="F3107" s="21" t="str">
        <f>RIGHT(R3107,4)</f>
        <v xml:space="preserve"> - 0</v>
      </c>
      <c r="G3107" s="21" t="str">
        <f>RIGHT(X3107,4)</f>
        <v xml:space="preserve"> - 0</v>
      </c>
      <c r="H3107" s="88"/>
      <c r="I3107" s="88"/>
      <c r="J3107" s="23" t="s">
        <v>85</v>
      </c>
      <c r="K3107" s="23" t="str">
        <f>IF(E3107=4,"ВО",IF(E3107=3,"СПО",IF(E3107=2,"ВО (с)",IF(E3107=1,"СПО (с)","-"))))</f>
        <v>-</v>
      </c>
      <c r="L3107" s="23">
        <f>COUNTA(L3091:L3106)</f>
        <v>0</v>
      </c>
      <c r="M3107" s="23" t="s">
        <v>80</v>
      </c>
      <c r="N3107" s="23" t="s">
        <v>80</v>
      </c>
      <c r="O3107" s="23">
        <f>COUNTA(O3091:O3106)</f>
        <v>0</v>
      </c>
      <c r="P3107" s="23" t="s">
        <v>80</v>
      </c>
      <c r="Q3107" s="23">
        <f>SUM(Q3091:Q3106)</f>
        <v>0</v>
      </c>
      <c r="R3107" s="23" t="str">
        <f>CONCATENATE("П.Г.П. - ",MAX(R3091:R3106))</f>
        <v>П.Г.П. - 0</v>
      </c>
      <c r="S3107" s="23">
        <f>COUNTA(S3091)</f>
        <v>0</v>
      </c>
      <c r="T3107" s="23">
        <f>T3092</f>
        <v>0</v>
      </c>
      <c r="U3107" s="23" t="s">
        <v>80</v>
      </c>
      <c r="V3107" s="23" t="s">
        <v>80</v>
      </c>
      <c r="W3107" s="23">
        <f>COUNTA(W3091:W3106)</f>
        <v>0</v>
      </c>
      <c r="X3107" s="23" t="str">
        <f>CONCATENATE("П.Г.П. - ",MAX(X3091:X3106))</f>
        <v>П.Г.П. - 0</v>
      </c>
      <c r="Y3107" s="24">
        <f>Y3091</f>
        <v>0</v>
      </c>
      <c r="Z3107" s="23" t="str">
        <f>IF(Z3091="","-",Z3091)</f>
        <v>-</v>
      </c>
      <c r="AA3107" s="23" t="str">
        <f t="shared" ref="AA3107:AC3107" si="395">IF(AA3091="","-",AA3091)</f>
        <v>-</v>
      </c>
      <c r="AB3107" s="23" t="str">
        <f t="shared" si="395"/>
        <v>-</v>
      </c>
      <c r="AC3107" s="23" t="str">
        <f t="shared" si="395"/>
        <v>-</v>
      </c>
      <c r="AD3107" s="23" t="s">
        <v>80</v>
      </c>
      <c r="AE3107" s="23">
        <f>SUM(AE3091:AE3106)</f>
        <v>0</v>
      </c>
      <c r="AF3107" s="25">
        <f>SUM(AF3091:AF3106)</f>
        <v>0</v>
      </c>
      <c r="AG3107" s="23" t="s">
        <v>80</v>
      </c>
      <c r="AH3107" s="23" t="s">
        <v>80</v>
      </c>
    </row>
    <row r="3108" spans="1:34" x14ac:dyDescent="0.25">
      <c r="A3108" s="62">
        <f>COUNTA(H3108:K3108,L3108:AH3108)-7</f>
        <v>-1</v>
      </c>
      <c r="B3108" s="13"/>
      <c r="C3108" s="13"/>
      <c r="D3108" s="13"/>
      <c r="E3108" s="13">
        <f t="shared" ref="E3108:E3123" si="396">IF(K3108="ВО",4,IF(K3108="СПО",3,IF(K3108="ВО (студент)",2,IF(K3108="СПО (студент)",1,0))))</f>
        <v>0</v>
      </c>
      <c r="F3108" s="13"/>
      <c r="G3108" s="13"/>
      <c r="H3108" s="88">
        <v>203</v>
      </c>
      <c r="I3108" s="88"/>
      <c r="J3108" s="7" t="s">
        <v>77</v>
      </c>
      <c r="K3108" s="8"/>
      <c r="L3108" s="19"/>
      <c r="M3108" s="8"/>
      <c r="N3108" s="19"/>
      <c r="O3108" s="19"/>
      <c r="P3108" s="19"/>
      <c r="Q3108" s="8"/>
      <c r="R3108" s="8"/>
      <c r="S3108" s="88"/>
      <c r="T3108" s="17" t="s">
        <v>80</v>
      </c>
      <c r="U3108" s="17" t="s">
        <v>80</v>
      </c>
      <c r="V3108" s="18" t="s">
        <v>80</v>
      </c>
      <c r="W3108" s="19"/>
      <c r="X3108" s="8"/>
      <c r="Y3108" s="90"/>
      <c r="Z3108" s="88"/>
      <c r="AA3108" s="88"/>
      <c r="AB3108" s="88" t="str">
        <f>IF(Y3108&lt;1,"-",ROUND(YEARFRAC(Y3108,#REF!,1),2))</f>
        <v>-</v>
      </c>
      <c r="AC3108" s="88"/>
      <c r="AD3108" s="10"/>
      <c r="AE3108" s="8"/>
      <c r="AF3108" s="12"/>
      <c r="AG3108" s="8"/>
      <c r="AH3108" s="88"/>
    </row>
    <row r="3109" spans="1:34" x14ac:dyDescent="0.25">
      <c r="A3109" s="62">
        <f>COUNTA(H3109:K3109,L3109:AH3109)</f>
        <v>0</v>
      </c>
      <c r="B3109" s="13"/>
      <c r="C3109" s="13"/>
      <c r="D3109" s="13"/>
      <c r="E3109" s="13">
        <f t="shared" si="396"/>
        <v>0</v>
      </c>
      <c r="F3109" s="13"/>
      <c r="G3109" s="13"/>
      <c r="H3109" s="88"/>
      <c r="I3109" s="88"/>
      <c r="J3109" s="9"/>
      <c r="K3109" s="8"/>
      <c r="L3109" s="19"/>
      <c r="M3109" s="8"/>
      <c r="N3109" s="19"/>
      <c r="O3109" s="19"/>
      <c r="P3109" s="19"/>
      <c r="Q3109" s="8"/>
      <c r="R3109" s="8"/>
      <c r="S3109" s="88"/>
      <c r="T3109" s="8"/>
      <c r="U3109" s="8"/>
      <c r="V3109" s="11"/>
      <c r="W3109" s="19"/>
      <c r="X3109" s="8"/>
      <c r="Y3109" s="90"/>
      <c r="Z3109" s="88"/>
      <c r="AA3109" s="88"/>
      <c r="AB3109" s="88"/>
      <c r="AC3109" s="88"/>
      <c r="AD3109" s="10"/>
      <c r="AE3109" s="8"/>
      <c r="AF3109" s="12"/>
      <c r="AG3109" s="8"/>
      <c r="AH3109" s="88"/>
    </row>
    <row r="3110" spans="1:34" x14ac:dyDescent="0.25">
      <c r="A3110" s="62">
        <f>COUNTA(H3110:K3110,L3110:AH3110,J3111)-4</f>
        <v>0</v>
      </c>
      <c r="B3110" s="13"/>
      <c r="C3110" s="13"/>
      <c r="D3110" s="13"/>
      <c r="E3110" s="13">
        <f t="shared" si="396"/>
        <v>0</v>
      </c>
      <c r="F3110" s="13"/>
      <c r="G3110" s="13"/>
      <c r="H3110" s="88"/>
      <c r="I3110" s="88"/>
      <c r="J3110" s="7" t="s">
        <v>78</v>
      </c>
      <c r="K3110" s="8"/>
      <c r="L3110" s="19"/>
      <c r="M3110" s="8"/>
      <c r="N3110" s="19"/>
      <c r="O3110" s="19"/>
      <c r="P3110" s="19"/>
      <c r="Q3110" s="8"/>
      <c r="R3110" s="8"/>
      <c r="S3110" s="88"/>
      <c r="T3110" s="17" t="s">
        <v>80</v>
      </c>
      <c r="U3110" s="17" t="s">
        <v>80</v>
      </c>
      <c r="V3110" s="18" t="s">
        <v>80</v>
      </c>
      <c r="W3110" s="19"/>
      <c r="X3110" s="8"/>
      <c r="Y3110" s="90"/>
      <c r="Z3110" s="88"/>
      <c r="AA3110" s="88"/>
      <c r="AB3110" s="88"/>
      <c r="AC3110" s="88"/>
      <c r="AD3110" s="10"/>
      <c r="AE3110" s="8"/>
      <c r="AF3110" s="12"/>
      <c r="AG3110" s="8"/>
      <c r="AH3110" s="88"/>
    </row>
    <row r="3111" spans="1:34" x14ac:dyDescent="0.25">
      <c r="A3111" s="62">
        <f>COUNTA(H3111:K3111,L3111:AH3111)</f>
        <v>0</v>
      </c>
      <c r="B3111" s="13"/>
      <c r="C3111" s="13"/>
      <c r="D3111" s="13" t="str">
        <f>IF(J3111&gt;0,"совмещение","-")</f>
        <v>-</v>
      </c>
      <c r="E3111" s="13">
        <f t="shared" si="396"/>
        <v>0</v>
      </c>
      <c r="F3111" s="13"/>
      <c r="G3111" s="13"/>
      <c r="H3111" s="88"/>
      <c r="I3111" s="88"/>
      <c r="J3111" s="9"/>
      <c r="K3111" s="8"/>
      <c r="L3111" s="19"/>
      <c r="M3111" s="8"/>
      <c r="N3111" s="19"/>
      <c r="O3111" s="19"/>
      <c r="P3111" s="19"/>
      <c r="Q3111" s="8"/>
      <c r="R3111" s="8"/>
      <c r="S3111" s="88"/>
      <c r="T3111" s="8"/>
      <c r="U3111" s="8"/>
      <c r="V3111" s="11"/>
      <c r="W3111" s="19"/>
      <c r="X3111" s="8"/>
      <c r="Y3111" s="90"/>
      <c r="Z3111" s="88"/>
      <c r="AA3111" s="88"/>
      <c r="AB3111" s="88"/>
      <c r="AC3111" s="88"/>
      <c r="AD3111" s="10"/>
      <c r="AE3111" s="8"/>
      <c r="AF3111" s="12"/>
      <c r="AG3111" s="8"/>
      <c r="AH3111" s="88"/>
    </row>
    <row r="3112" spans="1:34" x14ac:dyDescent="0.25">
      <c r="A3112" s="62">
        <f>COUNTA(H3112:K3112,L3112:AH3112)</f>
        <v>0</v>
      </c>
      <c r="B3112" s="13"/>
      <c r="C3112" s="13"/>
      <c r="D3112" s="13"/>
      <c r="E3112" s="13">
        <f t="shared" si="396"/>
        <v>0</v>
      </c>
      <c r="F3112" s="13"/>
      <c r="G3112" s="13"/>
      <c r="H3112" s="88"/>
      <c r="I3112" s="88"/>
      <c r="J3112" s="9"/>
      <c r="K3112" s="8"/>
      <c r="L3112" s="19"/>
      <c r="M3112" s="8"/>
      <c r="N3112" s="19"/>
      <c r="O3112" s="19"/>
      <c r="P3112" s="19"/>
      <c r="Q3112" s="8"/>
      <c r="R3112" s="8"/>
      <c r="S3112" s="88"/>
      <c r="T3112" s="8"/>
      <c r="U3112" s="8"/>
      <c r="V3112" s="11"/>
      <c r="W3112" s="19"/>
      <c r="X3112" s="8"/>
      <c r="Y3112" s="90"/>
      <c r="Z3112" s="88"/>
      <c r="AA3112" s="88"/>
      <c r="AB3112" s="88"/>
      <c r="AC3112" s="88"/>
      <c r="AD3112" s="10"/>
      <c r="AE3112" s="8"/>
      <c r="AF3112" s="12"/>
      <c r="AG3112" s="8"/>
      <c r="AH3112" s="88"/>
    </row>
    <row r="3113" spans="1:34" x14ac:dyDescent="0.25">
      <c r="A3113" s="62">
        <f>COUNTA(H3113:K3113,L3113:AH3113)</f>
        <v>0</v>
      </c>
      <c r="B3113" s="13"/>
      <c r="C3113" s="13"/>
      <c r="D3113" s="13"/>
      <c r="E3113" s="13">
        <f t="shared" si="396"/>
        <v>0</v>
      </c>
      <c r="F3113" s="13"/>
      <c r="G3113" s="13"/>
      <c r="H3113" s="88"/>
      <c r="I3113" s="88"/>
      <c r="J3113" s="9"/>
      <c r="K3113" s="8"/>
      <c r="L3113" s="19"/>
      <c r="M3113" s="8"/>
      <c r="N3113" s="19"/>
      <c r="O3113" s="19"/>
      <c r="P3113" s="19"/>
      <c r="Q3113" s="8"/>
      <c r="R3113" s="8"/>
      <c r="S3113" s="88"/>
      <c r="T3113" s="8"/>
      <c r="U3113" s="8"/>
      <c r="V3113" s="11"/>
      <c r="W3113" s="19"/>
      <c r="X3113" s="8"/>
      <c r="Y3113" s="90"/>
      <c r="Z3113" s="88"/>
      <c r="AA3113" s="88"/>
      <c r="AB3113" s="88"/>
      <c r="AC3113" s="88"/>
      <c r="AD3113" s="10"/>
      <c r="AE3113" s="8"/>
      <c r="AF3113" s="12"/>
      <c r="AG3113" s="8"/>
      <c r="AH3113" s="88"/>
    </row>
    <row r="3114" spans="1:34" x14ac:dyDescent="0.25">
      <c r="A3114" s="62">
        <f>COUNTA(H3114:K3114,L3114:AH3114)</f>
        <v>0</v>
      </c>
      <c r="B3114" s="13"/>
      <c r="C3114" s="13"/>
      <c r="D3114" s="13"/>
      <c r="E3114" s="13">
        <f t="shared" si="396"/>
        <v>0</v>
      </c>
      <c r="F3114" s="13"/>
      <c r="G3114" s="13"/>
      <c r="H3114" s="88"/>
      <c r="I3114" s="88"/>
      <c r="J3114" s="9"/>
      <c r="K3114" s="8"/>
      <c r="L3114" s="19"/>
      <c r="M3114" s="8"/>
      <c r="N3114" s="19"/>
      <c r="O3114" s="19"/>
      <c r="P3114" s="19"/>
      <c r="Q3114" s="8"/>
      <c r="R3114" s="8"/>
      <c r="S3114" s="88"/>
      <c r="T3114" s="8"/>
      <c r="U3114" s="8"/>
      <c r="V3114" s="11"/>
      <c r="W3114" s="19"/>
      <c r="X3114" s="8"/>
      <c r="Y3114" s="90"/>
      <c r="Z3114" s="88"/>
      <c r="AA3114" s="88"/>
      <c r="AB3114" s="88"/>
      <c r="AC3114" s="88"/>
      <c r="AD3114" s="10"/>
      <c r="AE3114" s="8"/>
      <c r="AF3114" s="12"/>
      <c r="AG3114" s="8"/>
      <c r="AH3114" s="88"/>
    </row>
    <row r="3115" spans="1:34" x14ac:dyDescent="0.25">
      <c r="A3115" s="62">
        <f>COUNTA(H3115:K3115,L3115:AH3115)</f>
        <v>0</v>
      </c>
      <c r="B3115" s="13"/>
      <c r="C3115" s="13"/>
      <c r="D3115" s="13"/>
      <c r="E3115" s="13">
        <f t="shared" si="396"/>
        <v>0</v>
      </c>
      <c r="F3115" s="13"/>
      <c r="G3115" s="13"/>
      <c r="H3115" s="88"/>
      <c r="I3115" s="88"/>
      <c r="J3115" s="9"/>
      <c r="K3115" s="8"/>
      <c r="L3115" s="19"/>
      <c r="M3115" s="8"/>
      <c r="N3115" s="19"/>
      <c r="O3115" s="19"/>
      <c r="P3115" s="19"/>
      <c r="Q3115" s="8"/>
      <c r="R3115" s="8"/>
      <c r="S3115" s="88"/>
      <c r="T3115" s="8"/>
      <c r="U3115" s="8"/>
      <c r="V3115" s="11"/>
      <c r="W3115" s="19"/>
      <c r="X3115" s="8"/>
      <c r="Y3115" s="90"/>
      <c r="Z3115" s="88"/>
      <c r="AA3115" s="88"/>
      <c r="AB3115" s="88"/>
      <c r="AC3115" s="88"/>
      <c r="AD3115" s="10"/>
      <c r="AE3115" s="8"/>
      <c r="AF3115" s="12"/>
      <c r="AG3115" s="8"/>
      <c r="AH3115" s="88"/>
    </row>
    <row r="3116" spans="1:34" x14ac:dyDescent="0.25">
      <c r="A3116" s="62">
        <f>COUNTA(H3116:K3116,L3116:AH3116)</f>
        <v>0</v>
      </c>
      <c r="B3116" s="13"/>
      <c r="C3116" s="13"/>
      <c r="D3116" s="13"/>
      <c r="E3116" s="13">
        <f t="shared" si="396"/>
        <v>0</v>
      </c>
      <c r="F3116" s="13"/>
      <c r="G3116" s="13"/>
      <c r="H3116" s="88"/>
      <c r="I3116" s="88"/>
      <c r="J3116" s="9"/>
      <c r="K3116" s="8"/>
      <c r="L3116" s="19"/>
      <c r="M3116" s="8"/>
      <c r="N3116" s="19"/>
      <c r="O3116" s="19"/>
      <c r="P3116" s="19"/>
      <c r="Q3116" s="8"/>
      <c r="R3116" s="8"/>
      <c r="S3116" s="88"/>
      <c r="T3116" s="8"/>
      <c r="U3116" s="8"/>
      <c r="V3116" s="11"/>
      <c r="W3116" s="19"/>
      <c r="X3116" s="8"/>
      <c r="Y3116" s="90"/>
      <c r="Z3116" s="88"/>
      <c r="AA3116" s="88"/>
      <c r="AB3116" s="88"/>
      <c r="AC3116" s="88"/>
      <c r="AD3116" s="10"/>
      <c r="AE3116" s="8"/>
      <c r="AF3116" s="12"/>
      <c r="AG3116" s="8"/>
      <c r="AH3116" s="88"/>
    </row>
    <row r="3117" spans="1:34" x14ac:dyDescent="0.25">
      <c r="A3117" s="62">
        <f>COUNTA(H3117:K3117,L3117:AH3117,J3118)-4</f>
        <v>0</v>
      </c>
      <c r="B3117" s="13"/>
      <c r="C3117" s="13"/>
      <c r="D3117" s="13"/>
      <c r="E3117" s="13">
        <f t="shared" si="396"/>
        <v>0</v>
      </c>
      <c r="F3117" s="13"/>
      <c r="G3117" s="13"/>
      <c r="H3117" s="88"/>
      <c r="I3117" s="88"/>
      <c r="J3117" s="7" t="s">
        <v>79</v>
      </c>
      <c r="K3117" s="8"/>
      <c r="L3117" s="19"/>
      <c r="M3117" s="8"/>
      <c r="N3117" s="19"/>
      <c r="O3117" s="19"/>
      <c r="P3117" s="19"/>
      <c r="Q3117" s="8"/>
      <c r="R3117" s="8"/>
      <c r="S3117" s="88"/>
      <c r="T3117" s="17" t="s">
        <v>80</v>
      </c>
      <c r="U3117" s="17" t="s">
        <v>80</v>
      </c>
      <c r="V3117" s="18" t="s">
        <v>80</v>
      </c>
      <c r="W3117" s="19"/>
      <c r="X3117" s="8"/>
      <c r="Y3117" s="90"/>
      <c r="Z3117" s="88"/>
      <c r="AA3117" s="88"/>
      <c r="AB3117" s="88"/>
      <c r="AC3117" s="88"/>
      <c r="AD3117" s="10"/>
      <c r="AE3117" s="8"/>
      <c r="AF3117" s="12"/>
      <c r="AG3117" s="8"/>
      <c r="AH3117" s="88"/>
    </row>
    <row r="3118" spans="1:34" x14ac:dyDescent="0.25">
      <c r="A3118" s="62">
        <f>COUNTA(H3118:K3118,L3118:AH3118)</f>
        <v>0</v>
      </c>
      <c r="B3118" s="13"/>
      <c r="C3118" s="13"/>
      <c r="D3118" s="13" t="str">
        <f>IF(J3118&gt;0,"совместительство","-")</f>
        <v>-</v>
      </c>
      <c r="E3118" s="13">
        <f t="shared" si="396"/>
        <v>0</v>
      </c>
      <c r="F3118" s="13"/>
      <c r="G3118" s="13"/>
      <c r="H3118" s="88"/>
      <c r="I3118" s="88"/>
      <c r="J3118" s="9"/>
      <c r="K3118" s="8"/>
      <c r="L3118" s="19"/>
      <c r="M3118" s="8"/>
      <c r="N3118" s="19"/>
      <c r="O3118" s="19"/>
      <c r="P3118" s="19"/>
      <c r="Q3118" s="8"/>
      <c r="R3118" s="8"/>
      <c r="S3118" s="88"/>
      <c r="T3118" s="8"/>
      <c r="U3118" s="8"/>
      <c r="V3118" s="11"/>
      <c r="W3118" s="19"/>
      <c r="X3118" s="8"/>
      <c r="Y3118" s="90"/>
      <c r="Z3118" s="88"/>
      <c r="AA3118" s="88"/>
      <c r="AB3118" s="88"/>
      <c r="AC3118" s="88"/>
      <c r="AD3118" s="10"/>
      <c r="AE3118" s="8"/>
      <c r="AF3118" s="12"/>
      <c r="AG3118" s="8"/>
      <c r="AH3118" s="88"/>
    </row>
    <row r="3119" spans="1:34" x14ac:dyDescent="0.25">
      <c r="A3119" s="62">
        <f>COUNTA(H3119:K3119,L3119:AH3119)</f>
        <v>0</v>
      </c>
      <c r="B3119" s="13"/>
      <c r="C3119" s="13"/>
      <c r="D3119" s="13"/>
      <c r="E3119" s="13">
        <f t="shared" si="396"/>
        <v>0</v>
      </c>
      <c r="F3119" s="13"/>
      <c r="G3119" s="13"/>
      <c r="H3119" s="88"/>
      <c r="I3119" s="88"/>
      <c r="J3119" s="9"/>
      <c r="K3119" s="8"/>
      <c r="L3119" s="19"/>
      <c r="M3119" s="8"/>
      <c r="N3119" s="19"/>
      <c r="O3119" s="19"/>
      <c r="P3119" s="19"/>
      <c r="Q3119" s="8"/>
      <c r="R3119" s="8"/>
      <c r="S3119" s="88"/>
      <c r="T3119" s="8"/>
      <c r="U3119" s="8"/>
      <c r="V3119" s="11"/>
      <c r="W3119" s="19"/>
      <c r="X3119" s="8"/>
      <c r="Y3119" s="90"/>
      <c r="Z3119" s="88"/>
      <c r="AA3119" s="88"/>
      <c r="AB3119" s="88"/>
      <c r="AC3119" s="88"/>
      <c r="AD3119" s="10"/>
      <c r="AE3119" s="8"/>
      <c r="AF3119" s="12"/>
      <c r="AG3119" s="8"/>
      <c r="AH3119" s="88"/>
    </row>
    <row r="3120" spans="1:34" x14ac:dyDescent="0.25">
      <c r="A3120" s="62">
        <f>COUNTA(H3120:K3120,L3120:AH3120)</f>
        <v>0</v>
      </c>
      <c r="B3120" s="13"/>
      <c r="C3120" s="13"/>
      <c r="D3120" s="13"/>
      <c r="E3120" s="13">
        <f t="shared" si="396"/>
        <v>0</v>
      </c>
      <c r="F3120" s="13"/>
      <c r="G3120" s="13"/>
      <c r="H3120" s="88"/>
      <c r="I3120" s="88"/>
      <c r="J3120" s="9"/>
      <c r="K3120" s="8"/>
      <c r="L3120" s="19"/>
      <c r="M3120" s="8"/>
      <c r="N3120" s="19"/>
      <c r="O3120" s="19"/>
      <c r="P3120" s="19"/>
      <c r="Q3120" s="8"/>
      <c r="R3120" s="8"/>
      <c r="S3120" s="88"/>
      <c r="T3120" s="8"/>
      <c r="U3120" s="8"/>
      <c r="V3120" s="11"/>
      <c r="W3120" s="19"/>
      <c r="X3120" s="8"/>
      <c r="Y3120" s="90"/>
      <c r="Z3120" s="88"/>
      <c r="AA3120" s="88"/>
      <c r="AB3120" s="88"/>
      <c r="AC3120" s="88"/>
      <c r="AD3120" s="10"/>
      <c r="AE3120" s="8"/>
      <c r="AF3120" s="12"/>
      <c r="AG3120" s="8"/>
      <c r="AH3120" s="88"/>
    </row>
    <row r="3121" spans="1:34" x14ac:dyDescent="0.25">
      <c r="A3121" s="62">
        <f>COUNTA(H3121:K3121,L3121:AH3121)</f>
        <v>0</v>
      </c>
      <c r="B3121" s="13"/>
      <c r="C3121" s="13"/>
      <c r="D3121" s="13"/>
      <c r="E3121" s="13">
        <f t="shared" si="396"/>
        <v>0</v>
      </c>
      <c r="F3121" s="13"/>
      <c r="G3121" s="13"/>
      <c r="H3121" s="88"/>
      <c r="I3121" s="88"/>
      <c r="J3121" s="9"/>
      <c r="K3121" s="8"/>
      <c r="L3121" s="19"/>
      <c r="M3121" s="8"/>
      <c r="N3121" s="19"/>
      <c r="O3121" s="19"/>
      <c r="P3121" s="19"/>
      <c r="Q3121" s="8"/>
      <c r="R3121" s="8"/>
      <c r="S3121" s="88"/>
      <c r="T3121" s="8"/>
      <c r="U3121" s="8"/>
      <c r="V3121" s="11"/>
      <c r="W3121" s="19"/>
      <c r="X3121" s="8"/>
      <c r="Y3121" s="90"/>
      <c r="Z3121" s="88"/>
      <c r="AA3121" s="88"/>
      <c r="AB3121" s="88"/>
      <c r="AC3121" s="88"/>
      <c r="AD3121" s="10"/>
      <c r="AE3121" s="8"/>
      <c r="AF3121" s="12"/>
      <c r="AG3121" s="8"/>
      <c r="AH3121" s="88"/>
    </row>
    <row r="3122" spans="1:34" x14ac:dyDescent="0.25">
      <c r="A3122" s="62">
        <f>COUNTA(H3122:K3122,L3122:AH3122)</f>
        <v>0</v>
      </c>
      <c r="B3122" s="13"/>
      <c r="C3122" s="13"/>
      <c r="D3122" s="13"/>
      <c r="E3122" s="13">
        <f t="shared" si="396"/>
        <v>0</v>
      </c>
      <c r="F3122" s="13"/>
      <c r="G3122" s="13"/>
      <c r="H3122" s="88"/>
      <c r="I3122" s="88"/>
      <c r="J3122" s="9"/>
      <c r="K3122" s="8"/>
      <c r="L3122" s="19"/>
      <c r="M3122" s="8"/>
      <c r="N3122" s="19"/>
      <c r="O3122" s="19"/>
      <c r="P3122" s="19"/>
      <c r="Q3122" s="8"/>
      <c r="R3122" s="8"/>
      <c r="S3122" s="88"/>
      <c r="T3122" s="8"/>
      <c r="U3122" s="8"/>
      <c r="V3122" s="11"/>
      <c r="W3122" s="19"/>
      <c r="X3122" s="8"/>
      <c r="Y3122" s="90"/>
      <c r="Z3122" s="88"/>
      <c r="AA3122" s="88"/>
      <c r="AB3122" s="88"/>
      <c r="AC3122" s="88"/>
      <c r="AD3122" s="10"/>
      <c r="AE3122" s="8"/>
      <c r="AF3122" s="12"/>
      <c r="AG3122" s="8"/>
      <c r="AH3122" s="88"/>
    </row>
    <row r="3123" spans="1:34" x14ac:dyDescent="0.25">
      <c r="A3123" s="62">
        <f>COUNTA(H3123:K3123,L3123:AH3123)</f>
        <v>0</v>
      </c>
      <c r="B3123" s="13"/>
      <c r="C3123" s="13"/>
      <c r="D3123" s="13"/>
      <c r="E3123" s="13">
        <f t="shared" si="396"/>
        <v>0</v>
      </c>
      <c r="F3123" s="13"/>
      <c r="G3123" s="13"/>
      <c r="H3123" s="88"/>
      <c r="I3123" s="88"/>
      <c r="J3123" s="9"/>
      <c r="K3123" s="8"/>
      <c r="L3123" s="19"/>
      <c r="M3123" s="8"/>
      <c r="N3123" s="19"/>
      <c r="O3123" s="19"/>
      <c r="P3123" s="19"/>
      <c r="Q3123" s="8"/>
      <c r="R3123" s="8"/>
      <c r="S3123" s="88"/>
      <c r="T3123" s="8"/>
      <c r="U3123" s="8"/>
      <c r="V3123" s="11"/>
      <c r="W3123" s="19"/>
      <c r="X3123" s="8"/>
      <c r="Y3123" s="90"/>
      <c r="Z3123" s="88"/>
      <c r="AA3123" s="88"/>
      <c r="AB3123" s="88"/>
      <c r="AC3123" s="88"/>
      <c r="AD3123" s="10"/>
      <c r="AE3123" s="8"/>
      <c r="AF3123" s="12"/>
      <c r="AG3123" s="8"/>
      <c r="AH3123" s="88"/>
    </row>
    <row r="3124" spans="1:34" s="26" customFormat="1" ht="11.25" customHeight="1" x14ac:dyDescent="0.25">
      <c r="A3124" s="21">
        <v>0</v>
      </c>
      <c r="B3124" s="22"/>
      <c r="C3124" s="22"/>
      <c r="D3124" s="21"/>
      <c r="E3124" s="23">
        <f>MAX(E3108:E3123)</f>
        <v>0</v>
      </c>
      <c r="F3124" s="21" t="str">
        <f>RIGHT(R3124,4)</f>
        <v xml:space="preserve"> - 0</v>
      </c>
      <c r="G3124" s="21" t="str">
        <f>RIGHT(X3124,4)</f>
        <v xml:space="preserve"> - 0</v>
      </c>
      <c r="H3124" s="88"/>
      <c r="I3124" s="88"/>
      <c r="J3124" s="23" t="s">
        <v>85</v>
      </c>
      <c r="K3124" s="23" t="str">
        <f>IF(E3124=4,"ВО",IF(E3124=3,"СПО",IF(E3124=2,"ВО (с)",IF(E3124=1,"СПО (с)","-"))))</f>
        <v>-</v>
      </c>
      <c r="L3124" s="23">
        <f>COUNTA(L3108:L3123)</f>
        <v>0</v>
      </c>
      <c r="M3124" s="23" t="s">
        <v>80</v>
      </c>
      <c r="N3124" s="23" t="s">
        <v>80</v>
      </c>
      <c r="O3124" s="23">
        <f>COUNTA(O3108:O3123)</f>
        <v>0</v>
      </c>
      <c r="P3124" s="23" t="s">
        <v>80</v>
      </c>
      <c r="Q3124" s="23">
        <f>SUM(Q3108:Q3123)</f>
        <v>0</v>
      </c>
      <c r="R3124" s="23" t="str">
        <f>CONCATENATE("П.Г.П. - ",MAX(R3108:R3123))</f>
        <v>П.Г.П. - 0</v>
      </c>
      <c r="S3124" s="23">
        <f>COUNTA(S3108)</f>
        <v>0</v>
      </c>
      <c r="T3124" s="23">
        <f>T3109</f>
        <v>0</v>
      </c>
      <c r="U3124" s="23" t="s">
        <v>80</v>
      </c>
      <c r="V3124" s="23" t="s">
        <v>80</v>
      </c>
      <c r="W3124" s="23">
        <f>COUNTA(W3108:W3123)</f>
        <v>0</v>
      </c>
      <c r="X3124" s="23" t="str">
        <f>CONCATENATE("П.Г.П. - ",MAX(X3108:X3123))</f>
        <v>П.Г.П. - 0</v>
      </c>
      <c r="Y3124" s="24">
        <f>Y3108</f>
        <v>0</v>
      </c>
      <c r="Z3124" s="23" t="str">
        <f>IF(Z3108="","-",Z3108)</f>
        <v>-</v>
      </c>
      <c r="AA3124" s="23" t="str">
        <f t="shared" ref="AA3124:AC3124" si="397">IF(AA3108="","-",AA3108)</f>
        <v>-</v>
      </c>
      <c r="AB3124" s="23" t="str">
        <f t="shared" si="397"/>
        <v>-</v>
      </c>
      <c r="AC3124" s="23" t="str">
        <f t="shared" si="397"/>
        <v>-</v>
      </c>
      <c r="AD3124" s="23" t="s">
        <v>80</v>
      </c>
      <c r="AE3124" s="23">
        <f>SUM(AE3108:AE3123)</f>
        <v>0</v>
      </c>
      <c r="AF3124" s="25">
        <f>SUM(AF3108:AF3123)</f>
        <v>0</v>
      </c>
      <c r="AG3124" s="23" t="s">
        <v>80</v>
      </c>
      <c r="AH3124" s="23" t="s">
        <v>80</v>
      </c>
    </row>
    <row r="3125" spans="1:34" x14ac:dyDescent="0.25">
      <c r="A3125" s="62">
        <f>COUNTA(H3125:K3125,L3125:AH3125)-7</f>
        <v>-1</v>
      </c>
      <c r="B3125" s="13"/>
      <c r="C3125" s="13"/>
      <c r="D3125" s="13"/>
      <c r="E3125" s="13">
        <f t="shared" ref="E3125:E3140" si="398">IF(K3125="ВО",4,IF(K3125="СПО",3,IF(K3125="ВО (студент)",2,IF(K3125="СПО (студент)",1,0))))</f>
        <v>0</v>
      </c>
      <c r="F3125" s="13"/>
      <c r="G3125" s="13"/>
      <c r="H3125" s="88">
        <v>204</v>
      </c>
      <c r="I3125" s="88"/>
      <c r="J3125" s="7" t="s">
        <v>77</v>
      </c>
      <c r="K3125" s="8"/>
      <c r="L3125" s="19"/>
      <c r="M3125" s="8"/>
      <c r="N3125" s="19"/>
      <c r="O3125" s="19"/>
      <c r="P3125" s="19"/>
      <c r="Q3125" s="8"/>
      <c r="R3125" s="8"/>
      <c r="S3125" s="88"/>
      <c r="T3125" s="17" t="s">
        <v>80</v>
      </c>
      <c r="U3125" s="17" t="s">
        <v>80</v>
      </c>
      <c r="V3125" s="18" t="s">
        <v>80</v>
      </c>
      <c r="W3125" s="19"/>
      <c r="X3125" s="8"/>
      <c r="Y3125" s="90"/>
      <c r="Z3125" s="88"/>
      <c r="AA3125" s="88"/>
      <c r="AB3125" s="88" t="str">
        <f>IF(Y3125&lt;1,"-",ROUND(YEARFRAC(Y3125,#REF!,1),2))</f>
        <v>-</v>
      </c>
      <c r="AC3125" s="88"/>
      <c r="AD3125" s="10"/>
      <c r="AE3125" s="8"/>
      <c r="AF3125" s="12"/>
      <c r="AG3125" s="8"/>
      <c r="AH3125" s="88"/>
    </row>
    <row r="3126" spans="1:34" x14ac:dyDescent="0.25">
      <c r="A3126" s="62">
        <f>COUNTA(H3126:K3126,L3126:AH3126)</f>
        <v>0</v>
      </c>
      <c r="B3126" s="13"/>
      <c r="C3126" s="13"/>
      <c r="D3126" s="13"/>
      <c r="E3126" s="13">
        <f t="shared" si="398"/>
        <v>0</v>
      </c>
      <c r="F3126" s="13"/>
      <c r="G3126" s="13"/>
      <c r="H3126" s="88"/>
      <c r="I3126" s="88"/>
      <c r="J3126" s="9"/>
      <c r="K3126" s="8"/>
      <c r="L3126" s="19"/>
      <c r="M3126" s="8"/>
      <c r="N3126" s="19"/>
      <c r="O3126" s="19"/>
      <c r="P3126" s="19"/>
      <c r="Q3126" s="8"/>
      <c r="R3126" s="8"/>
      <c r="S3126" s="88"/>
      <c r="T3126" s="8"/>
      <c r="U3126" s="8"/>
      <c r="V3126" s="11"/>
      <c r="W3126" s="19"/>
      <c r="X3126" s="8"/>
      <c r="Y3126" s="90"/>
      <c r="Z3126" s="88"/>
      <c r="AA3126" s="88"/>
      <c r="AB3126" s="88"/>
      <c r="AC3126" s="88"/>
      <c r="AD3126" s="10"/>
      <c r="AE3126" s="8"/>
      <c r="AF3126" s="12"/>
      <c r="AG3126" s="8"/>
      <c r="AH3126" s="88"/>
    </row>
    <row r="3127" spans="1:34" x14ac:dyDescent="0.25">
      <c r="A3127" s="62">
        <f>COUNTA(H3127:K3127,L3127:AH3127,J3128)-4</f>
        <v>0</v>
      </c>
      <c r="B3127" s="13"/>
      <c r="C3127" s="13"/>
      <c r="D3127" s="13"/>
      <c r="E3127" s="13">
        <f t="shared" si="398"/>
        <v>0</v>
      </c>
      <c r="F3127" s="13"/>
      <c r="G3127" s="13"/>
      <c r="H3127" s="88"/>
      <c r="I3127" s="88"/>
      <c r="J3127" s="7" t="s">
        <v>78</v>
      </c>
      <c r="K3127" s="8"/>
      <c r="L3127" s="19"/>
      <c r="M3127" s="8"/>
      <c r="N3127" s="19"/>
      <c r="O3127" s="19"/>
      <c r="P3127" s="19"/>
      <c r="Q3127" s="8"/>
      <c r="R3127" s="8"/>
      <c r="S3127" s="88"/>
      <c r="T3127" s="17" t="s">
        <v>80</v>
      </c>
      <c r="U3127" s="17" t="s">
        <v>80</v>
      </c>
      <c r="V3127" s="18" t="s">
        <v>80</v>
      </c>
      <c r="W3127" s="19"/>
      <c r="X3127" s="8"/>
      <c r="Y3127" s="90"/>
      <c r="Z3127" s="88"/>
      <c r="AA3127" s="88"/>
      <c r="AB3127" s="88"/>
      <c r="AC3127" s="88"/>
      <c r="AD3127" s="10"/>
      <c r="AE3127" s="8"/>
      <c r="AF3127" s="12"/>
      <c r="AG3127" s="8"/>
      <c r="AH3127" s="88"/>
    </row>
    <row r="3128" spans="1:34" x14ac:dyDescent="0.25">
      <c r="A3128" s="62">
        <f>COUNTA(H3128:K3128,L3128:AH3128)</f>
        <v>0</v>
      </c>
      <c r="B3128" s="13"/>
      <c r="C3128" s="13"/>
      <c r="D3128" s="13" t="str">
        <f>IF(J3128&gt;0,"совмещение","-")</f>
        <v>-</v>
      </c>
      <c r="E3128" s="13">
        <f t="shared" si="398"/>
        <v>0</v>
      </c>
      <c r="F3128" s="13"/>
      <c r="G3128" s="13"/>
      <c r="H3128" s="88"/>
      <c r="I3128" s="88"/>
      <c r="J3128" s="9"/>
      <c r="K3128" s="8"/>
      <c r="L3128" s="19"/>
      <c r="M3128" s="8"/>
      <c r="N3128" s="19"/>
      <c r="O3128" s="19"/>
      <c r="P3128" s="19"/>
      <c r="Q3128" s="8"/>
      <c r="R3128" s="8"/>
      <c r="S3128" s="88"/>
      <c r="T3128" s="8"/>
      <c r="U3128" s="8"/>
      <c r="V3128" s="11"/>
      <c r="W3128" s="19"/>
      <c r="X3128" s="8"/>
      <c r="Y3128" s="90"/>
      <c r="Z3128" s="88"/>
      <c r="AA3128" s="88"/>
      <c r="AB3128" s="88"/>
      <c r="AC3128" s="88"/>
      <c r="AD3128" s="10"/>
      <c r="AE3128" s="8"/>
      <c r="AF3128" s="12"/>
      <c r="AG3128" s="8"/>
      <c r="AH3128" s="88"/>
    </row>
    <row r="3129" spans="1:34" x14ac:dyDescent="0.25">
      <c r="A3129" s="62">
        <f>COUNTA(H3129:K3129,L3129:AH3129)</f>
        <v>0</v>
      </c>
      <c r="B3129" s="13"/>
      <c r="C3129" s="13"/>
      <c r="D3129" s="13"/>
      <c r="E3129" s="13">
        <f t="shared" si="398"/>
        <v>0</v>
      </c>
      <c r="F3129" s="13"/>
      <c r="G3129" s="13"/>
      <c r="H3129" s="88"/>
      <c r="I3129" s="88"/>
      <c r="J3129" s="9"/>
      <c r="K3129" s="8"/>
      <c r="L3129" s="19"/>
      <c r="M3129" s="8"/>
      <c r="N3129" s="19"/>
      <c r="O3129" s="19"/>
      <c r="P3129" s="19"/>
      <c r="Q3129" s="8"/>
      <c r="R3129" s="8"/>
      <c r="S3129" s="88"/>
      <c r="T3129" s="8"/>
      <c r="U3129" s="8"/>
      <c r="V3129" s="11"/>
      <c r="W3129" s="19"/>
      <c r="X3129" s="8"/>
      <c r="Y3129" s="90"/>
      <c r="Z3129" s="88"/>
      <c r="AA3129" s="88"/>
      <c r="AB3129" s="88"/>
      <c r="AC3129" s="88"/>
      <c r="AD3129" s="10"/>
      <c r="AE3129" s="8"/>
      <c r="AF3129" s="12"/>
      <c r="AG3129" s="8"/>
      <c r="AH3129" s="88"/>
    </row>
    <row r="3130" spans="1:34" x14ac:dyDescent="0.25">
      <c r="A3130" s="62">
        <f>COUNTA(H3130:K3130,L3130:AH3130)</f>
        <v>0</v>
      </c>
      <c r="B3130" s="13"/>
      <c r="C3130" s="13"/>
      <c r="D3130" s="13"/>
      <c r="E3130" s="13">
        <f t="shared" si="398"/>
        <v>0</v>
      </c>
      <c r="F3130" s="13"/>
      <c r="G3130" s="13"/>
      <c r="H3130" s="88"/>
      <c r="I3130" s="88"/>
      <c r="J3130" s="9"/>
      <c r="K3130" s="8"/>
      <c r="L3130" s="19"/>
      <c r="M3130" s="8"/>
      <c r="N3130" s="19"/>
      <c r="O3130" s="19"/>
      <c r="P3130" s="19"/>
      <c r="Q3130" s="8"/>
      <c r="R3130" s="8"/>
      <c r="S3130" s="88"/>
      <c r="T3130" s="8"/>
      <c r="U3130" s="8"/>
      <c r="V3130" s="11"/>
      <c r="W3130" s="19"/>
      <c r="X3130" s="8"/>
      <c r="Y3130" s="90"/>
      <c r="Z3130" s="88"/>
      <c r="AA3130" s="88"/>
      <c r="AB3130" s="88"/>
      <c r="AC3130" s="88"/>
      <c r="AD3130" s="10"/>
      <c r="AE3130" s="8"/>
      <c r="AF3130" s="12"/>
      <c r="AG3130" s="8"/>
      <c r="AH3130" s="88"/>
    </row>
    <row r="3131" spans="1:34" x14ac:dyDescent="0.25">
      <c r="A3131" s="62">
        <f>COUNTA(H3131:K3131,L3131:AH3131)</f>
        <v>0</v>
      </c>
      <c r="B3131" s="13"/>
      <c r="C3131" s="13"/>
      <c r="D3131" s="13"/>
      <c r="E3131" s="13">
        <f t="shared" si="398"/>
        <v>0</v>
      </c>
      <c r="F3131" s="13"/>
      <c r="G3131" s="13"/>
      <c r="H3131" s="88"/>
      <c r="I3131" s="88"/>
      <c r="J3131" s="9"/>
      <c r="K3131" s="8"/>
      <c r="L3131" s="19"/>
      <c r="M3131" s="8"/>
      <c r="N3131" s="19"/>
      <c r="O3131" s="19"/>
      <c r="P3131" s="19"/>
      <c r="Q3131" s="8"/>
      <c r="R3131" s="8"/>
      <c r="S3131" s="88"/>
      <c r="T3131" s="8"/>
      <c r="U3131" s="8"/>
      <c r="V3131" s="11"/>
      <c r="W3131" s="19"/>
      <c r="X3131" s="8"/>
      <c r="Y3131" s="90"/>
      <c r="Z3131" s="88"/>
      <c r="AA3131" s="88"/>
      <c r="AB3131" s="88"/>
      <c r="AC3131" s="88"/>
      <c r="AD3131" s="10"/>
      <c r="AE3131" s="8"/>
      <c r="AF3131" s="12"/>
      <c r="AG3131" s="8"/>
      <c r="AH3131" s="88"/>
    </row>
    <row r="3132" spans="1:34" x14ac:dyDescent="0.25">
      <c r="A3132" s="62">
        <f>COUNTA(H3132:K3132,L3132:AH3132)</f>
        <v>0</v>
      </c>
      <c r="B3132" s="13"/>
      <c r="C3132" s="13"/>
      <c r="D3132" s="13"/>
      <c r="E3132" s="13">
        <f t="shared" si="398"/>
        <v>0</v>
      </c>
      <c r="F3132" s="13"/>
      <c r="G3132" s="13"/>
      <c r="H3132" s="88"/>
      <c r="I3132" s="88"/>
      <c r="J3132" s="9"/>
      <c r="K3132" s="8"/>
      <c r="L3132" s="19"/>
      <c r="M3132" s="8"/>
      <c r="N3132" s="19"/>
      <c r="O3132" s="19"/>
      <c r="P3132" s="19"/>
      <c r="Q3132" s="8"/>
      <c r="R3132" s="8"/>
      <c r="S3132" s="88"/>
      <c r="T3132" s="8"/>
      <c r="U3132" s="8"/>
      <c r="V3132" s="11"/>
      <c r="W3132" s="19"/>
      <c r="X3132" s="8"/>
      <c r="Y3132" s="90"/>
      <c r="Z3132" s="88"/>
      <c r="AA3132" s="88"/>
      <c r="AB3132" s="88"/>
      <c r="AC3132" s="88"/>
      <c r="AD3132" s="10"/>
      <c r="AE3132" s="8"/>
      <c r="AF3132" s="12"/>
      <c r="AG3132" s="8"/>
      <c r="AH3132" s="88"/>
    </row>
    <row r="3133" spans="1:34" x14ac:dyDescent="0.25">
      <c r="A3133" s="62">
        <f>COUNTA(H3133:K3133,L3133:AH3133)</f>
        <v>0</v>
      </c>
      <c r="B3133" s="13"/>
      <c r="C3133" s="13"/>
      <c r="D3133" s="13"/>
      <c r="E3133" s="13">
        <f t="shared" si="398"/>
        <v>0</v>
      </c>
      <c r="F3133" s="13"/>
      <c r="G3133" s="13"/>
      <c r="H3133" s="88"/>
      <c r="I3133" s="88"/>
      <c r="J3133" s="9"/>
      <c r="K3133" s="8"/>
      <c r="L3133" s="19"/>
      <c r="M3133" s="8"/>
      <c r="N3133" s="19"/>
      <c r="O3133" s="19"/>
      <c r="P3133" s="19"/>
      <c r="Q3133" s="8"/>
      <c r="R3133" s="8"/>
      <c r="S3133" s="88"/>
      <c r="T3133" s="8"/>
      <c r="U3133" s="8"/>
      <c r="V3133" s="11"/>
      <c r="W3133" s="19"/>
      <c r="X3133" s="8"/>
      <c r="Y3133" s="90"/>
      <c r="Z3133" s="88"/>
      <c r="AA3133" s="88"/>
      <c r="AB3133" s="88"/>
      <c r="AC3133" s="88"/>
      <c r="AD3133" s="10"/>
      <c r="AE3133" s="8"/>
      <c r="AF3133" s="12"/>
      <c r="AG3133" s="8"/>
      <c r="AH3133" s="88"/>
    </row>
    <row r="3134" spans="1:34" x14ac:dyDescent="0.25">
      <c r="A3134" s="62">
        <f>COUNTA(H3134:K3134,L3134:AH3134,J3135)-4</f>
        <v>0</v>
      </c>
      <c r="B3134" s="13"/>
      <c r="C3134" s="13"/>
      <c r="D3134" s="13"/>
      <c r="E3134" s="13">
        <f t="shared" si="398"/>
        <v>0</v>
      </c>
      <c r="F3134" s="13"/>
      <c r="G3134" s="13"/>
      <c r="H3134" s="88"/>
      <c r="I3134" s="88"/>
      <c r="J3134" s="7" t="s">
        <v>79</v>
      </c>
      <c r="K3134" s="8"/>
      <c r="L3134" s="19"/>
      <c r="M3134" s="8"/>
      <c r="N3134" s="19"/>
      <c r="O3134" s="19"/>
      <c r="P3134" s="19"/>
      <c r="Q3134" s="8"/>
      <c r="R3134" s="8"/>
      <c r="S3134" s="88"/>
      <c r="T3134" s="17" t="s">
        <v>80</v>
      </c>
      <c r="U3134" s="17" t="s">
        <v>80</v>
      </c>
      <c r="V3134" s="18" t="s">
        <v>80</v>
      </c>
      <c r="W3134" s="19"/>
      <c r="X3134" s="8"/>
      <c r="Y3134" s="90"/>
      <c r="Z3134" s="88"/>
      <c r="AA3134" s="88"/>
      <c r="AB3134" s="88"/>
      <c r="AC3134" s="88"/>
      <c r="AD3134" s="10"/>
      <c r="AE3134" s="8"/>
      <c r="AF3134" s="12"/>
      <c r="AG3134" s="8"/>
      <c r="AH3134" s="88"/>
    </row>
    <row r="3135" spans="1:34" x14ac:dyDescent="0.25">
      <c r="A3135" s="62">
        <f>COUNTA(H3135:K3135,L3135:AH3135)</f>
        <v>0</v>
      </c>
      <c r="B3135" s="13"/>
      <c r="C3135" s="13"/>
      <c r="D3135" s="13" t="str">
        <f>IF(J3135&gt;0,"совместительство","-")</f>
        <v>-</v>
      </c>
      <c r="E3135" s="13">
        <f t="shared" si="398"/>
        <v>0</v>
      </c>
      <c r="F3135" s="13"/>
      <c r="G3135" s="13"/>
      <c r="H3135" s="88"/>
      <c r="I3135" s="88"/>
      <c r="J3135" s="9"/>
      <c r="K3135" s="8"/>
      <c r="L3135" s="19"/>
      <c r="M3135" s="8"/>
      <c r="N3135" s="19"/>
      <c r="O3135" s="19"/>
      <c r="P3135" s="19"/>
      <c r="Q3135" s="8"/>
      <c r="R3135" s="8"/>
      <c r="S3135" s="88"/>
      <c r="T3135" s="8"/>
      <c r="U3135" s="8"/>
      <c r="V3135" s="11"/>
      <c r="W3135" s="19"/>
      <c r="X3135" s="8"/>
      <c r="Y3135" s="90"/>
      <c r="Z3135" s="88"/>
      <c r="AA3135" s="88"/>
      <c r="AB3135" s="88"/>
      <c r="AC3135" s="88"/>
      <c r="AD3135" s="10"/>
      <c r="AE3135" s="8"/>
      <c r="AF3135" s="12"/>
      <c r="AG3135" s="8"/>
      <c r="AH3135" s="88"/>
    </row>
    <row r="3136" spans="1:34" x14ac:dyDescent="0.25">
      <c r="A3136" s="62">
        <f>COUNTA(H3136:K3136,L3136:AH3136)</f>
        <v>0</v>
      </c>
      <c r="B3136" s="13"/>
      <c r="C3136" s="13"/>
      <c r="D3136" s="13"/>
      <c r="E3136" s="13">
        <f t="shared" si="398"/>
        <v>0</v>
      </c>
      <c r="F3136" s="13"/>
      <c r="G3136" s="13"/>
      <c r="H3136" s="88"/>
      <c r="I3136" s="88"/>
      <c r="J3136" s="9"/>
      <c r="K3136" s="8"/>
      <c r="L3136" s="19"/>
      <c r="M3136" s="8"/>
      <c r="N3136" s="19"/>
      <c r="O3136" s="19"/>
      <c r="P3136" s="19"/>
      <c r="Q3136" s="8"/>
      <c r="R3136" s="8"/>
      <c r="S3136" s="88"/>
      <c r="T3136" s="8"/>
      <c r="U3136" s="8"/>
      <c r="V3136" s="11"/>
      <c r="W3136" s="19"/>
      <c r="X3136" s="8"/>
      <c r="Y3136" s="90"/>
      <c r="Z3136" s="88"/>
      <c r="AA3136" s="88"/>
      <c r="AB3136" s="88"/>
      <c r="AC3136" s="88"/>
      <c r="AD3136" s="10"/>
      <c r="AE3136" s="8"/>
      <c r="AF3136" s="12"/>
      <c r="AG3136" s="8"/>
      <c r="AH3136" s="88"/>
    </row>
    <row r="3137" spans="1:34" x14ac:dyDescent="0.25">
      <c r="A3137" s="62">
        <f>COUNTA(H3137:K3137,L3137:AH3137)</f>
        <v>0</v>
      </c>
      <c r="B3137" s="13"/>
      <c r="C3137" s="13"/>
      <c r="D3137" s="13"/>
      <c r="E3137" s="13">
        <f t="shared" si="398"/>
        <v>0</v>
      </c>
      <c r="F3137" s="13"/>
      <c r="G3137" s="13"/>
      <c r="H3137" s="88"/>
      <c r="I3137" s="88"/>
      <c r="J3137" s="9"/>
      <c r="K3137" s="8"/>
      <c r="L3137" s="19"/>
      <c r="M3137" s="8"/>
      <c r="N3137" s="19"/>
      <c r="O3137" s="19"/>
      <c r="P3137" s="19"/>
      <c r="Q3137" s="8"/>
      <c r="R3137" s="8"/>
      <c r="S3137" s="88"/>
      <c r="T3137" s="8"/>
      <c r="U3137" s="8"/>
      <c r="V3137" s="11"/>
      <c r="W3137" s="19"/>
      <c r="X3137" s="8"/>
      <c r="Y3137" s="90"/>
      <c r="Z3137" s="88"/>
      <c r="AA3137" s="88"/>
      <c r="AB3137" s="88"/>
      <c r="AC3137" s="88"/>
      <c r="AD3137" s="10"/>
      <c r="AE3137" s="8"/>
      <c r="AF3137" s="12"/>
      <c r="AG3137" s="8"/>
      <c r="AH3137" s="88"/>
    </row>
    <row r="3138" spans="1:34" x14ac:dyDescent="0.25">
      <c r="A3138" s="62">
        <f>COUNTA(H3138:K3138,L3138:AH3138)</f>
        <v>0</v>
      </c>
      <c r="B3138" s="13"/>
      <c r="C3138" s="13"/>
      <c r="D3138" s="13"/>
      <c r="E3138" s="13">
        <f t="shared" si="398"/>
        <v>0</v>
      </c>
      <c r="F3138" s="13"/>
      <c r="G3138" s="13"/>
      <c r="H3138" s="88"/>
      <c r="I3138" s="88"/>
      <c r="J3138" s="9"/>
      <c r="K3138" s="8"/>
      <c r="L3138" s="19"/>
      <c r="M3138" s="8"/>
      <c r="N3138" s="19"/>
      <c r="O3138" s="19"/>
      <c r="P3138" s="19"/>
      <c r="Q3138" s="8"/>
      <c r="R3138" s="8"/>
      <c r="S3138" s="88"/>
      <c r="T3138" s="8"/>
      <c r="U3138" s="8"/>
      <c r="V3138" s="11"/>
      <c r="W3138" s="19"/>
      <c r="X3138" s="8"/>
      <c r="Y3138" s="90"/>
      <c r="Z3138" s="88"/>
      <c r="AA3138" s="88"/>
      <c r="AB3138" s="88"/>
      <c r="AC3138" s="88"/>
      <c r="AD3138" s="10"/>
      <c r="AE3138" s="8"/>
      <c r="AF3138" s="12"/>
      <c r="AG3138" s="8"/>
      <c r="AH3138" s="88"/>
    </row>
    <row r="3139" spans="1:34" x14ac:dyDescent="0.25">
      <c r="A3139" s="62">
        <f>COUNTA(H3139:K3139,L3139:AH3139)</f>
        <v>0</v>
      </c>
      <c r="B3139" s="13"/>
      <c r="C3139" s="13"/>
      <c r="D3139" s="13"/>
      <c r="E3139" s="13">
        <f t="shared" si="398"/>
        <v>0</v>
      </c>
      <c r="F3139" s="13"/>
      <c r="G3139" s="13"/>
      <c r="H3139" s="88"/>
      <c r="I3139" s="88"/>
      <c r="J3139" s="9"/>
      <c r="K3139" s="8"/>
      <c r="L3139" s="19"/>
      <c r="M3139" s="8"/>
      <c r="N3139" s="19"/>
      <c r="O3139" s="19"/>
      <c r="P3139" s="19"/>
      <c r="Q3139" s="8"/>
      <c r="R3139" s="8"/>
      <c r="S3139" s="88"/>
      <c r="T3139" s="8"/>
      <c r="U3139" s="8"/>
      <c r="V3139" s="11"/>
      <c r="W3139" s="19"/>
      <c r="X3139" s="8"/>
      <c r="Y3139" s="90"/>
      <c r="Z3139" s="88"/>
      <c r="AA3139" s="88"/>
      <c r="AB3139" s="88"/>
      <c r="AC3139" s="88"/>
      <c r="AD3139" s="10"/>
      <c r="AE3139" s="8"/>
      <c r="AF3139" s="12"/>
      <c r="AG3139" s="8"/>
      <c r="AH3139" s="88"/>
    </row>
    <row r="3140" spans="1:34" x14ac:dyDescent="0.25">
      <c r="A3140" s="62">
        <f>COUNTA(H3140:K3140,L3140:AH3140)</f>
        <v>0</v>
      </c>
      <c r="B3140" s="13"/>
      <c r="C3140" s="13"/>
      <c r="D3140" s="13"/>
      <c r="E3140" s="13">
        <f t="shared" si="398"/>
        <v>0</v>
      </c>
      <c r="F3140" s="13"/>
      <c r="G3140" s="13"/>
      <c r="H3140" s="88"/>
      <c r="I3140" s="88"/>
      <c r="J3140" s="9"/>
      <c r="K3140" s="8"/>
      <c r="L3140" s="19"/>
      <c r="M3140" s="8"/>
      <c r="N3140" s="19"/>
      <c r="O3140" s="19"/>
      <c r="P3140" s="19"/>
      <c r="Q3140" s="8"/>
      <c r="R3140" s="8"/>
      <c r="S3140" s="88"/>
      <c r="T3140" s="8"/>
      <c r="U3140" s="8"/>
      <c r="V3140" s="11"/>
      <c r="W3140" s="19"/>
      <c r="X3140" s="8"/>
      <c r="Y3140" s="90"/>
      <c r="Z3140" s="88"/>
      <c r="AA3140" s="88"/>
      <c r="AB3140" s="88"/>
      <c r="AC3140" s="88"/>
      <c r="AD3140" s="10"/>
      <c r="AE3140" s="8"/>
      <c r="AF3140" s="12"/>
      <c r="AG3140" s="8"/>
      <c r="AH3140" s="88"/>
    </row>
    <row r="3141" spans="1:34" s="26" customFormat="1" ht="11.25" customHeight="1" x14ac:dyDescent="0.25">
      <c r="A3141" s="21">
        <v>0</v>
      </c>
      <c r="B3141" s="22"/>
      <c r="C3141" s="22"/>
      <c r="D3141" s="21"/>
      <c r="E3141" s="23">
        <f>MAX(E3125:E3140)</f>
        <v>0</v>
      </c>
      <c r="F3141" s="21" t="str">
        <f>RIGHT(R3141,4)</f>
        <v xml:space="preserve"> - 0</v>
      </c>
      <c r="G3141" s="21" t="str">
        <f>RIGHT(X3141,4)</f>
        <v xml:space="preserve"> - 0</v>
      </c>
      <c r="H3141" s="88"/>
      <c r="I3141" s="88"/>
      <c r="J3141" s="23" t="s">
        <v>85</v>
      </c>
      <c r="K3141" s="23" t="str">
        <f>IF(E3141=4,"ВО",IF(E3141=3,"СПО",IF(E3141=2,"ВО (с)",IF(E3141=1,"СПО (с)","-"))))</f>
        <v>-</v>
      </c>
      <c r="L3141" s="23">
        <f>COUNTA(L3125:L3140)</f>
        <v>0</v>
      </c>
      <c r="M3141" s="23" t="s">
        <v>80</v>
      </c>
      <c r="N3141" s="23" t="s">
        <v>80</v>
      </c>
      <c r="O3141" s="23">
        <f>COUNTA(O3125:O3140)</f>
        <v>0</v>
      </c>
      <c r="P3141" s="23" t="s">
        <v>80</v>
      </c>
      <c r="Q3141" s="23">
        <f>SUM(Q3125:Q3140)</f>
        <v>0</v>
      </c>
      <c r="R3141" s="23" t="str">
        <f>CONCATENATE("П.Г.П. - ",MAX(R3125:R3140))</f>
        <v>П.Г.П. - 0</v>
      </c>
      <c r="S3141" s="23">
        <f>COUNTA(S3125)</f>
        <v>0</v>
      </c>
      <c r="T3141" s="23">
        <f>T3126</f>
        <v>0</v>
      </c>
      <c r="U3141" s="23" t="s">
        <v>80</v>
      </c>
      <c r="V3141" s="23" t="s">
        <v>80</v>
      </c>
      <c r="W3141" s="23">
        <f>COUNTA(W3125:W3140)</f>
        <v>0</v>
      </c>
      <c r="X3141" s="23" t="str">
        <f>CONCATENATE("П.Г.П. - ",MAX(X3125:X3140))</f>
        <v>П.Г.П. - 0</v>
      </c>
      <c r="Y3141" s="24">
        <f>Y3125</f>
        <v>0</v>
      </c>
      <c r="Z3141" s="23" t="str">
        <f>IF(Z3125="","-",Z3125)</f>
        <v>-</v>
      </c>
      <c r="AA3141" s="23" t="str">
        <f t="shared" ref="AA3141:AC3141" si="399">IF(AA3125="","-",AA3125)</f>
        <v>-</v>
      </c>
      <c r="AB3141" s="23" t="str">
        <f t="shared" si="399"/>
        <v>-</v>
      </c>
      <c r="AC3141" s="23" t="str">
        <f t="shared" si="399"/>
        <v>-</v>
      </c>
      <c r="AD3141" s="23" t="s">
        <v>80</v>
      </c>
      <c r="AE3141" s="23">
        <f>SUM(AE3125:AE3140)</f>
        <v>0</v>
      </c>
      <c r="AF3141" s="25">
        <f>SUM(AF3125:AF3140)</f>
        <v>0</v>
      </c>
      <c r="AG3141" s="23" t="s">
        <v>80</v>
      </c>
      <c r="AH3141" s="23" t="s">
        <v>80</v>
      </c>
    </row>
    <row r="3142" spans="1:34" x14ac:dyDescent="0.25">
      <c r="A3142" s="62">
        <f>COUNTA(H3142:K3142,L3142:AH3142)-7</f>
        <v>-1</v>
      </c>
      <c r="B3142" s="13"/>
      <c r="C3142" s="13"/>
      <c r="D3142" s="13"/>
      <c r="E3142" s="13">
        <f t="shared" ref="E3142:E3157" si="400">IF(K3142="ВО",4,IF(K3142="СПО",3,IF(K3142="ВО (студент)",2,IF(K3142="СПО (студент)",1,0))))</f>
        <v>0</v>
      </c>
      <c r="F3142" s="13"/>
      <c r="G3142" s="13"/>
      <c r="H3142" s="88">
        <v>205</v>
      </c>
      <c r="I3142" s="88"/>
      <c r="J3142" s="7" t="s">
        <v>77</v>
      </c>
      <c r="K3142" s="8"/>
      <c r="L3142" s="19"/>
      <c r="M3142" s="8"/>
      <c r="N3142" s="19"/>
      <c r="O3142" s="19"/>
      <c r="P3142" s="19"/>
      <c r="Q3142" s="8"/>
      <c r="R3142" s="8"/>
      <c r="S3142" s="88"/>
      <c r="T3142" s="17" t="s">
        <v>80</v>
      </c>
      <c r="U3142" s="17" t="s">
        <v>80</v>
      </c>
      <c r="V3142" s="18" t="s">
        <v>80</v>
      </c>
      <c r="W3142" s="19"/>
      <c r="X3142" s="8"/>
      <c r="Y3142" s="90"/>
      <c r="Z3142" s="88"/>
      <c r="AA3142" s="88"/>
      <c r="AB3142" s="88" t="str">
        <f>IF(Y3142&lt;1,"-",ROUND(YEARFRAC(Y3142,#REF!,1),2))</f>
        <v>-</v>
      </c>
      <c r="AC3142" s="88"/>
      <c r="AD3142" s="10"/>
      <c r="AE3142" s="8"/>
      <c r="AF3142" s="12"/>
      <c r="AG3142" s="8"/>
      <c r="AH3142" s="88"/>
    </row>
    <row r="3143" spans="1:34" x14ac:dyDescent="0.25">
      <c r="A3143" s="62">
        <f>COUNTA(H3143:K3143,L3143:AH3143)</f>
        <v>0</v>
      </c>
      <c r="B3143" s="13"/>
      <c r="C3143" s="13"/>
      <c r="D3143" s="13"/>
      <c r="E3143" s="13">
        <f t="shared" si="400"/>
        <v>0</v>
      </c>
      <c r="F3143" s="13"/>
      <c r="G3143" s="13"/>
      <c r="H3143" s="88"/>
      <c r="I3143" s="88"/>
      <c r="J3143" s="9"/>
      <c r="K3143" s="8"/>
      <c r="L3143" s="19"/>
      <c r="M3143" s="8"/>
      <c r="N3143" s="19"/>
      <c r="O3143" s="19"/>
      <c r="P3143" s="19"/>
      <c r="Q3143" s="8"/>
      <c r="R3143" s="8"/>
      <c r="S3143" s="88"/>
      <c r="T3143" s="8"/>
      <c r="U3143" s="8"/>
      <c r="V3143" s="11"/>
      <c r="W3143" s="19"/>
      <c r="X3143" s="8"/>
      <c r="Y3143" s="90"/>
      <c r="Z3143" s="88"/>
      <c r="AA3143" s="88"/>
      <c r="AB3143" s="88"/>
      <c r="AC3143" s="88"/>
      <c r="AD3143" s="10"/>
      <c r="AE3143" s="8"/>
      <c r="AF3143" s="12"/>
      <c r="AG3143" s="8"/>
      <c r="AH3143" s="88"/>
    </row>
    <row r="3144" spans="1:34" x14ac:dyDescent="0.25">
      <c r="A3144" s="62">
        <f>COUNTA(H3144:K3144,L3144:AH3144,J3145)-4</f>
        <v>0</v>
      </c>
      <c r="B3144" s="13"/>
      <c r="C3144" s="13"/>
      <c r="D3144" s="13"/>
      <c r="E3144" s="13">
        <f t="shared" si="400"/>
        <v>0</v>
      </c>
      <c r="F3144" s="13"/>
      <c r="G3144" s="13"/>
      <c r="H3144" s="88"/>
      <c r="I3144" s="88"/>
      <c r="J3144" s="7" t="s">
        <v>78</v>
      </c>
      <c r="K3144" s="8"/>
      <c r="L3144" s="19"/>
      <c r="M3144" s="8"/>
      <c r="N3144" s="19"/>
      <c r="O3144" s="19"/>
      <c r="P3144" s="19"/>
      <c r="Q3144" s="8"/>
      <c r="R3144" s="8"/>
      <c r="S3144" s="88"/>
      <c r="T3144" s="17" t="s">
        <v>80</v>
      </c>
      <c r="U3144" s="17" t="s">
        <v>80</v>
      </c>
      <c r="V3144" s="18" t="s">
        <v>80</v>
      </c>
      <c r="W3144" s="19"/>
      <c r="X3144" s="8"/>
      <c r="Y3144" s="90"/>
      <c r="Z3144" s="88"/>
      <c r="AA3144" s="88"/>
      <c r="AB3144" s="88"/>
      <c r="AC3144" s="88"/>
      <c r="AD3144" s="10"/>
      <c r="AE3144" s="8"/>
      <c r="AF3144" s="12"/>
      <c r="AG3144" s="8"/>
      <c r="AH3144" s="88"/>
    </row>
    <row r="3145" spans="1:34" x14ac:dyDescent="0.25">
      <c r="A3145" s="62">
        <f>COUNTA(H3145:K3145,L3145:AH3145)</f>
        <v>0</v>
      </c>
      <c r="B3145" s="13"/>
      <c r="C3145" s="13"/>
      <c r="D3145" s="13" t="str">
        <f>IF(J3145&gt;0,"совмещение","-")</f>
        <v>-</v>
      </c>
      <c r="E3145" s="13">
        <f t="shared" si="400"/>
        <v>0</v>
      </c>
      <c r="F3145" s="13"/>
      <c r="G3145" s="13"/>
      <c r="H3145" s="88"/>
      <c r="I3145" s="88"/>
      <c r="J3145" s="9"/>
      <c r="K3145" s="8"/>
      <c r="L3145" s="19"/>
      <c r="M3145" s="8"/>
      <c r="N3145" s="19"/>
      <c r="O3145" s="19"/>
      <c r="P3145" s="19"/>
      <c r="Q3145" s="8"/>
      <c r="R3145" s="8"/>
      <c r="S3145" s="88"/>
      <c r="T3145" s="8"/>
      <c r="U3145" s="8"/>
      <c r="V3145" s="11"/>
      <c r="W3145" s="19"/>
      <c r="X3145" s="8"/>
      <c r="Y3145" s="90"/>
      <c r="Z3145" s="88"/>
      <c r="AA3145" s="88"/>
      <c r="AB3145" s="88"/>
      <c r="AC3145" s="88"/>
      <c r="AD3145" s="10"/>
      <c r="AE3145" s="8"/>
      <c r="AF3145" s="12"/>
      <c r="AG3145" s="8"/>
      <c r="AH3145" s="88"/>
    </row>
    <row r="3146" spans="1:34" x14ac:dyDescent="0.25">
      <c r="A3146" s="62">
        <f>COUNTA(H3146:K3146,L3146:AH3146)</f>
        <v>0</v>
      </c>
      <c r="B3146" s="13"/>
      <c r="C3146" s="13"/>
      <c r="D3146" s="13"/>
      <c r="E3146" s="13">
        <f t="shared" si="400"/>
        <v>0</v>
      </c>
      <c r="F3146" s="13"/>
      <c r="G3146" s="13"/>
      <c r="H3146" s="88"/>
      <c r="I3146" s="88"/>
      <c r="J3146" s="9"/>
      <c r="K3146" s="8"/>
      <c r="L3146" s="19"/>
      <c r="M3146" s="8"/>
      <c r="N3146" s="19"/>
      <c r="O3146" s="19"/>
      <c r="P3146" s="19"/>
      <c r="Q3146" s="8"/>
      <c r="R3146" s="8"/>
      <c r="S3146" s="88"/>
      <c r="T3146" s="8"/>
      <c r="U3146" s="8"/>
      <c r="V3146" s="11"/>
      <c r="W3146" s="19"/>
      <c r="X3146" s="8"/>
      <c r="Y3146" s="90"/>
      <c r="Z3146" s="88"/>
      <c r="AA3146" s="88"/>
      <c r="AB3146" s="88"/>
      <c r="AC3146" s="88"/>
      <c r="AD3146" s="10"/>
      <c r="AE3146" s="8"/>
      <c r="AF3146" s="12"/>
      <c r="AG3146" s="8"/>
      <c r="AH3146" s="88"/>
    </row>
    <row r="3147" spans="1:34" x14ac:dyDescent="0.25">
      <c r="A3147" s="62">
        <f>COUNTA(H3147:K3147,L3147:AH3147)</f>
        <v>0</v>
      </c>
      <c r="B3147" s="13"/>
      <c r="C3147" s="13"/>
      <c r="D3147" s="13"/>
      <c r="E3147" s="13">
        <f t="shared" si="400"/>
        <v>0</v>
      </c>
      <c r="F3147" s="13"/>
      <c r="G3147" s="13"/>
      <c r="H3147" s="88"/>
      <c r="I3147" s="88"/>
      <c r="J3147" s="9"/>
      <c r="K3147" s="8"/>
      <c r="L3147" s="19"/>
      <c r="M3147" s="8"/>
      <c r="N3147" s="19"/>
      <c r="O3147" s="19"/>
      <c r="P3147" s="19"/>
      <c r="Q3147" s="8"/>
      <c r="R3147" s="8"/>
      <c r="S3147" s="88"/>
      <c r="T3147" s="8"/>
      <c r="U3147" s="8"/>
      <c r="V3147" s="11"/>
      <c r="W3147" s="19"/>
      <c r="X3147" s="8"/>
      <c r="Y3147" s="90"/>
      <c r="Z3147" s="88"/>
      <c r="AA3147" s="88"/>
      <c r="AB3147" s="88"/>
      <c r="AC3147" s="88"/>
      <c r="AD3147" s="10"/>
      <c r="AE3147" s="8"/>
      <c r="AF3147" s="12"/>
      <c r="AG3147" s="8"/>
      <c r="AH3147" s="88"/>
    </row>
    <row r="3148" spans="1:34" x14ac:dyDescent="0.25">
      <c r="A3148" s="62">
        <f>COUNTA(H3148:K3148,L3148:AH3148)</f>
        <v>0</v>
      </c>
      <c r="B3148" s="13"/>
      <c r="C3148" s="13"/>
      <c r="D3148" s="13"/>
      <c r="E3148" s="13">
        <f t="shared" si="400"/>
        <v>0</v>
      </c>
      <c r="F3148" s="13"/>
      <c r="G3148" s="13"/>
      <c r="H3148" s="88"/>
      <c r="I3148" s="88"/>
      <c r="J3148" s="9"/>
      <c r="K3148" s="8"/>
      <c r="L3148" s="19"/>
      <c r="M3148" s="8"/>
      <c r="N3148" s="19"/>
      <c r="O3148" s="19"/>
      <c r="P3148" s="19"/>
      <c r="Q3148" s="8"/>
      <c r="R3148" s="8"/>
      <c r="S3148" s="88"/>
      <c r="T3148" s="8"/>
      <c r="U3148" s="8"/>
      <c r="V3148" s="11"/>
      <c r="W3148" s="19"/>
      <c r="X3148" s="8"/>
      <c r="Y3148" s="90"/>
      <c r="Z3148" s="88"/>
      <c r="AA3148" s="88"/>
      <c r="AB3148" s="88"/>
      <c r="AC3148" s="88"/>
      <c r="AD3148" s="10"/>
      <c r="AE3148" s="8"/>
      <c r="AF3148" s="12"/>
      <c r="AG3148" s="8"/>
      <c r="AH3148" s="88"/>
    </row>
    <row r="3149" spans="1:34" x14ac:dyDescent="0.25">
      <c r="A3149" s="62">
        <f>COUNTA(H3149:K3149,L3149:AH3149)</f>
        <v>0</v>
      </c>
      <c r="B3149" s="13"/>
      <c r="C3149" s="13"/>
      <c r="D3149" s="13"/>
      <c r="E3149" s="13">
        <f t="shared" si="400"/>
        <v>0</v>
      </c>
      <c r="F3149" s="13"/>
      <c r="G3149" s="13"/>
      <c r="H3149" s="88"/>
      <c r="I3149" s="88"/>
      <c r="J3149" s="9"/>
      <c r="K3149" s="8"/>
      <c r="L3149" s="19"/>
      <c r="M3149" s="8"/>
      <c r="N3149" s="19"/>
      <c r="O3149" s="19"/>
      <c r="P3149" s="19"/>
      <c r="Q3149" s="8"/>
      <c r="R3149" s="8"/>
      <c r="S3149" s="88"/>
      <c r="T3149" s="8"/>
      <c r="U3149" s="8"/>
      <c r="V3149" s="11"/>
      <c r="W3149" s="19"/>
      <c r="X3149" s="8"/>
      <c r="Y3149" s="90"/>
      <c r="Z3149" s="88"/>
      <c r="AA3149" s="88"/>
      <c r="AB3149" s="88"/>
      <c r="AC3149" s="88"/>
      <c r="AD3149" s="10"/>
      <c r="AE3149" s="8"/>
      <c r="AF3149" s="12"/>
      <c r="AG3149" s="8"/>
      <c r="AH3149" s="88"/>
    </row>
    <row r="3150" spans="1:34" x14ac:dyDescent="0.25">
      <c r="A3150" s="62">
        <f>COUNTA(H3150:K3150,L3150:AH3150)</f>
        <v>0</v>
      </c>
      <c r="B3150" s="13"/>
      <c r="C3150" s="13"/>
      <c r="D3150" s="13"/>
      <c r="E3150" s="13">
        <f t="shared" si="400"/>
        <v>0</v>
      </c>
      <c r="F3150" s="13"/>
      <c r="G3150" s="13"/>
      <c r="H3150" s="88"/>
      <c r="I3150" s="88"/>
      <c r="J3150" s="9"/>
      <c r="K3150" s="8"/>
      <c r="L3150" s="19"/>
      <c r="M3150" s="8"/>
      <c r="N3150" s="19"/>
      <c r="O3150" s="19"/>
      <c r="P3150" s="19"/>
      <c r="Q3150" s="8"/>
      <c r="R3150" s="8"/>
      <c r="S3150" s="88"/>
      <c r="T3150" s="8"/>
      <c r="U3150" s="8"/>
      <c r="V3150" s="11"/>
      <c r="W3150" s="19"/>
      <c r="X3150" s="8"/>
      <c r="Y3150" s="90"/>
      <c r="Z3150" s="88"/>
      <c r="AA3150" s="88"/>
      <c r="AB3150" s="88"/>
      <c r="AC3150" s="88"/>
      <c r="AD3150" s="10"/>
      <c r="AE3150" s="8"/>
      <c r="AF3150" s="12"/>
      <c r="AG3150" s="8"/>
      <c r="AH3150" s="88"/>
    </row>
    <row r="3151" spans="1:34" x14ac:dyDescent="0.25">
      <c r="A3151" s="62">
        <f>COUNTA(H3151:K3151,L3151:AH3151,J3152)-4</f>
        <v>0</v>
      </c>
      <c r="B3151" s="13"/>
      <c r="C3151" s="13"/>
      <c r="D3151" s="13"/>
      <c r="E3151" s="13">
        <f t="shared" si="400"/>
        <v>0</v>
      </c>
      <c r="F3151" s="13"/>
      <c r="G3151" s="13"/>
      <c r="H3151" s="88"/>
      <c r="I3151" s="88"/>
      <c r="J3151" s="7" t="s">
        <v>79</v>
      </c>
      <c r="K3151" s="8"/>
      <c r="L3151" s="19"/>
      <c r="M3151" s="8"/>
      <c r="N3151" s="19"/>
      <c r="O3151" s="19"/>
      <c r="P3151" s="19"/>
      <c r="Q3151" s="8"/>
      <c r="R3151" s="8"/>
      <c r="S3151" s="88"/>
      <c r="T3151" s="17" t="s">
        <v>80</v>
      </c>
      <c r="U3151" s="17" t="s">
        <v>80</v>
      </c>
      <c r="V3151" s="18" t="s">
        <v>80</v>
      </c>
      <c r="W3151" s="19"/>
      <c r="X3151" s="8"/>
      <c r="Y3151" s="90"/>
      <c r="Z3151" s="88"/>
      <c r="AA3151" s="88"/>
      <c r="AB3151" s="88"/>
      <c r="AC3151" s="88"/>
      <c r="AD3151" s="10"/>
      <c r="AE3151" s="8"/>
      <c r="AF3151" s="12"/>
      <c r="AG3151" s="8"/>
      <c r="AH3151" s="88"/>
    </row>
    <row r="3152" spans="1:34" x14ac:dyDescent="0.25">
      <c r="A3152" s="62">
        <f>COUNTA(H3152:K3152,L3152:AH3152)</f>
        <v>0</v>
      </c>
      <c r="B3152" s="13"/>
      <c r="C3152" s="13"/>
      <c r="D3152" s="13" t="str">
        <f>IF(J3152&gt;0,"совместительство","-")</f>
        <v>-</v>
      </c>
      <c r="E3152" s="13">
        <f t="shared" si="400"/>
        <v>0</v>
      </c>
      <c r="F3152" s="13"/>
      <c r="G3152" s="13"/>
      <c r="H3152" s="88"/>
      <c r="I3152" s="88"/>
      <c r="J3152" s="9"/>
      <c r="K3152" s="8"/>
      <c r="L3152" s="19"/>
      <c r="M3152" s="8"/>
      <c r="N3152" s="19"/>
      <c r="O3152" s="19"/>
      <c r="P3152" s="19"/>
      <c r="Q3152" s="8"/>
      <c r="R3152" s="8"/>
      <c r="S3152" s="88"/>
      <c r="T3152" s="8"/>
      <c r="U3152" s="8"/>
      <c r="V3152" s="11"/>
      <c r="W3152" s="19"/>
      <c r="X3152" s="8"/>
      <c r="Y3152" s="90"/>
      <c r="Z3152" s="88"/>
      <c r="AA3152" s="88"/>
      <c r="AB3152" s="88"/>
      <c r="AC3152" s="88"/>
      <c r="AD3152" s="10"/>
      <c r="AE3152" s="8"/>
      <c r="AF3152" s="12"/>
      <c r="AG3152" s="8"/>
      <c r="AH3152" s="88"/>
    </row>
    <row r="3153" spans="1:34" x14ac:dyDescent="0.25">
      <c r="A3153" s="62">
        <f>COUNTA(H3153:K3153,L3153:AH3153)</f>
        <v>0</v>
      </c>
      <c r="B3153" s="13"/>
      <c r="C3153" s="13"/>
      <c r="D3153" s="13"/>
      <c r="E3153" s="13">
        <f t="shared" si="400"/>
        <v>0</v>
      </c>
      <c r="F3153" s="13"/>
      <c r="G3153" s="13"/>
      <c r="H3153" s="88"/>
      <c r="I3153" s="88"/>
      <c r="J3153" s="9"/>
      <c r="K3153" s="8"/>
      <c r="L3153" s="19"/>
      <c r="M3153" s="8"/>
      <c r="N3153" s="19"/>
      <c r="O3153" s="19"/>
      <c r="P3153" s="19"/>
      <c r="Q3153" s="8"/>
      <c r="R3153" s="8"/>
      <c r="S3153" s="88"/>
      <c r="T3153" s="8"/>
      <c r="U3153" s="8"/>
      <c r="V3153" s="11"/>
      <c r="W3153" s="19"/>
      <c r="X3153" s="8"/>
      <c r="Y3153" s="90"/>
      <c r="Z3153" s="88"/>
      <c r="AA3153" s="88"/>
      <c r="AB3153" s="88"/>
      <c r="AC3153" s="88"/>
      <c r="AD3153" s="10"/>
      <c r="AE3153" s="8"/>
      <c r="AF3153" s="12"/>
      <c r="AG3153" s="8"/>
      <c r="AH3153" s="88"/>
    </row>
    <row r="3154" spans="1:34" x14ac:dyDescent="0.25">
      <c r="A3154" s="62">
        <f>COUNTA(H3154:K3154,L3154:AH3154)</f>
        <v>0</v>
      </c>
      <c r="B3154" s="13"/>
      <c r="C3154" s="13"/>
      <c r="D3154" s="13"/>
      <c r="E3154" s="13">
        <f t="shared" si="400"/>
        <v>0</v>
      </c>
      <c r="F3154" s="13"/>
      <c r="G3154" s="13"/>
      <c r="H3154" s="88"/>
      <c r="I3154" s="88"/>
      <c r="J3154" s="9"/>
      <c r="K3154" s="8"/>
      <c r="L3154" s="19"/>
      <c r="M3154" s="8"/>
      <c r="N3154" s="19"/>
      <c r="O3154" s="19"/>
      <c r="P3154" s="19"/>
      <c r="Q3154" s="8"/>
      <c r="R3154" s="8"/>
      <c r="S3154" s="88"/>
      <c r="T3154" s="8"/>
      <c r="U3154" s="8"/>
      <c r="V3154" s="11"/>
      <c r="W3154" s="19"/>
      <c r="X3154" s="8"/>
      <c r="Y3154" s="90"/>
      <c r="Z3154" s="88"/>
      <c r="AA3154" s="88"/>
      <c r="AB3154" s="88"/>
      <c r="AC3154" s="88"/>
      <c r="AD3154" s="10"/>
      <c r="AE3154" s="8"/>
      <c r="AF3154" s="12"/>
      <c r="AG3154" s="8"/>
      <c r="AH3154" s="88"/>
    </row>
    <row r="3155" spans="1:34" x14ac:dyDescent="0.25">
      <c r="A3155" s="62">
        <f>COUNTA(H3155:K3155,L3155:AH3155)</f>
        <v>0</v>
      </c>
      <c r="B3155" s="13"/>
      <c r="C3155" s="13"/>
      <c r="D3155" s="13"/>
      <c r="E3155" s="13">
        <f t="shared" si="400"/>
        <v>0</v>
      </c>
      <c r="F3155" s="13"/>
      <c r="G3155" s="13"/>
      <c r="H3155" s="88"/>
      <c r="I3155" s="88"/>
      <c r="J3155" s="9"/>
      <c r="K3155" s="8"/>
      <c r="L3155" s="19"/>
      <c r="M3155" s="8"/>
      <c r="N3155" s="19"/>
      <c r="O3155" s="19"/>
      <c r="P3155" s="19"/>
      <c r="Q3155" s="8"/>
      <c r="R3155" s="8"/>
      <c r="S3155" s="88"/>
      <c r="T3155" s="8"/>
      <c r="U3155" s="8"/>
      <c r="V3155" s="11"/>
      <c r="W3155" s="19"/>
      <c r="X3155" s="8"/>
      <c r="Y3155" s="90"/>
      <c r="Z3155" s="88"/>
      <c r="AA3155" s="88"/>
      <c r="AB3155" s="88"/>
      <c r="AC3155" s="88"/>
      <c r="AD3155" s="10"/>
      <c r="AE3155" s="8"/>
      <c r="AF3155" s="12"/>
      <c r="AG3155" s="8"/>
      <c r="AH3155" s="88"/>
    </row>
    <row r="3156" spans="1:34" x14ac:dyDescent="0.25">
      <c r="A3156" s="62">
        <f>COUNTA(H3156:K3156,L3156:AH3156)</f>
        <v>0</v>
      </c>
      <c r="B3156" s="13"/>
      <c r="C3156" s="13"/>
      <c r="D3156" s="13"/>
      <c r="E3156" s="13">
        <f t="shared" si="400"/>
        <v>0</v>
      </c>
      <c r="F3156" s="13"/>
      <c r="G3156" s="13"/>
      <c r="H3156" s="88"/>
      <c r="I3156" s="88"/>
      <c r="J3156" s="9"/>
      <c r="K3156" s="8"/>
      <c r="L3156" s="19"/>
      <c r="M3156" s="8"/>
      <c r="N3156" s="19"/>
      <c r="O3156" s="19"/>
      <c r="P3156" s="19"/>
      <c r="Q3156" s="8"/>
      <c r="R3156" s="8"/>
      <c r="S3156" s="88"/>
      <c r="T3156" s="8"/>
      <c r="U3156" s="8"/>
      <c r="V3156" s="11"/>
      <c r="W3156" s="19"/>
      <c r="X3156" s="8"/>
      <c r="Y3156" s="90"/>
      <c r="Z3156" s="88"/>
      <c r="AA3156" s="88"/>
      <c r="AB3156" s="88"/>
      <c r="AC3156" s="88"/>
      <c r="AD3156" s="10"/>
      <c r="AE3156" s="8"/>
      <c r="AF3156" s="12"/>
      <c r="AG3156" s="8"/>
      <c r="AH3156" s="88"/>
    </row>
    <row r="3157" spans="1:34" x14ac:dyDescent="0.25">
      <c r="A3157" s="62">
        <f>COUNTA(H3157:K3157,L3157:AH3157)</f>
        <v>0</v>
      </c>
      <c r="B3157" s="13"/>
      <c r="C3157" s="13"/>
      <c r="D3157" s="13"/>
      <c r="E3157" s="13">
        <f t="shared" si="400"/>
        <v>0</v>
      </c>
      <c r="F3157" s="13"/>
      <c r="G3157" s="13"/>
      <c r="H3157" s="88"/>
      <c r="I3157" s="88"/>
      <c r="J3157" s="9"/>
      <c r="K3157" s="8"/>
      <c r="L3157" s="19"/>
      <c r="M3157" s="8"/>
      <c r="N3157" s="19"/>
      <c r="O3157" s="19"/>
      <c r="P3157" s="19"/>
      <c r="Q3157" s="8"/>
      <c r="R3157" s="8"/>
      <c r="S3157" s="88"/>
      <c r="T3157" s="8"/>
      <c r="U3157" s="8"/>
      <c r="V3157" s="11"/>
      <c r="W3157" s="19"/>
      <c r="X3157" s="8"/>
      <c r="Y3157" s="90"/>
      <c r="Z3157" s="88"/>
      <c r="AA3157" s="88"/>
      <c r="AB3157" s="88"/>
      <c r="AC3157" s="88"/>
      <c r="AD3157" s="10"/>
      <c r="AE3157" s="8"/>
      <c r="AF3157" s="12"/>
      <c r="AG3157" s="8"/>
      <c r="AH3157" s="88"/>
    </row>
    <row r="3158" spans="1:34" s="26" customFormat="1" ht="11.25" customHeight="1" x14ac:dyDescent="0.25">
      <c r="A3158" s="21">
        <v>0</v>
      </c>
      <c r="B3158" s="22"/>
      <c r="C3158" s="22"/>
      <c r="D3158" s="21"/>
      <c r="E3158" s="23">
        <f>MAX(E3142:E3157)</f>
        <v>0</v>
      </c>
      <c r="F3158" s="21" t="str">
        <f>RIGHT(R3158,4)</f>
        <v xml:space="preserve"> - 0</v>
      </c>
      <c r="G3158" s="21" t="str">
        <f>RIGHT(X3158,4)</f>
        <v xml:space="preserve"> - 0</v>
      </c>
      <c r="H3158" s="88"/>
      <c r="I3158" s="88"/>
      <c r="J3158" s="23" t="s">
        <v>85</v>
      </c>
      <c r="K3158" s="23" t="str">
        <f>IF(E3158=4,"ВО",IF(E3158=3,"СПО",IF(E3158=2,"ВО (с)",IF(E3158=1,"СПО (с)","-"))))</f>
        <v>-</v>
      </c>
      <c r="L3158" s="23">
        <f>COUNTA(L3142:L3157)</f>
        <v>0</v>
      </c>
      <c r="M3158" s="23" t="s">
        <v>80</v>
      </c>
      <c r="N3158" s="23" t="s">
        <v>80</v>
      </c>
      <c r="O3158" s="23">
        <f>COUNTA(O3142:O3157)</f>
        <v>0</v>
      </c>
      <c r="P3158" s="23" t="s">
        <v>80</v>
      </c>
      <c r="Q3158" s="23">
        <f>SUM(Q3142:Q3157)</f>
        <v>0</v>
      </c>
      <c r="R3158" s="23" t="str">
        <f>CONCATENATE("П.Г.П. - ",MAX(R3142:R3157))</f>
        <v>П.Г.П. - 0</v>
      </c>
      <c r="S3158" s="23">
        <f>COUNTA(S3142)</f>
        <v>0</v>
      </c>
      <c r="T3158" s="23">
        <f>T3143</f>
        <v>0</v>
      </c>
      <c r="U3158" s="23" t="s">
        <v>80</v>
      </c>
      <c r="V3158" s="23" t="s">
        <v>80</v>
      </c>
      <c r="W3158" s="23">
        <f>COUNTA(W3142:W3157)</f>
        <v>0</v>
      </c>
      <c r="X3158" s="23" t="str">
        <f>CONCATENATE("П.Г.П. - ",MAX(X3142:X3157))</f>
        <v>П.Г.П. - 0</v>
      </c>
      <c r="Y3158" s="24">
        <f>Y3142</f>
        <v>0</v>
      </c>
      <c r="Z3158" s="23" t="str">
        <f>IF(Z3142="","-",Z3142)</f>
        <v>-</v>
      </c>
      <c r="AA3158" s="23" t="str">
        <f t="shared" ref="AA3158:AC3158" si="401">IF(AA3142="","-",AA3142)</f>
        <v>-</v>
      </c>
      <c r="AB3158" s="23" t="str">
        <f t="shared" si="401"/>
        <v>-</v>
      </c>
      <c r="AC3158" s="23" t="str">
        <f t="shared" si="401"/>
        <v>-</v>
      </c>
      <c r="AD3158" s="23" t="s">
        <v>80</v>
      </c>
      <c r="AE3158" s="23">
        <f>SUM(AE3142:AE3157)</f>
        <v>0</v>
      </c>
      <c r="AF3158" s="25">
        <f>SUM(AF3142:AF3157)</f>
        <v>0</v>
      </c>
      <c r="AG3158" s="23" t="s">
        <v>80</v>
      </c>
      <c r="AH3158" s="23" t="s">
        <v>80</v>
      </c>
    </row>
    <row r="3159" spans="1:34" x14ac:dyDescent="0.25">
      <c r="A3159" s="62">
        <f>COUNTA(H3159:K3159,L3159:AH3159)-7</f>
        <v>-1</v>
      </c>
      <c r="B3159" s="13"/>
      <c r="C3159" s="13"/>
      <c r="D3159" s="13"/>
      <c r="E3159" s="13">
        <f t="shared" ref="E3159:E3174" si="402">IF(K3159="ВО",4,IF(K3159="СПО",3,IF(K3159="ВО (студент)",2,IF(K3159="СПО (студент)",1,0))))</f>
        <v>0</v>
      </c>
      <c r="F3159" s="13"/>
      <c r="G3159" s="13"/>
      <c r="H3159" s="88">
        <v>206</v>
      </c>
      <c r="I3159" s="88"/>
      <c r="J3159" s="7" t="s">
        <v>77</v>
      </c>
      <c r="K3159" s="8"/>
      <c r="L3159" s="19"/>
      <c r="M3159" s="8"/>
      <c r="N3159" s="19"/>
      <c r="O3159" s="19"/>
      <c r="P3159" s="19"/>
      <c r="Q3159" s="8"/>
      <c r="R3159" s="8"/>
      <c r="S3159" s="88"/>
      <c r="T3159" s="17" t="s">
        <v>80</v>
      </c>
      <c r="U3159" s="17" t="s">
        <v>80</v>
      </c>
      <c r="V3159" s="18" t="s">
        <v>80</v>
      </c>
      <c r="W3159" s="19"/>
      <c r="X3159" s="8"/>
      <c r="Y3159" s="90"/>
      <c r="Z3159" s="88"/>
      <c r="AA3159" s="88"/>
      <c r="AB3159" s="88" t="str">
        <f>IF(Y3159&lt;1,"-",ROUND(YEARFRAC(Y3159,#REF!,1),2))</f>
        <v>-</v>
      </c>
      <c r="AC3159" s="88"/>
      <c r="AD3159" s="10"/>
      <c r="AE3159" s="8"/>
      <c r="AF3159" s="12"/>
      <c r="AG3159" s="8"/>
      <c r="AH3159" s="88"/>
    </row>
    <row r="3160" spans="1:34" x14ac:dyDescent="0.25">
      <c r="A3160" s="62">
        <f>COUNTA(H3160:K3160,L3160:AH3160)</f>
        <v>0</v>
      </c>
      <c r="B3160" s="13"/>
      <c r="C3160" s="13"/>
      <c r="D3160" s="13"/>
      <c r="E3160" s="13">
        <f t="shared" si="402"/>
        <v>0</v>
      </c>
      <c r="F3160" s="13"/>
      <c r="G3160" s="13"/>
      <c r="H3160" s="88"/>
      <c r="I3160" s="88"/>
      <c r="J3160" s="9"/>
      <c r="K3160" s="8"/>
      <c r="L3160" s="19"/>
      <c r="M3160" s="8"/>
      <c r="N3160" s="19"/>
      <c r="O3160" s="19"/>
      <c r="P3160" s="19"/>
      <c r="Q3160" s="8"/>
      <c r="R3160" s="8"/>
      <c r="S3160" s="88"/>
      <c r="T3160" s="8"/>
      <c r="U3160" s="8"/>
      <c r="V3160" s="11"/>
      <c r="W3160" s="19"/>
      <c r="X3160" s="8"/>
      <c r="Y3160" s="90"/>
      <c r="Z3160" s="88"/>
      <c r="AA3160" s="88"/>
      <c r="AB3160" s="88"/>
      <c r="AC3160" s="88"/>
      <c r="AD3160" s="10"/>
      <c r="AE3160" s="8"/>
      <c r="AF3160" s="12"/>
      <c r="AG3160" s="8"/>
      <c r="AH3160" s="88"/>
    </row>
    <row r="3161" spans="1:34" x14ac:dyDescent="0.25">
      <c r="A3161" s="62">
        <f>COUNTA(H3161:K3161,L3161:AH3161,J3162)-4</f>
        <v>0</v>
      </c>
      <c r="B3161" s="13"/>
      <c r="C3161" s="13"/>
      <c r="D3161" s="13"/>
      <c r="E3161" s="13">
        <f t="shared" si="402"/>
        <v>0</v>
      </c>
      <c r="F3161" s="13"/>
      <c r="G3161" s="13"/>
      <c r="H3161" s="88"/>
      <c r="I3161" s="88"/>
      <c r="J3161" s="7" t="s">
        <v>78</v>
      </c>
      <c r="K3161" s="8"/>
      <c r="L3161" s="19"/>
      <c r="M3161" s="8"/>
      <c r="N3161" s="19"/>
      <c r="O3161" s="19"/>
      <c r="P3161" s="19"/>
      <c r="Q3161" s="8"/>
      <c r="R3161" s="8"/>
      <c r="S3161" s="88"/>
      <c r="T3161" s="17" t="s">
        <v>80</v>
      </c>
      <c r="U3161" s="17" t="s">
        <v>80</v>
      </c>
      <c r="V3161" s="18" t="s">
        <v>80</v>
      </c>
      <c r="W3161" s="19"/>
      <c r="X3161" s="8"/>
      <c r="Y3161" s="90"/>
      <c r="Z3161" s="88"/>
      <c r="AA3161" s="88"/>
      <c r="AB3161" s="88"/>
      <c r="AC3161" s="88"/>
      <c r="AD3161" s="10"/>
      <c r="AE3161" s="8"/>
      <c r="AF3161" s="12"/>
      <c r="AG3161" s="8"/>
      <c r="AH3161" s="88"/>
    </row>
    <row r="3162" spans="1:34" x14ac:dyDescent="0.25">
      <c r="A3162" s="62">
        <f>COUNTA(H3162:K3162,L3162:AH3162)</f>
        <v>0</v>
      </c>
      <c r="B3162" s="13"/>
      <c r="C3162" s="13"/>
      <c r="D3162" s="13" t="str">
        <f>IF(J3162&gt;0,"совмещение","-")</f>
        <v>-</v>
      </c>
      <c r="E3162" s="13">
        <f t="shared" si="402"/>
        <v>0</v>
      </c>
      <c r="F3162" s="13"/>
      <c r="G3162" s="13"/>
      <c r="H3162" s="88"/>
      <c r="I3162" s="88"/>
      <c r="J3162" s="9"/>
      <c r="K3162" s="8"/>
      <c r="L3162" s="19"/>
      <c r="M3162" s="8"/>
      <c r="N3162" s="19"/>
      <c r="O3162" s="19"/>
      <c r="P3162" s="19"/>
      <c r="Q3162" s="8"/>
      <c r="R3162" s="8"/>
      <c r="S3162" s="88"/>
      <c r="T3162" s="8"/>
      <c r="U3162" s="8"/>
      <c r="V3162" s="11"/>
      <c r="W3162" s="19"/>
      <c r="X3162" s="8"/>
      <c r="Y3162" s="90"/>
      <c r="Z3162" s="88"/>
      <c r="AA3162" s="88"/>
      <c r="AB3162" s="88"/>
      <c r="AC3162" s="88"/>
      <c r="AD3162" s="10"/>
      <c r="AE3162" s="8"/>
      <c r="AF3162" s="12"/>
      <c r="AG3162" s="8"/>
      <c r="AH3162" s="88"/>
    </row>
    <row r="3163" spans="1:34" x14ac:dyDescent="0.25">
      <c r="A3163" s="62">
        <f>COUNTA(H3163:K3163,L3163:AH3163)</f>
        <v>0</v>
      </c>
      <c r="B3163" s="13"/>
      <c r="C3163" s="13"/>
      <c r="D3163" s="13"/>
      <c r="E3163" s="13">
        <f t="shared" si="402"/>
        <v>0</v>
      </c>
      <c r="F3163" s="13"/>
      <c r="G3163" s="13"/>
      <c r="H3163" s="88"/>
      <c r="I3163" s="88"/>
      <c r="J3163" s="9"/>
      <c r="K3163" s="8"/>
      <c r="L3163" s="19"/>
      <c r="M3163" s="8"/>
      <c r="N3163" s="19"/>
      <c r="O3163" s="19"/>
      <c r="P3163" s="19"/>
      <c r="Q3163" s="8"/>
      <c r="R3163" s="8"/>
      <c r="S3163" s="88"/>
      <c r="T3163" s="8"/>
      <c r="U3163" s="8"/>
      <c r="V3163" s="11"/>
      <c r="W3163" s="19"/>
      <c r="X3163" s="8"/>
      <c r="Y3163" s="90"/>
      <c r="Z3163" s="88"/>
      <c r="AA3163" s="88"/>
      <c r="AB3163" s="88"/>
      <c r="AC3163" s="88"/>
      <c r="AD3163" s="10"/>
      <c r="AE3163" s="8"/>
      <c r="AF3163" s="12"/>
      <c r="AG3163" s="8"/>
      <c r="AH3163" s="88"/>
    </row>
    <row r="3164" spans="1:34" x14ac:dyDescent="0.25">
      <c r="A3164" s="62">
        <f>COUNTA(H3164:K3164,L3164:AH3164)</f>
        <v>0</v>
      </c>
      <c r="B3164" s="13"/>
      <c r="C3164" s="13"/>
      <c r="D3164" s="13"/>
      <c r="E3164" s="13">
        <f t="shared" si="402"/>
        <v>0</v>
      </c>
      <c r="F3164" s="13"/>
      <c r="G3164" s="13"/>
      <c r="H3164" s="88"/>
      <c r="I3164" s="88"/>
      <c r="J3164" s="9"/>
      <c r="K3164" s="8"/>
      <c r="L3164" s="19"/>
      <c r="M3164" s="8"/>
      <c r="N3164" s="19"/>
      <c r="O3164" s="19"/>
      <c r="P3164" s="19"/>
      <c r="Q3164" s="8"/>
      <c r="R3164" s="8"/>
      <c r="S3164" s="88"/>
      <c r="T3164" s="8"/>
      <c r="U3164" s="8"/>
      <c r="V3164" s="11"/>
      <c r="W3164" s="19"/>
      <c r="X3164" s="8"/>
      <c r="Y3164" s="90"/>
      <c r="Z3164" s="88"/>
      <c r="AA3164" s="88"/>
      <c r="AB3164" s="88"/>
      <c r="AC3164" s="88"/>
      <c r="AD3164" s="10"/>
      <c r="AE3164" s="8"/>
      <c r="AF3164" s="12"/>
      <c r="AG3164" s="8"/>
      <c r="AH3164" s="88"/>
    </row>
    <row r="3165" spans="1:34" x14ac:dyDescent="0.25">
      <c r="A3165" s="62">
        <f>COUNTA(H3165:K3165,L3165:AH3165)</f>
        <v>0</v>
      </c>
      <c r="B3165" s="13"/>
      <c r="C3165" s="13"/>
      <c r="D3165" s="13"/>
      <c r="E3165" s="13">
        <f t="shared" si="402"/>
        <v>0</v>
      </c>
      <c r="F3165" s="13"/>
      <c r="G3165" s="13"/>
      <c r="H3165" s="88"/>
      <c r="I3165" s="88"/>
      <c r="J3165" s="9"/>
      <c r="K3165" s="8"/>
      <c r="L3165" s="19"/>
      <c r="M3165" s="8"/>
      <c r="N3165" s="19"/>
      <c r="O3165" s="19"/>
      <c r="P3165" s="19"/>
      <c r="Q3165" s="8"/>
      <c r="R3165" s="8"/>
      <c r="S3165" s="88"/>
      <c r="T3165" s="8"/>
      <c r="U3165" s="8"/>
      <c r="V3165" s="11"/>
      <c r="W3165" s="19"/>
      <c r="X3165" s="8"/>
      <c r="Y3165" s="90"/>
      <c r="Z3165" s="88"/>
      <c r="AA3165" s="88"/>
      <c r="AB3165" s="88"/>
      <c r="AC3165" s="88"/>
      <c r="AD3165" s="10"/>
      <c r="AE3165" s="8"/>
      <c r="AF3165" s="12"/>
      <c r="AG3165" s="8"/>
      <c r="AH3165" s="88"/>
    </row>
    <row r="3166" spans="1:34" x14ac:dyDescent="0.25">
      <c r="A3166" s="62">
        <f>COUNTA(H3166:K3166,L3166:AH3166)</f>
        <v>0</v>
      </c>
      <c r="B3166" s="13"/>
      <c r="C3166" s="13"/>
      <c r="D3166" s="13"/>
      <c r="E3166" s="13">
        <f t="shared" si="402"/>
        <v>0</v>
      </c>
      <c r="F3166" s="13"/>
      <c r="G3166" s="13"/>
      <c r="H3166" s="88"/>
      <c r="I3166" s="88"/>
      <c r="J3166" s="9"/>
      <c r="K3166" s="8"/>
      <c r="L3166" s="19"/>
      <c r="M3166" s="8"/>
      <c r="N3166" s="19"/>
      <c r="O3166" s="19"/>
      <c r="P3166" s="19"/>
      <c r="Q3166" s="8"/>
      <c r="R3166" s="8"/>
      <c r="S3166" s="88"/>
      <c r="T3166" s="8"/>
      <c r="U3166" s="8"/>
      <c r="V3166" s="11"/>
      <c r="W3166" s="19"/>
      <c r="X3166" s="8"/>
      <c r="Y3166" s="90"/>
      <c r="Z3166" s="88"/>
      <c r="AA3166" s="88"/>
      <c r="AB3166" s="88"/>
      <c r="AC3166" s="88"/>
      <c r="AD3166" s="10"/>
      <c r="AE3166" s="8"/>
      <c r="AF3166" s="12"/>
      <c r="AG3166" s="8"/>
      <c r="AH3166" s="88"/>
    </row>
    <row r="3167" spans="1:34" x14ac:dyDescent="0.25">
      <c r="A3167" s="62">
        <f>COUNTA(H3167:K3167,L3167:AH3167)</f>
        <v>0</v>
      </c>
      <c r="B3167" s="13"/>
      <c r="C3167" s="13"/>
      <c r="D3167" s="13"/>
      <c r="E3167" s="13">
        <f t="shared" si="402"/>
        <v>0</v>
      </c>
      <c r="F3167" s="13"/>
      <c r="G3167" s="13"/>
      <c r="H3167" s="88"/>
      <c r="I3167" s="88"/>
      <c r="J3167" s="9"/>
      <c r="K3167" s="8"/>
      <c r="L3167" s="19"/>
      <c r="M3167" s="8"/>
      <c r="N3167" s="19"/>
      <c r="O3167" s="19"/>
      <c r="P3167" s="19"/>
      <c r="Q3167" s="8"/>
      <c r="R3167" s="8"/>
      <c r="S3167" s="88"/>
      <c r="T3167" s="8"/>
      <c r="U3167" s="8"/>
      <c r="V3167" s="11"/>
      <c r="W3167" s="19"/>
      <c r="X3167" s="8"/>
      <c r="Y3167" s="90"/>
      <c r="Z3167" s="88"/>
      <c r="AA3167" s="88"/>
      <c r="AB3167" s="88"/>
      <c r="AC3167" s="88"/>
      <c r="AD3167" s="10"/>
      <c r="AE3167" s="8"/>
      <c r="AF3167" s="12"/>
      <c r="AG3167" s="8"/>
      <c r="AH3167" s="88"/>
    </row>
    <row r="3168" spans="1:34" x14ac:dyDescent="0.25">
      <c r="A3168" s="62">
        <f>COUNTA(H3168:K3168,L3168:AH3168,J3169)-4</f>
        <v>0</v>
      </c>
      <c r="B3168" s="13"/>
      <c r="C3168" s="13"/>
      <c r="D3168" s="13"/>
      <c r="E3168" s="13">
        <f t="shared" si="402"/>
        <v>0</v>
      </c>
      <c r="F3168" s="13"/>
      <c r="G3168" s="13"/>
      <c r="H3168" s="88"/>
      <c r="I3168" s="88"/>
      <c r="J3168" s="7" t="s">
        <v>79</v>
      </c>
      <c r="K3168" s="8"/>
      <c r="L3168" s="19"/>
      <c r="M3168" s="8"/>
      <c r="N3168" s="19"/>
      <c r="O3168" s="19"/>
      <c r="P3168" s="19"/>
      <c r="Q3168" s="8"/>
      <c r="R3168" s="8"/>
      <c r="S3168" s="88"/>
      <c r="T3168" s="17" t="s">
        <v>80</v>
      </c>
      <c r="U3168" s="17" t="s">
        <v>80</v>
      </c>
      <c r="V3168" s="18" t="s">
        <v>80</v>
      </c>
      <c r="W3168" s="19"/>
      <c r="X3168" s="8"/>
      <c r="Y3168" s="90"/>
      <c r="Z3168" s="88"/>
      <c r="AA3168" s="88"/>
      <c r="AB3168" s="88"/>
      <c r="AC3168" s="88"/>
      <c r="AD3168" s="10"/>
      <c r="AE3168" s="8"/>
      <c r="AF3168" s="12"/>
      <c r="AG3168" s="8"/>
      <c r="AH3168" s="88"/>
    </row>
    <row r="3169" spans="1:34" x14ac:dyDescent="0.25">
      <c r="A3169" s="62">
        <f>COUNTA(H3169:K3169,L3169:AH3169)</f>
        <v>0</v>
      </c>
      <c r="B3169" s="13"/>
      <c r="C3169" s="13"/>
      <c r="D3169" s="13" t="str">
        <f>IF(J3169&gt;0,"совместительство","-")</f>
        <v>-</v>
      </c>
      <c r="E3169" s="13">
        <f t="shared" si="402"/>
        <v>0</v>
      </c>
      <c r="F3169" s="13"/>
      <c r="G3169" s="13"/>
      <c r="H3169" s="88"/>
      <c r="I3169" s="88"/>
      <c r="J3169" s="9"/>
      <c r="K3169" s="8"/>
      <c r="L3169" s="19"/>
      <c r="M3169" s="8"/>
      <c r="N3169" s="19"/>
      <c r="O3169" s="19"/>
      <c r="P3169" s="19"/>
      <c r="Q3169" s="8"/>
      <c r="R3169" s="8"/>
      <c r="S3169" s="88"/>
      <c r="T3169" s="8"/>
      <c r="U3169" s="8"/>
      <c r="V3169" s="11"/>
      <c r="W3169" s="19"/>
      <c r="X3169" s="8"/>
      <c r="Y3169" s="90"/>
      <c r="Z3169" s="88"/>
      <c r="AA3169" s="88"/>
      <c r="AB3169" s="88"/>
      <c r="AC3169" s="88"/>
      <c r="AD3169" s="10"/>
      <c r="AE3169" s="8"/>
      <c r="AF3169" s="12"/>
      <c r="AG3169" s="8"/>
      <c r="AH3169" s="88"/>
    </row>
    <row r="3170" spans="1:34" x14ac:dyDescent="0.25">
      <c r="A3170" s="62">
        <f>COUNTA(H3170:K3170,L3170:AH3170)</f>
        <v>0</v>
      </c>
      <c r="B3170" s="13"/>
      <c r="C3170" s="13"/>
      <c r="D3170" s="13"/>
      <c r="E3170" s="13">
        <f t="shared" si="402"/>
        <v>0</v>
      </c>
      <c r="F3170" s="13"/>
      <c r="G3170" s="13"/>
      <c r="H3170" s="88"/>
      <c r="I3170" s="88"/>
      <c r="J3170" s="9"/>
      <c r="K3170" s="8"/>
      <c r="L3170" s="19"/>
      <c r="M3170" s="8"/>
      <c r="N3170" s="19"/>
      <c r="O3170" s="19"/>
      <c r="P3170" s="19"/>
      <c r="Q3170" s="8"/>
      <c r="R3170" s="8"/>
      <c r="S3170" s="88"/>
      <c r="T3170" s="8"/>
      <c r="U3170" s="8"/>
      <c r="V3170" s="11"/>
      <c r="W3170" s="19"/>
      <c r="X3170" s="8"/>
      <c r="Y3170" s="90"/>
      <c r="Z3170" s="88"/>
      <c r="AA3170" s="88"/>
      <c r="AB3170" s="88"/>
      <c r="AC3170" s="88"/>
      <c r="AD3170" s="10"/>
      <c r="AE3170" s="8"/>
      <c r="AF3170" s="12"/>
      <c r="AG3170" s="8"/>
      <c r="AH3170" s="88"/>
    </row>
    <row r="3171" spans="1:34" x14ac:dyDescent="0.25">
      <c r="A3171" s="62">
        <f>COUNTA(H3171:K3171,L3171:AH3171)</f>
        <v>0</v>
      </c>
      <c r="B3171" s="13"/>
      <c r="C3171" s="13"/>
      <c r="D3171" s="13"/>
      <c r="E3171" s="13">
        <f t="shared" si="402"/>
        <v>0</v>
      </c>
      <c r="F3171" s="13"/>
      <c r="G3171" s="13"/>
      <c r="H3171" s="88"/>
      <c r="I3171" s="88"/>
      <c r="J3171" s="9"/>
      <c r="K3171" s="8"/>
      <c r="L3171" s="19"/>
      <c r="M3171" s="8"/>
      <c r="N3171" s="19"/>
      <c r="O3171" s="19"/>
      <c r="P3171" s="19"/>
      <c r="Q3171" s="8"/>
      <c r="R3171" s="8"/>
      <c r="S3171" s="88"/>
      <c r="T3171" s="8"/>
      <c r="U3171" s="8"/>
      <c r="V3171" s="11"/>
      <c r="W3171" s="19"/>
      <c r="X3171" s="8"/>
      <c r="Y3171" s="90"/>
      <c r="Z3171" s="88"/>
      <c r="AA3171" s="88"/>
      <c r="AB3171" s="88"/>
      <c r="AC3171" s="88"/>
      <c r="AD3171" s="10"/>
      <c r="AE3171" s="8"/>
      <c r="AF3171" s="12"/>
      <c r="AG3171" s="8"/>
      <c r="AH3171" s="88"/>
    </row>
    <row r="3172" spans="1:34" x14ac:dyDescent="0.25">
      <c r="A3172" s="62">
        <f>COUNTA(H3172:K3172,L3172:AH3172)</f>
        <v>0</v>
      </c>
      <c r="B3172" s="13"/>
      <c r="C3172" s="13"/>
      <c r="D3172" s="13"/>
      <c r="E3172" s="13">
        <f t="shared" si="402"/>
        <v>0</v>
      </c>
      <c r="F3172" s="13"/>
      <c r="G3172" s="13"/>
      <c r="H3172" s="88"/>
      <c r="I3172" s="88"/>
      <c r="J3172" s="9"/>
      <c r="K3172" s="8"/>
      <c r="L3172" s="19"/>
      <c r="M3172" s="8"/>
      <c r="N3172" s="19"/>
      <c r="O3172" s="19"/>
      <c r="P3172" s="19"/>
      <c r="Q3172" s="8"/>
      <c r="R3172" s="8"/>
      <c r="S3172" s="88"/>
      <c r="T3172" s="8"/>
      <c r="U3172" s="8"/>
      <c r="V3172" s="11"/>
      <c r="W3172" s="19"/>
      <c r="X3172" s="8"/>
      <c r="Y3172" s="90"/>
      <c r="Z3172" s="88"/>
      <c r="AA3172" s="88"/>
      <c r="AB3172" s="88"/>
      <c r="AC3172" s="88"/>
      <c r="AD3172" s="10"/>
      <c r="AE3172" s="8"/>
      <c r="AF3172" s="12"/>
      <c r="AG3172" s="8"/>
      <c r="AH3172" s="88"/>
    </row>
    <row r="3173" spans="1:34" x14ac:dyDescent="0.25">
      <c r="A3173" s="62">
        <f>COUNTA(H3173:K3173,L3173:AH3173)</f>
        <v>0</v>
      </c>
      <c r="B3173" s="13"/>
      <c r="C3173" s="13"/>
      <c r="D3173" s="13"/>
      <c r="E3173" s="13">
        <f t="shared" si="402"/>
        <v>0</v>
      </c>
      <c r="F3173" s="13"/>
      <c r="G3173" s="13"/>
      <c r="H3173" s="88"/>
      <c r="I3173" s="88"/>
      <c r="J3173" s="9"/>
      <c r="K3173" s="8"/>
      <c r="L3173" s="19"/>
      <c r="M3173" s="8"/>
      <c r="N3173" s="19"/>
      <c r="O3173" s="19"/>
      <c r="P3173" s="19"/>
      <c r="Q3173" s="8"/>
      <c r="R3173" s="8"/>
      <c r="S3173" s="88"/>
      <c r="T3173" s="8"/>
      <c r="U3173" s="8"/>
      <c r="V3173" s="11"/>
      <c r="W3173" s="19"/>
      <c r="X3173" s="8"/>
      <c r="Y3173" s="90"/>
      <c r="Z3173" s="88"/>
      <c r="AA3173" s="88"/>
      <c r="AB3173" s="88"/>
      <c r="AC3173" s="88"/>
      <c r="AD3173" s="10"/>
      <c r="AE3173" s="8"/>
      <c r="AF3173" s="12"/>
      <c r="AG3173" s="8"/>
      <c r="AH3173" s="88"/>
    </row>
    <row r="3174" spans="1:34" x14ac:dyDescent="0.25">
      <c r="A3174" s="62">
        <f>COUNTA(H3174:K3174,L3174:AH3174)</f>
        <v>0</v>
      </c>
      <c r="B3174" s="13"/>
      <c r="C3174" s="13"/>
      <c r="D3174" s="13"/>
      <c r="E3174" s="13">
        <f t="shared" si="402"/>
        <v>0</v>
      </c>
      <c r="F3174" s="13"/>
      <c r="G3174" s="13"/>
      <c r="H3174" s="88"/>
      <c r="I3174" s="88"/>
      <c r="J3174" s="9"/>
      <c r="K3174" s="8"/>
      <c r="L3174" s="19"/>
      <c r="M3174" s="8"/>
      <c r="N3174" s="19"/>
      <c r="O3174" s="19"/>
      <c r="P3174" s="19"/>
      <c r="Q3174" s="8"/>
      <c r="R3174" s="8"/>
      <c r="S3174" s="88"/>
      <c r="T3174" s="8"/>
      <c r="U3174" s="8"/>
      <c r="V3174" s="11"/>
      <c r="W3174" s="19"/>
      <c r="X3174" s="8"/>
      <c r="Y3174" s="90"/>
      <c r="Z3174" s="88"/>
      <c r="AA3174" s="88"/>
      <c r="AB3174" s="88"/>
      <c r="AC3174" s="88"/>
      <c r="AD3174" s="10"/>
      <c r="AE3174" s="8"/>
      <c r="AF3174" s="12"/>
      <c r="AG3174" s="8"/>
      <c r="AH3174" s="88"/>
    </row>
    <row r="3175" spans="1:34" s="26" customFormat="1" ht="11.25" customHeight="1" x14ac:dyDescent="0.25">
      <c r="A3175" s="21">
        <v>0</v>
      </c>
      <c r="B3175" s="22"/>
      <c r="C3175" s="22"/>
      <c r="D3175" s="21"/>
      <c r="E3175" s="23">
        <f>MAX(E3159:E3174)</f>
        <v>0</v>
      </c>
      <c r="F3175" s="21" t="str">
        <f>RIGHT(R3175,4)</f>
        <v xml:space="preserve"> - 0</v>
      </c>
      <c r="G3175" s="21" t="str">
        <f>RIGHT(X3175,4)</f>
        <v xml:space="preserve"> - 0</v>
      </c>
      <c r="H3175" s="88"/>
      <c r="I3175" s="88"/>
      <c r="J3175" s="23" t="s">
        <v>85</v>
      </c>
      <c r="K3175" s="23" t="str">
        <f>IF(E3175=4,"ВО",IF(E3175=3,"СПО",IF(E3175=2,"ВО (с)",IF(E3175=1,"СПО (с)","-"))))</f>
        <v>-</v>
      </c>
      <c r="L3175" s="23">
        <f>COUNTA(L3159:L3174)</f>
        <v>0</v>
      </c>
      <c r="M3175" s="23" t="s">
        <v>80</v>
      </c>
      <c r="N3175" s="23" t="s">
        <v>80</v>
      </c>
      <c r="O3175" s="23">
        <f>COUNTA(O3159:O3174)</f>
        <v>0</v>
      </c>
      <c r="P3175" s="23" t="s">
        <v>80</v>
      </c>
      <c r="Q3175" s="23">
        <f>SUM(Q3159:Q3174)</f>
        <v>0</v>
      </c>
      <c r="R3175" s="23" t="str">
        <f>CONCATENATE("П.Г.П. - ",MAX(R3159:R3174))</f>
        <v>П.Г.П. - 0</v>
      </c>
      <c r="S3175" s="23">
        <f>COUNTA(S3159)</f>
        <v>0</v>
      </c>
      <c r="T3175" s="23">
        <f>T3160</f>
        <v>0</v>
      </c>
      <c r="U3175" s="23" t="s">
        <v>80</v>
      </c>
      <c r="V3175" s="23" t="s">
        <v>80</v>
      </c>
      <c r="W3175" s="23">
        <f>COUNTA(W3159:W3174)</f>
        <v>0</v>
      </c>
      <c r="X3175" s="23" t="str">
        <f>CONCATENATE("П.Г.П. - ",MAX(X3159:X3174))</f>
        <v>П.Г.П. - 0</v>
      </c>
      <c r="Y3175" s="24">
        <f>Y3159</f>
        <v>0</v>
      </c>
      <c r="Z3175" s="23" t="str">
        <f>IF(Z3159="","-",Z3159)</f>
        <v>-</v>
      </c>
      <c r="AA3175" s="23" t="str">
        <f t="shared" ref="AA3175:AC3175" si="403">IF(AA3159="","-",AA3159)</f>
        <v>-</v>
      </c>
      <c r="AB3175" s="23" t="str">
        <f t="shared" si="403"/>
        <v>-</v>
      </c>
      <c r="AC3175" s="23" t="str">
        <f t="shared" si="403"/>
        <v>-</v>
      </c>
      <c r="AD3175" s="23" t="s">
        <v>80</v>
      </c>
      <c r="AE3175" s="23">
        <f>SUM(AE3159:AE3174)</f>
        <v>0</v>
      </c>
      <c r="AF3175" s="25">
        <f>SUM(AF3159:AF3174)</f>
        <v>0</v>
      </c>
      <c r="AG3175" s="23" t="s">
        <v>80</v>
      </c>
      <c r="AH3175" s="23" t="s">
        <v>80</v>
      </c>
    </row>
    <row r="3176" spans="1:34" x14ac:dyDescent="0.25">
      <c r="A3176" s="62">
        <f>COUNTA(H3176:K3176,L3176:AH3176)-7</f>
        <v>-1</v>
      </c>
      <c r="B3176" s="13"/>
      <c r="C3176" s="13"/>
      <c r="D3176" s="13"/>
      <c r="E3176" s="13">
        <f t="shared" ref="E3176:E3191" si="404">IF(K3176="ВО",4,IF(K3176="СПО",3,IF(K3176="ВО (студент)",2,IF(K3176="СПО (студент)",1,0))))</f>
        <v>0</v>
      </c>
      <c r="F3176" s="13"/>
      <c r="G3176" s="13"/>
      <c r="H3176" s="88">
        <v>207</v>
      </c>
      <c r="I3176" s="88"/>
      <c r="J3176" s="7" t="s">
        <v>77</v>
      </c>
      <c r="K3176" s="8"/>
      <c r="L3176" s="19"/>
      <c r="M3176" s="8"/>
      <c r="N3176" s="19"/>
      <c r="O3176" s="19"/>
      <c r="P3176" s="19"/>
      <c r="Q3176" s="8"/>
      <c r="R3176" s="8"/>
      <c r="S3176" s="88"/>
      <c r="T3176" s="17" t="s">
        <v>80</v>
      </c>
      <c r="U3176" s="17" t="s">
        <v>80</v>
      </c>
      <c r="V3176" s="18" t="s">
        <v>80</v>
      </c>
      <c r="W3176" s="19"/>
      <c r="X3176" s="8"/>
      <c r="Y3176" s="90"/>
      <c r="Z3176" s="88"/>
      <c r="AA3176" s="88"/>
      <c r="AB3176" s="88" t="str">
        <f>IF(Y3176&lt;1,"-",ROUND(YEARFRAC(Y3176,#REF!,1),2))</f>
        <v>-</v>
      </c>
      <c r="AC3176" s="88"/>
      <c r="AD3176" s="10"/>
      <c r="AE3176" s="8"/>
      <c r="AF3176" s="12"/>
      <c r="AG3176" s="8"/>
      <c r="AH3176" s="88"/>
    </row>
    <row r="3177" spans="1:34" x14ac:dyDescent="0.25">
      <c r="A3177" s="62">
        <f>COUNTA(H3177:K3177,L3177:AH3177)</f>
        <v>0</v>
      </c>
      <c r="B3177" s="13"/>
      <c r="C3177" s="13"/>
      <c r="D3177" s="13"/>
      <c r="E3177" s="13">
        <f t="shared" si="404"/>
        <v>0</v>
      </c>
      <c r="F3177" s="13"/>
      <c r="G3177" s="13"/>
      <c r="H3177" s="88"/>
      <c r="I3177" s="88"/>
      <c r="J3177" s="9"/>
      <c r="K3177" s="8"/>
      <c r="L3177" s="19"/>
      <c r="M3177" s="8"/>
      <c r="N3177" s="19"/>
      <c r="O3177" s="19"/>
      <c r="P3177" s="19"/>
      <c r="Q3177" s="8"/>
      <c r="R3177" s="8"/>
      <c r="S3177" s="88"/>
      <c r="T3177" s="8"/>
      <c r="U3177" s="8"/>
      <c r="V3177" s="11"/>
      <c r="W3177" s="19"/>
      <c r="X3177" s="8"/>
      <c r="Y3177" s="90"/>
      <c r="Z3177" s="88"/>
      <c r="AA3177" s="88"/>
      <c r="AB3177" s="88"/>
      <c r="AC3177" s="88"/>
      <c r="AD3177" s="10"/>
      <c r="AE3177" s="8"/>
      <c r="AF3177" s="12"/>
      <c r="AG3177" s="8"/>
      <c r="AH3177" s="88"/>
    </row>
    <row r="3178" spans="1:34" x14ac:dyDescent="0.25">
      <c r="A3178" s="62">
        <f>COUNTA(H3178:K3178,L3178:AH3178,J3179)-4</f>
        <v>0</v>
      </c>
      <c r="B3178" s="13"/>
      <c r="C3178" s="13"/>
      <c r="D3178" s="13"/>
      <c r="E3178" s="13">
        <f t="shared" si="404"/>
        <v>0</v>
      </c>
      <c r="F3178" s="13"/>
      <c r="G3178" s="13"/>
      <c r="H3178" s="88"/>
      <c r="I3178" s="88"/>
      <c r="J3178" s="7" t="s">
        <v>78</v>
      </c>
      <c r="K3178" s="8"/>
      <c r="L3178" s="19"/>
      <c r="M3178" s="8"/>
      <c r="N3178" s="19"/>
      <c r="O3178" s="19"/>
      <c r="P3178" s="19"/>
      <c r="Q3178" s="8"/>
      <c r="R3178" s="8"/>
      <c r="S3178" s="88"/>
      <c r="T3178" s="17" t="s">
        <v>80</v>
      </c>
      <c r="U3178" s="17" t="s">
        <v>80</v>
      </c>
      <c r="V3178" s="18" t="s">
        <v>80</v>
      </c>
      <c r="W3178" s="19"/>
      <c r="X3178" s="8"/>
      <c r="Y3178" s="90"/>
      <c r="Z3178" s="88"/>
      <c r="AA3178" s="88"/>
      <c r="AB3178" s="88"/>
      <c r="AC3178" s="88"/>
      <c r="AD3178" s="10"/>
      <c r="AE3178" s="8"/>
      <c r="AF3178" s="12"/>
      <c r="AG3178" s="8"/>
      <c r="AH3178" s="88"/>
    </row>
    <row r="3179" spans="1:34" x14ac:dyDescent="0.25">
      <c r="A3179" s="62">
        <f>COUNTA(H3179:K3179,L3179:AH3179)</f>
        <v>0</v>
      </c>
      <c r="B3179" s="13"/>
      <c r="C3179" s="13"/>
      <c r="D3179" s="13" t="str">
        <f>IF(J3179&gt;0,"совмещение","-")</f>
        <v>-</v>
      </c>
      <c r="E3179" s="13">
        <f t="shared" si="404"/>
        <v>0</v>
      </c>
      <c r="F3179" s="13"/>
      <c r="G3179" s="13"/>
      <c r="H3179" s="88"/>
      <c r="I3179" s="88"/>
      <c r="J3179" s="9"/>
      <c r="K3179" s="8"/>
      <c r="L3179" s="19"/>
      <c r="M3179" s="8"/>
      <c r="N3179" s="19"/>
      <c r="O3179" s="19"/>
      <c r="P3179" s="19"/>
      <c r="Q3179" s="8"/>
      <c r="R3179" s="8"/>
      <c r="S3179" s="88"/>
      <c r="T3179" s="8"/>
      <c r="U3179" s="8"/>
      <c r="V3179" s="11"/>
      <c r="W3179" s="19"/>
      <c r="X3179" s="8"/>
      <c r="Y3179" s="90"/>
      <c r="Z3179" s="88"/>
      <c r="AA3179" s="88"/>
      <c r="AB3179" s="88"/>
      <c r="AC3179" s="88"/>
      <c r="AD3179" s="10"/>
      <c r="AE3179" s="8"/>
      <c r="AF3179" s="12"/>
      <c r="AG3179" s="8"/>
      <c r="AH3179" s="88"/>
    </row>
    <row r="3180" spans="1:34" x14ac:dyDescent="0.25">
      <c r="A3180" s="62">
        <f>COUNTA(H3180:K3180,L3180:AH3180)</f>
        <v>0</v>
      </c>
      <c r="B3180" s="13"/>
      <c r="C3180" s="13"/>
      <c r="D3180" s="13"/>
      <c r="E3180" s="13">
        <f t="shared" si="404"/>
        <v>0</v>
      </c>
      <c r="F3180" s="13"/>
      <c r="G3180" s="13"/>
      <c r="H3180" s="88"/>
      <c r="I3180" s="88"/>
      <c r="J3180" s="9"/>
      <c r="K3180" s="8"/>
      <c r="L3180" s="19"/>
      <c r="M3180" s="8"/>
      <c r="N3180" s="19"/>
      <c r="O3180" s="19"/>
      <c r="P3180" s="19"/>
      <c r="Q3180" s="8"/>
      <c r="R3180" s="8"/>
      <c r="S3180" s="88"/>
      <c r="T3180" s="8"/>
      <c r="U3180" s="8"/>
      <c r="V3180" s="11"/>
      <c r="W3180" s="19"/>
      <c r="X3180" s="8"/>
      <c r="Y3180" s="90"/>
      <c r="Z3180" s="88"/>
      <c r="AA3180" s="88"/>
      <c r="AB3180" s="88"/>
      <c r="AC3180" s="88"/>
      <c r="AD3180" s="10"/>
      <c r="AE3180" s="8"/>
      <c r="AF3180" s="12"/>
      <c r="AG3180" s="8"/>
      <c r="AH3180" s="88"/>
    </row>
    <row r="3181" spans="1:34" x14ac:dyDescent="0.25">
      <c r="A3181" s="62">
        <f>COUNTA(H3181:K3181,L3181:AH3181)</f>
        <v>0</v>
      </c>
      <c r="B3181" s="13"/>
      <c r="C3181" s="13"/>
      <c r="D3181" s="13"/>
      <c r="E3181" s="13">
        <f t="shared" si="404"/>
        <v>0</v>
      </c>
      <c r="F3181" s="13"/>
      <c r="G3181" s="13"/>
      <c r="H3181" s="88"/>
      <c r="I3181" s="88"/>
      <c r="J3181" s="9"/>
      <c r="K3181" s="8"/>
      <c r="L3181" s="19"/>
      <c r="M3181" s="8"/>
      <c r="N3181" s="19"/>
      <c r="O3181" s="19"/>
      <c r="P3181" s="19"/>
      <c r="Q3181" s="8"/>
      <c r="R3181" s="8"/>
      <c r="S3181" s="88"/>
      <c r="T3181" s="8"/>
      <c r="U3181" s="8"/>
      <c r="V3181" s="11"/>
      <c r="W3181" s="19"/>
      <c r="X3181" s="8"/>
      <c r="Y3181" s="90"/>
      <c r="Z3181" s="88"/>
      <c r="AA3181" s="88"/>
      <c r="AB3181" s="88"/>
      <c r="AC3181" s="88"/>
      <c r="AD3181" s="10"/>
      <c r="AE3181" s="8"/>
      <c r="AF3181" s="12"/>
      <c r="AG3181" s="8"/>
      <c r="AH3181" s="88"/>
    </row>
    <row r="3182" spans="1:34" x14ac:dyDescent="0.25">
      <c r="A3182" s="62">
        <f>COUNTA(H3182:K3182,L3182:AH3182)</f>
        <v>0</v>
      </c>
      <c r="B3182" s="13"/>
      <c r="C3182" s="13"/>
      <c r="D3182" s="13"/>
      <c r="E3182" s="13">
        <f t="shared" si="404"/>
        <v>0</v>
      </c>
      <c r="F3182" s="13"/>
      <c r="G3182" s="13"/>
      <c r="H3182" s="88"/>
      <c r="I3182" s="88"/>
      <c r="J3182" s="9"/>
      <c r="K3182" s="8"/>
      <c r="L3182" s="19"/>
      <c r="M3182" s="8"/>
      <c r="N3182" s="19"/>
      <c r="O3182" s="19"/>
      <c r="P3182" s="19"/>
      <c r="Q3182" s="8"/>
      <c r="R3182" s="8"/>
      <c r="S3182" s="88"/>
      <c r="T3182" s="8"/>
      <c r="U3182" s="8"/>
      <c r="V3182" s="11"/>
      <c r="W3182" s="19"/>
      <c r="X3182" s="8"/>
      <c r="Y3182" s="90"/>
      <c r="Z3182" s="88"/>
      <c r="AA3182" s="88"/>
      <c r="AB3182" s="88"/>
      <c r="AC3182" s="88"/>
      <c r="AD3182" s="10"/>
      <c r="AE3182" s="8"/>
      <c r="AF3182" s="12"/>
      <c r="AG3182" s="8"/>
      <c r="AH3182" s="88"/>
    </row>
    <row r="3183" spans="1:34" x14ac:dyDescent="0.25">
      <c r="A3183" s="62">
        <f>COUNTA(H3183:K3183,L3183:AH3183)</f>
        <v>0</v>
      </c>
      <c r="B3183" s="13"/>
      <c r="C3183" s="13"/>
      <c r="D3183" s="13"/>
      <c r="E3183" s="13">
        <f t="shared" si="404"/>
        <v>0</v>
      </c>
      <c r="F3183" s="13"/>
      <c r="G3183" s="13"/>
      <c r="H3183" s="88"/>
      <c r="I3183" s="88"/>
      <c r="J3183" s="9"/>
      <c r="K3183" s="8"/>
      <c r="L3183" s="19"/>
      <c r="M3183" s="8"/>
      <c r="N3183" s="19"/>
      <c r="O3183" s="19"/>
      <c r="P3183" s="19"/>
      <c r="Q3183" s="8"/>
      <c r="R3183" s="8"/>
      <c r="S3183" s="88"/>
      <c r="T3183" s="8"/>
      <c r="U3183" s="8"/>
      <c r="V3183" s="11"/>
      <c r="W3183" s="19"/>
      <c r="X3183" s="8"/>
      <c r="Y3183" s="90"/>
      <c r="Z3183" s="88"/>
      <c r="AA3183" s="88"/>
      <c r="AB3183" s="88"/>
      <c r="AC3183" s="88"/>
      <c r="AD3183" s="10"/>
      <c r="AE3183" s="8"/>
      <c r="AF3183" s="12"/>
      <c r="AG3183" s="8"/>
      <c r="AH3183" s="88"/>
    </row>
    <row r="3184" spans="1:34" x14ac:dyDescent="0.25">
      <c r="A3184" s="62">
        <f>COUNTA(H3184:K3184,L3184:AH3184)</f>
        <v>0</v>
      </c>
      <c r="B3184" s="13"/>
      <c r="C3184" s="13"/>
      <c r="D3184" s="13"/>
      <c r="E3184" s="13">
        <f t="shared" si="404"/>
        <v>0</v>
      </c>
      <c r="F3184" s="13"/>
      <c r="G3184" s="13"/>
      <c r="H3184" s="88"/>
      <c r="I3184" s="88"/>
      <c r="J3184" s="9"/>
      <c r="K3184" s="8"/>
      <c r="L3184" s="19"/>
      <c r="M3184" s="8"/>
      <c r="N3184" s="19"/>
      <c r="O3184" s="19"/>
      <c r="P3184" s="19"/>
      <c r="Q3184" s="8"/>
      <c r="R3184" s="8"/>
      <c r="S3184" s="88"/>
      <c r="T3184" s="8"/>
      <c r="U3184" s="8"/>
      <c r="V3184" s="11"/>
      <c r="W3184" s="19"/>
      <c r="X3184" s="8"/>
      <c r="Y3184" s="90"/>
      <c r="Z3184" s="88"/>
      <c r="AA3184" s="88"/>
      <c r="AB3184" s="88"/>
      <c r="AC3184" s="88"/>
      <c r="AD3184" s="10"/>
      <c r="AE3184" s="8"/>
      <c r="AF3184" s="12"/>
      <c r="AG3184" s="8"/>
      <c r="AH3184" s="88"/>
    </row>
    <row r="3185" spans="1:34" x14ac:dyDescent="0.25">
      <c r="A3185" s="62">
        <f>COUNTA(H3185:K3185,L3185:AH3185,J3186)-4</f>
        <v>0</v>
      </c>
      <c r="B3185" s="13"/>
      <c r="C3185" s="13"/>
      <c r="D3185" s="13"/>
      <c r="E3185" s="13">
        <f t="shared" si="404"/>
        <v>0</v>
      </c>
      <c r="F3185" s="13"/>
      <c r="G3185" s="13"/>
      <c r="H3185" s="88"/>
      <c r="I3185" s="88"/>
      <c r="J3185" s="7" t="s">
        <v>79</v>
      </c>
      <c r="K3185" s="8"/>
      <c r="L3185" s="19"/>
      <c r="M3185" s="8"/>
      <c r="N3185" s="19"/>
      <c r="O3185" s="19"/>
      <c r="P3185" s="19"/>
      <c r="Q3185" s="8"/>
      <c r="R3185" s="8"/>
      <c r="S3185" s="88"/>
      <c r="T3185" s="17" t="s">
        <v>80</v>
      </c>
      <c r="U3185" s="17" t="s">
        <v>80</v>
      </c>
      <c r="V3185" s="18" t="s">
        <v>80</v>
      </c>
      <c r="W3185" s="19"/>
      <c r="X3185" s="8"/>
      <c r="Y3185" s="90"/>
      <c r="Z3185" s="88"/>
      <c r="AA3185" s="88"/>
      <c r="AB3185" s="88"/>
      <c r="AC3185" s="88"/>
      <c r="AD3185" s="10"/>
      <c r="AE3185" s="8"/>
      <c r="AF3185" s="12"/>
      <c r="AG3185" s="8"/>
      <c r="AH3185" s="88"/>
    </row>
    <row r="3186" spans="1:34" x14ac:dyDescent="0.25">
      <c r="A3186" s="62">
        <f>COUNTA(H3186:K3186,L3186:AH3186)</f>
        <v>0</v>
      </c>
      <c r="B3186" s="13"/>
      <c r="C3186" s="13"/>
      <c r="D3186" s="13" t="str">
        <f>IF(J3186&gt;0,"совместительство","-")</f>
        <v>-</v>
      </c>
      <c r="E3186" s="13">
        <f t="shared" si="404"/>
        <v>0</v>
      </c>
      <c r="F3186" s="13"/>
      <c r="G3186" s="13"/>
      <c r="H3186" s="88"/>
      <c r="I3186" s="88"/>
      <c r="J3186" s="9"/>
      <c r="K3186" s="8"/>
      <c r="L3186" s="19"/>
      <c r="M3186" s="8"/>
      <c r="N3186" s="19"/>
      <c r="O3186" s="19"/>
      <c r="P3186" s="19"/>
      <c r="Q3186" s="8"/>
      <c r="R3186" s="8"/>
      <c r="S3186" s="88"/>
      <c r="T3186" s="8"/>
      <c r="U3186" s="8"/>
      <c r="V3186" s="11"/>
      <c r="W3186" s="19"/>
      <c r="X3186" s="8"/>
      <c r="Y3186" s="90"/>
      <c r="Z3186" s="88"/>
      <c r="AA3186" s="88"/>
      <c r="AB3186" s="88"/>
      <c r="AC3186" s="88"/>
      <c r="AD3186" s="10"/>
      <c r="AE3186" s="8"/>
      <c r="AF3186" s="12"/>
      <c r="AG3186" s="8"/>
      <c r="AH3186" s="88"/>
    </row>
    <row r="3187" spans="1:34" x14ac:dyDescent="0.25">
      <c r="A3187" s="62">
        <f>COUNTA(H3187:K3187,L3187:AH3187)</f>
        <v>0</v>
      </c>
      <c r="B3187" s="13"/>
      <c r="C3187" s="13"/>
      <c r="D3187" s="13"/>
      <c r="E3187" s="13">
        <f t="shared" si="404"/>
        <v>0</v>
      </c>
      <c r="F3187" s="13"/>
      <c r="G3187" s="13"/>
      <c r="H3187" s="88"/>
      <c r="I3187" s="88"/>
      <c r="J3187" s="9"/>
      <c r="K3187" s="8"/>
      <c r="L3187" s="19"/>
      <c r="M3187" s="8"/>
      <c r="N3187" s="19"/>
      <c r="O3187" s="19"/>
      <c r="P3187" s="19"/>
      <c r="Q3187" s="8"/>
      <c r="R3187" s="8"/>
      <c r="S3187" s="88"/>
      <c r="T3187" s="8"/>
      <c r="U3187" s="8"/>
      <c r="V3187" s="11"/>
      <c r="W3187" s="19"/>
      <c r="X3187" s="8"/>
      <c r="Y3187" s="90"/>
      <c r="Z3187" s="88"/>
      <c r="AA3187" s="88"/>
      <c r="AB3187" s="88"/>
      <c r="AC3187" s="88"/>
      <c r="AD3187" s="10"/>
      <c r="AE3187" s="8"/>
      <c r="AF3187" s="12"/>
      <c r="AG3187" s="8"/>
      <c r="AH3187" s="88"/>
    </row>
    <row r="3188" spans="1:34" x14ac:dyDescent="0.25">
      <c r="A3188" s="62">
        <f>COUNTA(H3188:K3188,L3188:AH3188)</f>
        <v>0</v>
      </c>
      <c r="B3188" s="13"/>
      <c r="C3188" s="13"/>
      <c r="D3188" s="13"/>
      <c r="E3188" s="13">
        <f t="shared" si="404"/>
        <v>0</v>
      </c>
      <c r="F3188" s="13"/>
      <c r="G3188" s="13"/>
      <c r="H3188" s="88"/>
      <c r="I3188" s="88"/>
      <c r="J3188" s="9"/>
      <c r="K3188" s="8"/>
      <c r="L3188" s="19"/>
      <c r="M3188" s="8"/>
      <c r="N3188" s="19"/>
      <c r="O3188" s="19"/>
      <c r="P3188" s="19"/>
      <c r="Q3188" s="8"/>
      <c r="R3188" s="8"/>
      <c r="S3188" s="88"/>
      <c r="T3188" s="8"/>
      <c r="U3188" s="8"/>
      <c r="V3188" s="11"/>
      <c r="W3188" s="19"/>
      <c r="X3188" s="8"/>
      <c r="Y3188" s="90"/>
      <c r="Z3188" s="88"/>
      <c r="AA3188" s="88"/>
      <c r="AB3188" s="88"/>
      <c r="AC3188" s="88"/>
      <c r="AD3188" s="10"/>
      <c r="AE3188" s="8"/>
      <c r="AF3188" s="12"/>
      <c r="AG3188" s="8"/>
      <c r="AH3188" s="88"/>
    </row>
    <row r="3189" spans="1:34" x14ac:dyDescent="0.25">
      <c r="A3189" s="62">
        <f>COUNTA(H3189:K3189,L3189:AH3189)</f>
        <v>0</v>
      </c>
      <c r="B3189" s="13"/>
      <c r="C3189" s="13"/>
      <c r="D3189" s="13"/>
      <c r="E3189" s="13">
        <f t="shared" si="404"/>
        <v>0</v>
      </c>
      <c r="F3189" s="13"/>
      <c r="G3189" s="13"/>
      <c r="H3189" s="88"/>
      <c r="I3189" s="88"/>
      <c r="J3189" s="9"/>
      <c r="K3189" s="8"/>
      <c r="L3189" s="19"/>
      <c r="M3189" s="8"/>
      <c r="N3189" s="19"/>
      <c r="O3189" s="19"/>
      <c r="P3189" s="19"/>
      <c r="Q3189" s="8"/>
      <c r="R3189" s="8"/>
      <c r="S3189" s="88"/>
      <c r="T3189" s="8"/>
      <c r="U3189" s="8"/>
      <c r="V3189" s="11"/>
      <c r="W3189" s="19"/>
      <c r="X3189" s="8"/>
      <c r="Y3189" s="90"/>
      <c r="Z3189" s="88"/>
      <c r="AA3189" s="88"/>
      <c r="AB3189" s="88"/>
      <c r="AC3189" s="88"/>
      <c r="AD3189" s="10"/>
      <c r="AE3189" s="8"/>
      <c r="AF3189" s="12"/>
      <c r="AG3189" s="8"/>
      <c r="AH3189" s="88"/>
    </row>
    <row r="3190" spans="1:34" x14ac:dyDescent="0.25">
      <c r="A3190" s="62">
        <f>COUNTA(H3190:K3190,L3190:AH3190)</f>
        <v>0</v>
      </c>
      <c r="B3190" s="13"/>
      <c r="C3190" s="13"/>
      <c r="D3190" s="13"/>
      <c r="E3190" s="13">
        <f t="shared" si="404"/>
        <v>0</v>
      </c>
      <c r="F3190" s="13"/>
      <c r="G3190" s="13"/>
      <c r="H3190" s="88"/>
      <c r="I3190" s="88"/>
      <c r="J3190" s="9"/>
      <c r="K3190" s="8"/>
      <c r="L3190" s="19"/>
      <c r="M3190" s="8"/>
      <c r="N3190" s="19"/>
      <c r="O3190" s="19"/>
      <c r="P3190" s="19"/>
      <c r="Q3190" s="8"/>
      <c r="R3190" s="8"/>
      <c r="S3190" s="88"/>
      <c r="T3190" s="8"/>
      <c r="U3190" s="8"/>
      <c r="V3190" s="11"/>
      <c r="W3190" s="19"/>
      <c r="X3190" s="8"/>
      <c r="Y3190" s="90"/>
      <c r="Z3190" s="88"/>
      <c r="AA3190" s="88"/>
      <c r="AB3190" s="88"/>
      <c r="AC3190" s="88"/>
      <c r="AD3190" s="10"/>
      <c r="AE3190" s="8"/>
      <c r="AF3190" s="12"/>
      <c r="AG3190" s="8"/>
      <c r="AH3190" s="88"/>
    </row>
    <row r="3191" spans="1:34" x14ac:dyDescent="0.25">
      <c r="A3191" s="62">
        <f>COUNTA(H3191:K3191,L3191:AH3191)</f>
        <v>0</v>
      </c>
      <c r="B3191" s="13"/>
      <c r="C3191" s="13"/>
      <c r="D3191" s="13"/>
      <c r="E3191" s="13">
        <f t="shared" si="404"/>
        <v>0</v>
      </c>
      <c r="F3191" s="13"/>
      <c r="G3191" s="13"/>
      <c r="H3191" s="88"/>
      <c r="I3191" s="88"/>
      <c r="J3191" s="9"/>
      <c r="K3191" s="8"/>
      <c r="L3191" s="19"/>
      <c r="M3191" s="8"/>
      <c r="N3191" s="19"/>
      <c r="O3191" s="19"/>
      <c r="P3191" s="19"/>
      <c r="Q3191" s="8"/>
      <c r="R3191" s="8"/>
      <c r="S3191" s="88"/>
      <c r="T3191" s="8"/>
      <c r="U3191" s="8"/>
      <c r="V3191" s="11"/>
      <c r="W3191" s="19"/>
      <c r="X3191" s="8"/>
      <c r="Y3191" s="90"/>
      <c r="Z3191" s="88"/>
      <c r="AA3191" s="88"/>
      <c r="AB3191" s="88"/>
      <c r="AC3191" s="88"/>
      <c r="AD3191" s="10"/>
      <c r="AE3191" s="8"/>
      <c r="AF3191" s="12"/>
      <c r="AG3191" s="8"/>
      <c r="AH3191" s="88"/>
    </row>
    <row r="3192" spans="1:34" s="26" customFormat="1" ht="11.25" customHeight="1" x14ac:dyDescent="0.25">
      <c r="A3192" s="21">
        <v>0</v>
      </c>
      <c r="B3192" s="22"/>
      <c r="C3192" s="22"/>
      <c r="D3192" s="21"/>
      <c r="E3192" s="23">
        <f>MAX(E3176:E3191)</f>
        <v>0</v>
      </c>
      <c r="F3192" s="21" t="str">
        <f>RIGHT(R3192,4)</f>
        <v xml:space="preserve"> - 0</v>
      </c>
      <c r="G3192" s="21" t="str">
        <f>RIGHT(X3192,4)</f>
        <v xml:space="preserve"> - 0</v>
      </c>
      <c r="H3192" s="88"/>
      <c r="I3192" s="88"/>
      <c r="J3192" s="23" t="s">
        <v>85</v>
      </c>
      <c r="K3192" s="23" t="str">
        <f>IF(E3192=4,"ВО",IF(E3192=3,"СПО",IF(E3192=2,"ВО (с)",IF(E3192=1,"СПО (с)","-"))))</f>
        <v>-</v>
      </c>
      <c r="L3192" s="23">
        <f>COUNTA(L3176:L3191)</f>
        <v>0</v>
      </c>
      <c r="M3192" s="23" t="s">
        <v>80</v>
      </c>
      <c r="N3192" s="23" t="s">
        <v>80</v>
      </c>
      <c r="O3192" s="23">
        <f>COUNTA(O3176:O3191)</f>
        <v>0</v>
      </c>
      <c r="P3192" s="23" t="s">
        <v>80</v>
      </c>
      <c r="Q3192" s="23">
        <f>SUM(Q3176:Q3191)</f>
        <v>0</v>
      </c>
      <c r="R3192" s="23" t="str">
        <f>CONCATENATE("П.Г.П. - ",MAX(R3176:R3191))</f>
        <v>П.Г.П. - 0</v>
      </c>
      <c r="S3192" s="23">
        <f>COUNTA(S3176)</f>
        <v>0</v>
      </c>
      <c r="T3192" s="23">
        <f>T3177</f>
        <v>0</v>
      </c>
      <c r="U3192" s="23" t="s">
        <v>80</v>
      </c>
      <c r="V3192" s="23" t="s">
        <v>80</v>
      </c>
      <c r="W3192" s="23">
        <f>COUNTA(W3176:W3191)</f>
        <v>0</v>
      </c>
      <c r="X3192" s="23" t="str">
        <f>CONCATENATE("П.Г.П. - ",MAX(X3176:X3191))</f>
        <v>П.Г.П. - 0</v>
      </c>
      <c r="Y3192" s="24">
        <f>Y3176</f>
        <v>0</v>
      </c>
      <c r="Z3192" s="23" t="str">
        <f>IF(Z3176="","-",Z3176)</f>
        <v>-</v>
      </c>
      <c r="AA3192" s="23" t="str">
        <f t="shared" ref="AA3192:AC3192" si="405">IF(AA3176="","-",AA3176)</f>
        <v>-</v>
      </c>
      <c r="AB3192" s="23" t="str">
        <f t="shared" si="405"/>
        <v>-</v>
      </c>
      <c r="AC3192" s="23" t="str">
        <f t="shared" si="405"/>
        <v>-</v>
      </c>
      <c r="AD3192" s="23" t="s">
        <v>80</v>
      </c>
      <c r="AE3192" s="23">
        <f>SUM(AE3176:AE3191)</f>
        <v>0</v>
      </c>
      <c r="AF3192" s="25">
        <f>SUM(AF3176:AF3191)</f>
        <v>0</v>
      </c>
      <c r="AG3192" s="23" t="s">
        <v>80</v>
      </c>
      <c r="AH3192" s="23" t="s">
        <v>80</v>
      </c>
    </row>
    <row r="3193" spans="1:34" x14ac:dyDescent="0.25">
      <c r="A3193" s="62">
        <f>COUNTA(H3193:K3193,L3193:AH3193)-7</f>
        <v>-1</v>
      </c>
      <c r="B3193" s="13"/>
      <c r="C3193" s="13"/>
      <c r="D3193" s="13"/>
      <c r="E3193" s="13">
        <f t="shared" ref="E3193:E3208" si="406">IF(K3193="ВО",4,IF(K3193="СПО",3,IF(K3193="ВО (студент)",2,IF(K3193="СПО (студент)",1,0))))</f>
        <v>0</v>
      </c>
      <c r="F3193" s="13"/>
      <c r="G3193" s="13"/>
      <c r="H3193" s="88">
        <v>208</v>
      </c>
      <c r="I3193" s="88"/>
      <c r="J3193" s="7" t="s">
        <v>77</v>
      </c>
      <c r="K3193" s="8"/>
      <c r="L3193" s="19"/>
      <c r="M3193" s="8"/>
      <c r="N3193" s="19"/>
      <c r="O3193" s="19"/>
      <c r="P3193" s="19"/>
      <c r="Q3193" s="8"/>
      <c r="R3193" s="8"/>
      <c r="S3193" s="88"/>
      <c r="T3193" s="17" t="s">
        <v>80</v>
      </c>
      <c r="U3193" s="17" t="s">
        <v>80</v>
      </c>
      <c r="V3193" s="18" t="s">
        <v>80</v>
      </c>
      <c r="W3193" s="19"/>
      <c r="X3193" s="8"/>
      <c r="Y3193" s="90"/>
      <c r="Z3193" s="88"/>
      <c r="AA3193" s="88"/>
      <c r="AB3193" s="88" t="str">
        <f>IF(Y3193&lt;1,"-",ROUND(YEARFRAC(Y3193,#REF!,1),2))</f>
        <v>-</v>
      </c>
      <c r="AC3193" s="88"/>
      <c r="AD3193" s="10"/>
      <c r="AE3193" s="8"/>
      <c r="AF3193" s="12"/>
      <c r="AG3193" s="8"/>
      <c r="AH3193" s="88"/>
    </row>
    <row r="3194" spans="1:34" x14ac:dyDescent="0.25">
      <c r="A3194" s="62">
        <f>COUNTA(H3194:K3194,L3194:AH3194)</f>
        <v>0</v>
      </c>
      <c r="B3194" s="13"/>
      <c r="C3194" s="13"/>
      <c r="D3194" s="13"/>
      <c r="E3194" s="13">
        <f t="shared" si="406"/>
        <v>0</v>
      </c>
      <c r="F3194" s="13"/>
      <c r="G3194" s="13"/>
      <c r="H3194" s="88"/>
      <c r="I3194" s="88"/>
      <c r="J3194" s="9"/>
      <c r="K3194" s="8"/>
      <c r="L3194" s="19"/>
      <c r="M3194" s="8"/>
      <c r="N3194" s="19"/>
      <c r="O3194" s="19"/>
      <c r="P3194" s="19"/>
      <c r="Q3194" s="8"/>
      <c r="R3194" s="8"/>
      <c r="S3194" s="88"/>
      <c r="T3194" s="8"/>
      <c r="U3194" s="8"/>
      <c r="V3194" s="11"/>
      <c r="W3194" s="19"/>
      <c r="X3194" s="8"/>
      <c r="Y3194" s="90"/>
      <c r="Z3194" s="88"/>
      <c r="AA3194" s="88"/>
      <c r="AB3194" s="88"/>
      <c r="AC3194" s="88"/>
      <c r="AD3194" s="10"/>
      <c r="AE3194" s="8"/>
      <c r="AF3194" s="12"/>
      <c r="AG3194" s="8"/>
      <c r="AH3194" s="88"/>
    </row>
    <row r="3195" spans="1:34" x14ac:dyDescent="0.25">
      <c r="A3195" s="62">
        <f>COUNTA(H3195:K3195,L3195:AH3195,J3196)-4</f>
        <v>0</v>
      </c>
      <c r="B3195" s="13"/>
      <c r="C3195" s="13"/>
      <c r="D3195" s="13"/>
      <c r="E3195" s="13">
        <f t="shared" si="406"/>
        <v>0</v>
      </c>
      <c r="F3195" s="13"/>
      <c r="G3195" s="13"/>
      <c r="H3195" s="88"/>
      <c r="I3195" s="88"/>
      <c r="J3195" s="7" t="s">
        <v>78</v>
      </c>
      <c r="K3195" s="8"/>
      <c r="L3195" s="19"/>
      <c r="M3195" s="8"/>
      <c r="N3195" s="19"/>
      <c r="O3195" s="19"/>
      <c r="P3195" s="19"/>
      <c r="Q3195" s="8"/>
      <c r="R3195" s="8"/>
      <c r="S3195" s="88"/>
      <c r="T3195" s="17" t="s">
        <v>80</v>
      </c>
      <c r="U3195" s="17" t="s">
        <v>80</v>
      </c>
      <c r="V3195" s="18" t="s">
        <v>80</v>
      </c>
      <c r="W3195" s="19"/>
      <c r="X3195" s="8"/>
      <c r="Y3195" s="90"/>
      <c r="Z3195" s="88"/>
      <c r="AA3195" s="88"/>
      <c r="AB3195" s="88"/>
      <c r="AC3195" s="88"/>
      <c r="AD3195" s="10"/>
      <c r="AE3195" s="8"/>
      <c r="AF3195" s="12"/>
      <c r="AG3195" s="8"/>
      <c r="AH3195" s="88"/>
    </row>
    <row r="3196" spans="1:34" x14ac:dyDescent="0.25">
      <c r="A3196" s="62">
        <f>COUNTA(H3196:K3196,L3196:AH3196)</f>
        <v>0</v>
      </c>
      <c r="B3196" s="13"/>
      <c r="C3196" s="13"/>
      <c r="D3196" s="13" t="str">
        <f>IF(J3196&gt;0,"совмещение","-")</f>
        <v>-</v>
      </c>
      <c r="E3196" s="13">
        <f t="shared" si="406"/>
        <v>0</v>
      </c>
      <c r="F3196" s="13"/>
      <c r="G3196" s="13"/>
      <c r="H3196" s="88"/>
      <c r="I3196" s="88"/>
      <c r="J3196" s="9"/>
      <c r="K3196" s="8"/>
      <c r="L3196" s="19"/>
      <c r="M3196" s="8"/>
      <c r="N3196" s="19"/>
      <c r="O3196" s="19"/>
      <c r="P3196" s="19"/>
      <c r="Q3196" s="8"/>
      <c r="R3196" s="8"/>
      <c r="S3196" s="88"/>
      <c r="T3196" s="8"/>
      <c r="U3196" s="8"/>
      <c r="V3196" s="11"/>
      <c r="W3196" s="19"/>
      <c r="X3196" s="8"/>
      <c r="Y3196" s="90"/>
      <c r="Z3196" s="88"/>
      <c r="AA3196" s="88"/>
      <c r="AB3196" s="88"/>
      <c r="AC3196" s="88"/>
      <c r="AD3196" s="10"/>
      <c r="AE3196" s="8"/>
      <c r="AF3196" s="12"/>
      <c r="AG3196" s="8"/>
      <c r="AH3196" s="88"/>
    </row>
    <row r="3197" spans="1:34" x14ac:dyDescent="0.25">
      <c r="A3197" s="62">
        <f>COUNTA(H3197:K3197,L3197:AH3197)</f>
        <v>0</v>
      </c>
      <c r="B3197" s="13"/>
      <c r="C3197" s="13"/>
      <c r="D3197" s="13"/>
      <c r="E3197" s="13">
        <f t="shared" si="406"/>
        <v>0</v>
      </c>
      <c r="F3197" s="13"/>
      <c r="G3197" s="13"/>
      <c r="H3197" s="88"/>
      <c r="I3197" s="88"/>
      <c r="J3197" s="9"/>
      <c r="K3197" s="8"/>
      <c r="L3197" s="19"/>
      <c r="M3197" s="8"/>
      <c r="N3197" s="19"/>
      <c r="O3197" s="19"/>
      <c r="P3197" s="19"/>
      <c r="Q3197" s="8"/>
      <c r="R3197" s="8"/>
      <c r="S3197" s="88"/>
      <c r="T3197" s="8"/>
      <c r="U3197" s="8"/>
      <c r="V3197" s="11"/>
      <c r="W3197" s="19"/>
      <c r="X3197" s="8"/>
      <c r="Y3197" s="90"/>
      <c r="Z3197" s="88"/>
      <c r="AA3197" s="88"/>
      <c r="AB3197" s="88"/>
      <c r="AC3197" s="88"/>
      <c r="AD3197" s="10"/>
      <c r="AE3197" s="8"/>
      <c r="AF3197" s="12"/>
      <c r="AG3197" s="8"/>
      <c r="AH3197" s="88"/>
    </row>
    <row r="3198" spans="1:34" x14ac:dyDescent="0.25">
      <c r="A3198" s="62">
        <f>COUNTA(H3198:K3198,L3198:AH3198)</f>
        <v>0</v>
      </c>
      <c r="B3198" s="13"/>
      <c r="C3198" s="13"/>
      <c r="D3198" s="13"/>
      <c r="E3198" s="13">
        <f t="shared" si="406"/>
        <v>0</v>
      </c>
      <c r="F3198" s="13"/>
      <c r="G3198" s="13"/>
      <c r="H3198" s="88"/>
      <c r="I3198" s="88"/>
      <c r="J3198" s="9"/>
      <c r="K3198" s="8"/>
      <c r="L3198" s="19"/>
      <c r="M3198" s="8"/>
      <c r="N3198" s="19"/>
      <c r="O3198" s="19"/>
      <c r="P3198" s="19"/>
      <c r="Q3198" s="8"/>
      <c r="R3198" s="8"/>
      <c r="S3198" s="88"/>
      <c r="T3198" s="8"/>
      <c r="U3198" s="8"/>
      <c r="V3198" s="11"/>
      <c r="W3198" s="19"/>
      <c r="X3198" s="8"/>
      <c r="Y3198" s="90"/>
      <c r="Z3198" s="88"/>
      <c r="AA3198" s="88"/>
      <c r="AB3198" s="88"/>
      <c r="AC3198" s="88"/>
      <c r="AD3198" s="10"/>
      <c r="AE3198" s="8"/>
      <c r="AF3198" s="12"/>
      <c r="AG3198" s="8"/>
      <c r="AH3198" s="88"/>
    </row>
    <row r="3199" spans="1:34" x14ac:dyDescent="0.25">
      <c r="A3199" s="62">
        <f>COUNTA(H3199:K3199,L3199:AH3199)</f>
        <v>0</v>
      </c>
      <c r="B3199" s="13"/>
      <c r="C3199" s="13"/>
      <c r="D3199" s="13"/>
      <c r="E3199" s="13">
        <f t="shared" si="406"/>
        <v>0</v>
      </c>
      <c r="F3199" s="13"/>
      <c r="G3199" s="13"/>
      <c r="H3199" s="88"/>
      <c r="I3199" s="88"/>
      <c r="J3199" s="9"/>
      <c r="K3199" s="8"/>
      <c r="L3199" s="19"/>
      <c r="M3199" s="8"/>
      <c r="N3199" s="19"/>
      <c r="O3199" s="19"/>
      <c r="P3199" s="19"/>
      <c r="Q3199" s="8"/>
      <c r="R3199" s="8"/>
      <c r="S3199" s="88"/>
      <c r="T3199" s="8"/>
      <c r="U3199" s="8"/>
      <c r="V3199" s="11"/>
      <c r="W3199" s="19"/>
      <c r="X3199" s="8"/>
      <c r="Y3199" s="90"/>
      <c r="Z3199" s="88"/>
      <c r="AA3199" s="88"/>
      <c r="AB3199" s="88"/>
      <c r="AC3199" s="88"/>
      <c r="AD3199" s="10"/>
      <c r="AE3199" s="8"/>
      <c r="AF3199" s="12"/>
      <c r="AG3199" s="8"/>
      <c r="AH3199" s="88"/>
    </row>
    <row r="3200" spans="1:34" x14ac:dyDescent="0.25">
      <c r="A3200" s="62">
        <f>COUNTA(H3200:K3200,L3200:AH3200)</f>
        <v>0</v>
      </c>
      <c r="B3200" s="13"/>
      <c r="C3200" s="13"/>
      <c r="D3200" s="13"/>
      <c r="E3200" s="13">
        <f t="shared" si="406"/>
        <v>0</v>
      </c>
      <c r="F3200" s="13"/>
      <c r="G3200" s="13"/>
      <c r="H3200" s="88"/>
      <c r="I3200" s="88"/>
      <c r="J3200" s="9"/>
      <c r="K3200" s="8"/>
      <c r="L3200" s="19"/>
      <c r="M3200" s="8"/>
      <c r="N3200" s="19"/>
      <c r="O3200" s="19"/>
      <c r="P3200" s="19"/>
      <c r="Q3200" s="8"/>
      <c r="R3200" s="8"/>
      <c r="S3200" s="88"/>
      <c r="T3200" s="8"/>
      <c r="U3200" s="8"/>
      <c r="V3200" s="11"/>
      <c r="W3200" s="19"/>
      <c r="X3200" s="8"/>
      <c r="Y3200" s="90"/>
      <c r="Z3200" s="88"/>
      <c r="AA3200" s="88"/>
      <c r="AB3200" s="88"/>
      <c r="AC3200" s="88"/>
      <c r="AD3200" s="10"/>
      <c r="AE3200" s="8"/>
      <c r="AF3200" s="12"/>
      <c r="AG3200" s="8"/>
      <c r="AH3200" s="88"/>
    </row>
    <row r="3201" spans="1:34" x14ac:dyDescent="0.25">
      <c r="A3201" s="62">
        <f>COUNTA(H3201:K3201,L3201:AH3201)</f>
        <v>0</v>
      </c>
      <c r="B3201" s="13"/>
      <c r="C3201" s="13"/>
      <c r="D3201" s="13"/>
      <c r="E3201" s="13">
        <f t="shared" si="406"/>
        <v>0</v>
      </c>
      <c r="F3201" s="13"/>
      <c r="G3201" s="13"/>
      <c r="H3201" s="88"/>
      <c r="I3201" s="88"/>
      <c r="J3201" s="9"/>
      <c r="K3201" s="8"/>
      <c r="L3201" s="19"/>
      <c r="M3201" s="8"/>
      <c r="N3201" s="19"/>
      <c r="O3201" s="19"/>
      <c r="P3201" s="19"/>
      <c r="Q3201" s="8"/>
      <c r="R3201" s="8"/>
      <c r="S3201" s="88"/>
      <c r="T3201" s="8"/>
      <c r="U3201" s="8"/>
      <c r="V3201" s="11"/>
      <c r="W3201" s="19"/>
      <c r="X3201" s="8"/>
      <c r="Y3201" s="90"/>
      <c r="Z3201" s="88"/>
      <c r="AA3201" s="88"/>
      <c r="AB3201" s="88"/>
      <c r="AC3201" s="88"/>
      <c r="AD3201" s="10"/>
      <c r="AE3201" s="8"/>
      <c r="AF3201" s="12"/>
      <c r="AG3201" s="8"/>
      <c r="AH3201" s="88"/>
    </row>
    <row r="3202" spans="1:34" x14ac:dyDescent="0.25">
      <c r="A3202" s="62">
        <f>COUNTA(H3202:K3202,L3202:AH3202,J3203)-4</f>
        <v>0</v>
      </c>
      <c r="B3202" s="13"/>
      <c r="C3202" s="13"/>
      <c r="D3202" s="13"/>
      <c r="E3202" s="13">
        <f t="shared" si="406"/>
        <v>0</v>
      </c>
      <c r="F3202" s="13"/>
      <c r="G3202" s="13"/>
      <c r="H3202" s="88"/>
      <c r="I3202" s="88"/>
      <c r="J3202" s="7" t="s">
        <v>79</v>
      </c>
      <c r="K3202" s="8"/>
      <c r="L3202" s="19"/>
      <c r="M3202" s="8"/>
      <c r="N3202" s="19"/>
      <c r="O3202" s="19"/>
      <c r="P3202" s="19"/>
      <c r="Q3202" s="8"/>
      <c r="R3202" s="8"/>
      <c r="S3202" s="88"/>
      <c r="T3202" s="17" t="s">
        <v>80</v>
      </c>
      <c r="U3202" s="17" t="s">
        <v>80</v>
      </c>
      <c r="V3202" s="18" t="s">
        <v>80</v>
      </c>
      <c r="W3202" s="19"/>
      <c r="X3202" s="8"/>
      <c r="Y3202" s="90"/>
      <c r="Z3202" s="88"/>
      <c r="AA3202" s="88"/>
      <c r="AB3202" s="88"/>
      <c r="AC3202" s="88"/>
      <c r="AD3202" s="10"/>
      <c r="AE3202" s="8"/>
      <c r="AF3202" s="12"/>
      <c r="AG3202" s="8"/>
      <c r="AH3202" s="88"/>
    </row>
    <row r="3203" spans="1:34" x14ac:dyDescent="0.25">
      <c r="A3203" s="62">
        <f>COUNTA(H3203:K3203,L3203:AH3203)</f>
        <v>0</v>
      </c>
      <c r="B3203" s="13"/>
      <c r="C3203" s="13"/>
      <c r="D3203" s="13" t="str">
        <f>IF(J3203&gt;0,"совместительство","-")</f>
        <v>-</v>
      </c>
      <c r="E3203" s="13">
        <f t="shared" si="406"/>
        <v>0</v>
      </c>
      <c r="F3203" s="13"/>
      <c r="G3203" s="13"/>
      <c r="H3203" s="88"/>
      <c r="I3203" s="88"/>
      <c r="J3203" s="9"/>
      <c r="K3203" s="8"/>
      <c r="L3203" s="19"/>
      <c r="M3203" s="8"/>
      <c r="N3203" s="19"/>
      <c r="O3203" s="19"/>
      <c r="P3203" s="19"/>
      <c r="Q3203" s="8"/>
      <c r="R3203" s="8"/>
      <c r="S3203" s="88"/>
      <c r="T3203" s="8"/>
      <c r="U3203" s="8"/>
      <c r="V3203" s="11"/>
      <c r="W3203" s="19"/>
      <c r="X3203" s="8"/>
      <c r="Y3203" s="90"/>
      <c r="Z3203" s="88"/>
      <c r="AA3203" s="88"/>
      <c r="AB3203" s="88"/>
      <c r="AC3203" s="88"/>
      <c r="AD3203" s="10"/>
      <c r="AE3203" s="8"/>
      <c r="AF3203" s="12"/>
      <c r="AG3203" s="8"/>
      <c r="AH3203" s="88"/>
    </row>
    <row r="3204" spans="1:34" x14ac:dyDescent="0.25">
      <c r="A3204" s="62">
        <f>COUNTA(H3204:K3204,L3204:AH3204)</f>
        <v>0</v>
      </c>
      <c r="B3204" s="13"/>
      <c r="C3204" s="13"/>
      <c r="D3204" s="13"/>
      <c r="E3204" s="13">
        <f t="shared" si="406"/>
        <v>0</v>
      </c>
      <c r="F3204" s="13"/>
      <c r="G3204" s="13"/>
      <c r="H3204" s="88"/>
      <c r="I3204" s="88"/>
      <c r="J3204" s="9"/>
      <c r="K3204" s="8"/>
      <c r="L3204" s="19"/>
      <c r="M3204" s="8"/>
      <c r="N3204" s="19"/>
      <c r="O3204" s="19"/>
      <c r="P3204" s="19"/>
      <c r="Q3204" s="8"/>
      <c r="R3204" s="8"/>
      <c r="S3204" s="88"/>
      <c r="T3204" s="8"/>
      <c r="U3204" s="8"/>
      <c r="V3204" s="11"/>
      <c r="W3204" s="19"/>
      <c r="X3204" s="8"/>
      <c r="Y3204" s="90"/>
      <c r="Z3204" s="88"/>
      <c r="AA3204" s="88"/>
      <c r="AB3204" s="88"/>
      <c r="AC3204" s="88"/>
      <c r="AD3204" s="10"/>
      <c r="AE3204" s="8"/>
      <c r="AF3204" s="12"/>
      <c r="AG3204" s="8"/>
      <c r="AH3204" s="88"/>
    </row>
    <row r="3205" spans="1:34" x14ac:dyDescent="0.25">
      <c r="A3205" s="62">
        <f>COUNTA(H3205:K3205,L3205:AH3205)</f>
        <v>0</v>
      </c>
      <c r="B3205" s="13"/>
      <c r="C3205" s="13"/>
      <c r="D3205" s="13"/>
      <c r="E3205" s="13">
        <f t="shared" si="406"/>
        <v>0</v>
      </c>
      <c r="F3205" s="13"/>
      <c r="G3205" s="13"/>
      <c r="H3205" s="88"/>
      <c r="I3205" s="88"/>
      <c r="J3205" s="9"/>
      <c r="K3205" s="8"/>
      <c r="L3205" s="19"/>
      <c r="M3205" s="8"/>
      <c r="N3205" s="19"/>
      <c r="O3205" s="19"/>
      <c r="P3205" s="19"/>
      <c r="Q3205" s="8"/>
      <c r="R3205" s="8"/>
      <c r="S3205" s="88"/>
      <c r="T3205" s="8"/>
      <c r="U3205" s="8"/>
      <c r="V3205" s="11"/>
      <c r="W3205" s="19"/>
      <c r="X3205" s="8"/>
      <c r="Y3205" s="90"/>
      <c r="Z3205" s="88"/>
      <c r="AA3205" s="88"/>
      <c r="AB3205" s="88"/>
      <c r="AC3205" s="88"/>
      <c r="AD3205" s="10"/>
      <c r="AE3205" s="8"/>
      <c r="AF3205" s="12"/>
      <c r="AG3205" s="8"/>
      <c r="AH3205" s="88"/>
    </row>
    <row r="3206" spans="1:34" x14ac:dyDescent="0.25">
      <c r="A3206" s="62">
        <f>COUNTA(H3206:K3206,L3206:AH3206)</f>
        <v>0</v>
      </c>
      <c r="B3206" s="13"/>
      <c r="C3206" s="13"/>
      <c r="D3206" s="13"/>
      <c r="E3206" s="13">
        <f t="shared" si="406"/>
        <v>0</v>
      </c>
      <c r="F3206" s="13"/>
      <c r="G3206" s="13"/>
      <c r="H3206" s="88"/>
      <c r="I3206" s="88"/>
      <c r="J3206" s="9"/>
      <c r="K3206" s="8"/>
      <c r="L3206" s="19"/>
      <c r="M3206" s="8"/>
      <c r="N3206" s="19"/>
      <c r="O3206" s="19"/>
      <c r="P3206" s="19"/>
      <c r="Q3206" s="8"/>
      <c r="R3206" s="8"/>
      <c r="S3206" s="88"/>
      <c r="T3206" s="8"/>
      <c r="U3206" s="8"/>
      <c r="V3206" s="11"/>
      <c r="W3206" s="19"/>
      <c r="X3206" s="8"/>
      <c r="Y3206" s="90"/>
      <c r="Z3206" s="88"/>
      <c r="AA3206" s="88"/>
      <c r="AB3206" s="88"/>
      <c r="AC3206" s="88"/>
      <c r="AD3206" s="10"/>
      <c r="AE3206" s="8"/>
      <c r="AF3206" s="12"/>
      <c r="AG3206" s="8"/>
      <c r="AH3206" s="88"/>
    </row>
    <row r="3207" spans="1:34" x14ac:dyDescent="0.25">
      <c r="A3207" s="62">
        <f>COUNTA(H3207:K3207,L3207:AH3207)</f>
        <v>0</v>
      </c>
      <c r="B3207" s="13"/>
      <c r="C3207" s="13"/>
      <c r="D3207" s="13"/>
      <c r="E3207" s="13">
        <f t="shared" si="406"/>
        <v>0</v>
      </c>
      <c r="F3207" s="13"/>
      <c r="G3207" s="13"/>
      <c r="H3207" s="88"/>
      <c r="I3207" s="88"/>
      <c r="J3207" s="9"/>
      <c r="K3207" s="8"/>
      <c r="L3207" s="19"/>
      <c r="M3207" s="8"/>
      <c r="N3207" s="19"/>
      <c r="O3207" s="19"/>
      <c r="P3207" s="19"/>
      <c r="Q3207" s="8"/>
      <c r="R3207" s="8"/>
      <c r="S3207" s="88"/>
      <c r="T3207" s="8"/>
      <c r="U3207" s="8"/>
      <c r="V3207" s="11"/>
      <c r="W3207" s="19"/>
      <c r="X3207" s="8"/>
      <c r="Y3207" s="90"/>
      <c r="Z3207" s="88"/>
      <c r="AA3207" s="88"/>
      <c r="AB3207" s="88"/>
      <c r="AC3207" s="88"/>
      <c r="AD3207" s="10"/>
      <c r="AE3207" s="8"/>
      <c r="AF3207" s="12"/>
      <c r="AG3207" s="8"/>
      <c r="AH3207" s="88"/>
    </row>
    <row r="3208" spans="1:34" x14ac:dyDescent="0.25">
      <c r="A3208" s="62">
        <f>COUNTA(H3208:K3208,L3208:AH3208)</f>
        <v>0</v>
      </c>
      <c r="B3208" s="13"/>
      <c r="C3208" s="13"/>
      <c r="D3208" s="13"/>
      <c r="E3208" s="13">
        <f t="shared" si="406"/>
        <v>0</v>
      </c>
      <c r="F3208" s="13"/>
      <c r="G3208" s="13"/>
      <c r="H3208" s="88"/>
      <c r="I3208" s="88"/>
      <c r="J3208" s="9"/>
      <c r="K3208" s="8"/>
      <c r="L3208" s="19"/>
      <c r="M3208" s="8"/>
      <c r="N3208" s="19"/>
      <c r="O3208" s="19"/>
      <c r="P3208" s="19"/>
      <c r="Q3208" s="8"/>
      <c r="R3208" s="8"/>
      <c r="S3208" s="88"/>
      <c r="T3208" s="8"/>
      <c r="U3208" s="8"/>
      <c r="V3208" s="11"/>
      <c r="W3208" s="19"/>
      <c r="X3208" s="8"/>
      <c r="Y3208" s="90"/>
      <c r="Z3208" s="88"/>
      <c r="AA3208" s="88"/>
      <c r="AB3208" s="88"/>
      <c r="AC3208" s="88"/>
      <c r="AD3208" s="10"/>
      <c r="AE3208" s="8"/>
      <c r="AF3208" s="12"/>
      <c r="AG3208" s="8"/>
      <c r="AH3208" s="88"/>
    </row>
    <row r="3209" spans="1:34" s="26" customFormat="1" ht="11.25" customHeight="1" x14ac:dyDescent="0.25">
      <c r="A3209" s="21">
        <v>0</v>
      </c>
      <c r="B3209" s="22"/>
      <c r="C3209" s="22"/>
      <c r="D3209" s="21"/>
      <c r="E3209" s="23">
        <f>MAX(E3193:E3208)</f>
        <v>0</v>
      </c>
      <c r="F3209" s="21" t="str">
        <f>RIGHT(R3209,4)</f>
        <v xml:space="preserve"> - 0</v>
      </c>
      <c r="G3209" s="21" t="str">
        <f>RIGHT(X3209,4)</f>
        <v xml:space="preserve"> - 0</v>
      </c>
      <c r="H3209" s="88"/>
      <c r="I3209" s="88"/>
      <c r="J3209" s="23" t="s">
        <v>85</v>
      </c>
      <c r="K3209" s="23" t="str">
        <f>IF(E3209=4,"ВО",IF(E3209=3,"СПО",IF(E3209=2,"ВО (с)",IF(E3209=1,"СПО (с)","-"))))</f>
        <v>-</v>
      </c>
      <c r="L3209" s="23">
        <f>COUNTA(L3193:L3208)</f>
        <v>0</v>
      </c>
      <c r="M3209" s="23" t="s">
        <v>80</v>
      </c>
      <c r="N3209" s="23" t="s">
        <v>80</v>
      </c>
      <c r="O3209" s="23">
        <f>COUNTA(O3193:O3208)</f>
        <v>0</v>
      </c>
      <c r="P3209" s="23" t="s">
        <v>80</v>
      </c>
      <c r="Q3209" s="23">
        <f>SUM(Q3193:Q3208)</f>
        <v>0</v>
      </c>
      <c r="R3209" s="23" t="str">
        <f>CONCATENATE("П.Г.П. - ",MAX(R3193:R3208))</f>
        <v>П.Г.П. - 0</v>
      </c>
      <c r="S3209" s="23">
        <f>COUNTA(S3193)</f>
        <v>0</v>
      </c>
      <c r="T3209" s="23">
        <f>T3194</f>
        <v>0</v>
      </c>
      <c r="U3209" s="23" t="s">
        <v>80</v>
      </c>
      <c r="V3209" s="23" t="s">
        <v>80</v>
      </c>
      <c r="W3209" s="23">
        <f>COUNTA(W3193:W3208)</f>
        <v>0</v>
      </c>
      <c r="X3209" s="23" t="str">
        <f>CONCATENATE("П.Г.П. - ",MAX(X3193:X3208))</f>
        <v>П.Г.П. - 0</v>
      </c>
      <c r="Y3209" s="24">
        <f>Y3193</f>
        <v>0</v>
      </c>
      <c r="Z3209" s="23" t="str">
        <f>IF(Z3193="","-",Z3193)</f>
        <v>-</v>
      </c>
      <c r="AA3209" s="23" t="str">
        <f t="shared" ref="AA3209:AC3209" si="407">IF(AA3193="","-",AA3193)</f>
        <v>-</v>
      </c>
      <c r="AB3209" s="23" t="str">
        <f t="shared" si="407"/>
        <v>-</v>
      </c>
      <c r="AC3209" s="23" t="str">
        <f t="shared" si="407"/>
        <v>-</v>
      </c>
      <c r="AD3209" s="23" t="s">
        <v>80</v>
      </c>
      <c r="AE3209" s="23">
        <f>SUM(AE3193:AE3208)</f>
        <v>0</v>
      </c>
      <c r="AF3209" s="25">
        <f>SUM(AF3193:AF3208)</f>
        <v>0</v>
      </c>
      <c r="AG3209" s="23" t="s">
        <v>80</v>
      </c>
      <c r="AH3209" s="23" t="s">
        <v>80</v>
      </c>
    </row>
    <row r="3210" spans="1:34" x14ac:dyDescent="0.25">
      <c r="A3210" s="62">
        <f>COUNTA(H3210:K3210,L3210:AH3210)-7</f>
        <v>-1</v>
      </c>
      <c r="B3210" s="13"/>
      <c r="C3210" s="13"/>
      <c r="D3210" s="13"/>
      <c r="E3210" s="13">
        <f t="shared" ref="E3210:E3225" si="408">IF(K3210="ВО",4,IF(K3210="СПО",3,IF(K3210="ВО (студент)",2,IF(K3210="СПО (студент)",1,0))))</f>
        <v>0</v>
      </c>
      <c r="F3210" s="13"/>
      <c r="G3210" s="13"/>
      <c r="H3210" s="88">
        <v>209</v>
      </c>
      <c r="I3210" s="88"/>
      <c r="J3210" s="7" t="s">
        <v>77</v>
      </c>
      <c r="K3210" s="8"/>
      <c r="L3210" s="19"/>
      <c r="M3210" s="8"/>
      <c r="N3210" s="19"/>
      <c r="O3210" s="19"/>
      <c r="P3210" s="19"/>
      <c r="Q3210" s="8"/>
      <c r="R3210" s="8"/>
      <c r="S3210" s="88"/>
      <c r="T3210" s="17" t="s">
        <v>80</v>
      </c>
      <c r="U3210" s="17" t="s">
        <v>80</v>
      </c>
      <c r="V3210" s="18" t="s">
        <v>80</v>
      </c>
      <c r="W3210" s="19"/>
      <c r="X3210" s="8"/>
      <c r="Y3210" s="90"/>
      <c r="Z3210" s="88"/>
      <c r="AA3210" s="88"/>
      <c r="AB3210" s="88" t="str">
        <f>IF(Y3210&lt;1,"-",ROUND(YEARFRAC(Y3210,#REF!,1),2))</f>
        <v>-</v>
      </c>
      <c r="AC3210" s="88"/>
      <c r="AD3210" s="10"/>
      <c r="AE3210" s="8"/>
      <c r="AF3210" s="12"/>
      <c r="AG3210" s="8"/>
      <c r="AH3210" s="88"/>
    </row>
    <row r="3211" spans="1:34" x14ac:dyDescent="0.25">
      <c r="A3211" s="62">
        <f>COUNTA(H3211:K3211,L3211:AH3211)</f>
        <v>0</v>
      </c>
      <c r="B3211" s="13"/>
      <c r="C3211" s="13"/>
      <c r="D3211" s="13"/>
      <c r="E3211" s="13">
        <f t="shared" si="408"/>
        <v>0</v>
      </c>
      <c r="F3211" s="13"/>
      <c r="G3211" s="13"/>
      <c r="H3211" s="88"/>
      <c r="I3211" s="88"/>
      <c r="J3211" s="9"/>
      <c r="K3211" s="8"/>
      <c r="L3211" s="19"/>
      <c r="M3211" s="8"/>
      <c r="N3211" s="19"/>
      <c r="O3211" s="19"/>
      <c r="P3211" s="19"/>
      <c r="Q3211" s="8"/>
      <c r="R3211" s="8"/>
      <c r="S3211" s="88"/>
      <c r="T3211" s="8"/>
      <c r="U3211" s="8"/>
      <c r="V3211" s="11"/>
      <c r="W3211" s="19"/>
      <c r="X3211" s="8"/>
      <c r="Y3211" s="90"/>
      <c r="Z3211" s="88"/>
      <c r="AA3211" s="88"/>
      <c r="AB3211" s="88"/>
      <c r="AC3211" s="88"/>
      <c r="AD3211" s="10"/>
      <c r="AE3211" s="8"/>
      <c r="AF3211" s="12"/>
      <c r="AG3211" s="8"/>
      <c r="AH3211" s="88"/>
    </row>
    <row r="3212" spans="1:34" x14ac:dyDescent="0.25">
      <c r="A3212" s="62">
        <f>COUNTA(H3212:K3212,L3212:AH3212,J3213)-4</f>
        <v>0</v>
      </c>
      <c r="B3212" s="13"/>
      <c r="C3212" s="13"/>
      <c r="D3212" s="13"/>
      <c r="E3212" s="13">
        <f t="shared" si="408"/>
        <v>0</v>
      </c>
      <c r="F3212" s="13"/>
      <c r="G3212" s="13"/>
      <c r="H3212" s="88"/>
      <c r="I3212" s="88"/>
      <c r="J3212" s="7" t="s">
        <v>78</v>
      </c>
      <c r="K3212" s="8"/>
      <c r="L3212" s="19"/>
      <c r="M3212" s="8"/>
      <c r="N3212" s="19"/>
      <c r="O3212" s="19"/>
      <c r="P3212" s="19"/>
      <c r="Q3212" s="8"/>
      <c r="R3212" s="8"/>
      <c r="S3212" s="88"/>
      <c r="T3212" s="17" t="s">
        <v>80</v>
      </c>
      <c r="U3212" s="17" t="s">
        <v>80</v>
      </c>
      <c r="V3212" s="18" t="s">
        <v>80</v>
      </c>
      <c r="W3212" s="19"/>
      <c r="X3212" s="8"/>
      <c r="Y3212" s="90"/>
      <c r="Z3212" s="88"/>
      <c r="AA3212" s="88"/>
      <c r="AB3212" s="88"/>
      <c r="AC3212" s="88"/>
      <c r="AD3212" s="10"/>
      <c r="AE3212" s="8"/>
      <c r="AF3212" s="12"/>
      <c r="AG3212" s="8"/>
      <c r="AH3212" s="88"/>
    </row>
    <row r="3213" spans="1:34" x14ac:dyDescent="0.25">
      <c r="A3213" s="62">
        <f>COUNTA(H3213:K3213,L3213:AH3213)</f>
        <v>0</v>
      </c>
      <c r="B3213" s="13"/>
      <c r="C3213" s="13"/>
      <c r="D3213" s="13" t="str">
        <f>IF(J3213&gt;0,"совмещение","-")</f>
        <v>-</v>
      </c>
      <c r="E3213" s="13">
        <f t="shared" si="408"/>
        <v>0</v>
      </c>
      <c r="F3213" s="13"/>
      <c r="G3213" s="13"/>
      <c r="H3213" s="88"/>
      <c r="I3213" s="88"/>
      <c r="J3213" s="9"/>
      <c r="K3213" s="8"/>
      <c r="L3213" s="19"/>
      <c r="M3213" s="8"/>
      <c r="N3213" s="19"/>
      <c r="O3213" s="19"/>
      <c r="P3213" s="19"/>
      <c r="Q3213" s="8"/>
      <c r="R3213" s="8"/>
      <c r="S3213" s="88"/>
      <c r="T3213" s="8"/>
      <c r="U3213" s="8"/>
      <c r="V3213" s="11"/>
      <c r="W3213" s="19"/>
      <c r="X3213" s="8"/>
      <c r="Y3213" s="90"/>
      <c r="Z3213" s="88"/>
      <c r="AA3213" s="88"/>
      <c r="AB3213" s="88"/>
      <c r="AC3213" s="88"/>
      <c r="AD3213" s="10"/>
      <c r="AE3213" s="8"/>
      <c r="AF3213" s="12"/>
      <c r="AG3213" s="8"/>
      <c r="AH3213" s="88"/>
    </row>
    <row r="3214" spans="1:34" x14ac:dyDescent="0.25">
      <c r="A3214" s="62">
        <f>COUNTA(H3214:K3214,L3214:AH3214)</f>
        <v>0</v>
      </c>
      <c r="B3214" s="13"/>
      <c r="C3214" s="13"/>
      <c r="D3214" s="13"/>
      <c r="E3214" s="13">
        <f t="shared" si="408"/>
        <v>0</v>
      </c>
      <c r="F3214" s="13"/>
      <c r="G3214" s="13"/>
      <c r="H3214" s="88"/>
      <c r="I3214" s="88"/>
      <c r="J3214" s="9"/>
      <c r="K3214" s="8"/>
      <c r="L3214" s="19"/>
      <c r="M3214" s="8"/>
      <c r="N3214" s="19"/>
      <c r="O3214" s="19"/>
      <c r="P3214" s="19"/>
      <c r="Q3214" s="8"/>
      <c r="R3214" s="8"/>
      <c r="S3214" s="88"/>
      <c r="T3214" s="8"/>
      <c r="U3214" s="8"/>
      <c r="V3214" s="11"/>
      <c r="W3214" s="19"/>
      <c r="X3214" s="8"/>
      <c r="Y3214" s="90"/>
      <c r="Z3214" s="88"/>
      <c r="AA3214" s="88"/>
      <c r="AB3214" s="88"/>
      <c r="AC3214" s="88"/>
      <c r="AD3214" s="10"/>
      <c r="AE3214" s="8"/>
      <c r="AF3214" s="12"/>
      <c r="AG3214" s="8"/>
      <c r="AH3214" s="88"/>
    </row>
    <row r="3215" spans="1:34" x14ac:dyDescent="0.25">
      <c r="A3215" s="62">
        <f>COUNTA(H3215:K3215,L3215:AH3215)</f>
        <v>0</v>
      </c>
      <c r="B3215" s="13"/>
      <c r="C3215" s="13"/>
      <c r="D3215" s="13"/>
      <c r="E3215" s="13">
        <f t="shared" si="408"/>
        <v>0</v>
      </c>
      <c r="F3215" s="13"/>
      <c r="G3215" s="13"/>
      <c r="H3215" s="88"/>
      <c r="I3215" s="88"/>
      <c r="J3215" s="9"/>
      <c r="K3215" s="8"/>
      <c r="L3215" s="19"/>
      <c r="M3215" s="8"/>
      <c r="N3215" s="19"/>
      <c r="O3215" s="19"/>
      <c r="P3215" s="19"/>
      <c r="Q3215" s="8"/>
      <c r="R3215" s="8"/>
      <c r="S3215" s="88"/>
      <c r="T3215" s="8"/>
      <c r="U3215" s="8"/>
      <c r="V3215" s="11"/>
      <c r="W3215" s="19"/>
      <c r="X3215" s="8"/>
      <c r="Y3215" s="90"/>
      <c r="Z3215" s="88"/>
      <c r="AA3215" s="88"/>
      <c r="AB3215" s="88"/>
      <c r="AC3215" s="88"/>
      <c r="AD3215" s="10"/>
      <c r="AE3215" s="8"/>
      <c r="AF3215" s="12"/>
      <c r="AG3215" s="8"/>
      <c r="AH3215" s="88"/>
    </row>
    <row r="3216" spans="1:34" x14ac:dyDescent="0.25">
      <c r="A3216" s="62">
        <f>COUNTA(H3216:K3216,L3216:AH3216)</f>
        <v>0</v>
      </c>
      <c r="B3216" s="13"/>
      <c r="C3216" s="13"/>
      <c r="D3216" s="13"/>
      <c r="E3216" s="13">
        <f t="shared" si="408"/>
        <v>0</v>
      </c>
      <c r="F3216" s="13"/>
      <c r="G3216" s="13"/>
      <c r="H3216" s="88"/>
      <c r="I3216" s="88"/>
      <c r="J3216" s="9"/>
      <c r="K3216" s="8"/>
      <c r="L3216" s="19"/>
      <c r="M3216" s="8"/>
      <c r="N3216" s="19"/>
      <c r="O3216" s="19"/>
      <c r="P3216" s="19"/>
      <c r="Q3216" s="8"/>
      <c r="R3216" s="8"/>
      <c r="S3216" s="88"/>
      <c r="T3216" s="8"/>
      <c r="U3216" s="8"/>
      <c r="V3216" s="11"/>
      <c r="W3216" s="19"/>
      <c r="X3216" s="8"/>
      <c r="Y3216" s="90"/>
      <c r="Z3216" s="88"/>
      <c r="AA3216" s="88"/>
      <c r="AB3216" s="88"/>
      <c r="AC3216" s="88"/>
      <c r="AD3216" s="10"/>
      <c r="AE3216" s="8"/>
      <c r="AF3216" s="12"/>
      <c r="AG3216" s="8"/>
      <c r="AH3216" s="88"/>
    </row>
    <row r="3217" spans="1:34" x14ac:dyDescent="0.25">
      <c r="A3217" s="62">
        <f>COUNTA(H3217:K3217,L3217:AH3217)</f>
        <v>0</v>
      </c>
      <c r="B3217" s="13"/>
      <c r="C3217" s="13"/>
      <c r="D3217" s="13"/>
      <c r="E3217" s="13">
        <f t="shared" si="408"/>
        <v>0</v>
      </c>
      <c r="F3217" s="13"/>
      <c r="G3217" s="13"/>
      <c r="H3217" s="88"/>
      <c r="I3217" s="88"/>
      <c r="J3217" s="9"/>
      <c r="K3217" s="8"/>
      <c r="L3217" s="19"/>
      <c r="M3217" s="8"/>
      <c r="N3217" s="19"/>
      <c r="O3217" s="19"/>
      <c r="P3217" s="19"/>
      <c r="Q3217" s="8"/>
      <c r="R3217" s="8"/>
      <c r="S3217" s="88"/>
      <c r="T3217" s="8"/>
      <c r="U3217" s="8"/>
      <c r="V3217" s="11"/>
      <c r="W3217" s="19"/>
      <c r="X3217" s="8"/>
      <c r="Y3217" s="90"/>
      <c r="Z3217" s="88"/>
      <c r="AA3217" s="88"/>
      <c r="AB3217" s="88"/>
      <c r="AC3217" s="88"/>
      <c r="AD3217" s="10"/>
      <c r="AE3217" s="8"/>
      <c r="AF3217" s="12"/>
      <c r="AG3217" s="8"/>
      <c r="AH3217" s="88"/>
    </row>
    <row r="3218" spans="1:34" x14ac:dyDescent="0.25">
      <c r="A3218" s="62">
        <f>COUNTA(H3218:K3218,L3218:AH3218)</f>
        <v>0</v>
      </c>
      <c r="B3218" s="13"/>
      <c r="C3218" s="13"/>
      <c r="D3218" s="13"/>
      <c r="E3218" s="13">
        <f t="shared" si="408"/>
        <v>0</v>
      </c>
      <c r="F3218" s="13"/>
      <c r="G3218" s="13"/>
      <c r="H3218" s="88"/>
      <c r="I3218" s="88"/>
      <c r="J3218" s="9"/>
      <c r="K3218" s="8"/>
      <c r="L3218" s="19"/>
      <c r="M3218" s="8"/>
      <c r="N3218" s="19"/>
      <c r="O3218" s="19"/>
      <c r="P3218" s="19"/>
      <c r="Q3218" s="8"/>
      <c r="R3218" s="8"/>
      <c r="S3218" s="88"/>
      <c r="T3218" s="8"/>
      <c r="U3218" s="8"/>
      <c r="V3218" s="11"/>
      <c r="W3218" s="19"/>
      <c r="X3218" s="8"/>
      <c r="Y3218" s="90"/>
      <c r="Z3218" s="88"/>
      <c r="AA3218" s="88"/>
      <c r="AB3218" s="88"/>
      <c r="AC3218" s="88"/>
      <c r="AD3218" s="10"/>
      <c r="AE3218" s="8"/>
      <c r="AF3218" s="12"/>
      <c r="AG3218" s="8"/>
      <c r="AH3218" s="88"/>
    </row>
    <row r="3219" spans="1:34" x14ac:dyDescent="0.25">
      <c r="A3219" s="62">
        <f>COUNTA(H3219:K3219,L3219:AH3219,J3220)-4</f>
        <v>0</v>
      </c>
      <c r="B3219" s="13"/>
      <c r="C3219" s="13"/>
      <c r="D3219" s="13"/>
      <c r="E3219" s="13">
        <f t="shared" si="408"/>
        <v>0</v>
      </c>
      <c r="F3219" s="13"/>
      <c r="G3219" s="13"/>
      <c r="H3219" s="88"/>
      <c r="I3219" s="88"/>
      <c r="J3219" s="7" t="s">
        <v>79</v>
      </c>
      <c r="K3219" s="8"/>
      <c r="L3219" s="19"/>
      <c r="M3219" s="8"/>
      <c r="N3219" s="19"/>
      <c r="O3219" s="19"/>
      <c r="P3219" s="19"/>
      <c r="Q3219" s="8"/>
      <c r="R3219" s="8"/>
      <c r="S3219" s="88"/>
      <c r="T3219" s="17" t="s">
        <v>80</v>
      </c>
      <c r="U3219" s="17" t="s">
        <v>80</v>
      </c>
      <c r="V3219" s="18" t="s">
        <v>80</v>
      </c>
      <c r="W3219" s="19"/>
      <c r="X3219" s="8"/>
      <c r="Y3219" s="90"/>
      <c r="Z3219" s="88"/>
      <c r="AA3219" s="88"/>
      <c r="AB3219" s="88"/>
      <c r="AC3219" s="88"/>
      <c r="AD3219" s="10"/>
      <c r="AE3219" s="8"/>
      <c r="AF3219" s="12"/>
      <c r="AG3219" s="8"/>
      <c r="AH3219" s="88"/>
    </row>
    <row r="3220" spans="1:34" x14ac:dyDescent="0.25">
      <c r="A3220" s="62">
        <f>COUNTA(H3220:K3220,L3220:AH3220)</f>
        <v>0</v>
      </c>
      <c r="B3220" s="13"/>
      <c r="C3220" s="13"/>
      <c r="D3220" s="13" t="str">
        <f>IF(J3220&gt;0,"совместительство","-")</f>
        <v>-</v>
      </c>
      <c r="E3220" s="13">
        <f t="shared" si="408"/>
        <v>0</v>
      </c>
      <c r="F3220" s="13"/>
      <c r="G3220" s="13"/>
      <c r="H3220" s="88"/>
      <c r="I3220" s="88"/>
      <c r="J3220" s="9"/>
      <c r="K3220" s="8"/>
      <c r="L3220" s="19"/>
      <c r="M3220" s="8"/>
      <c r="N3220" s="19"/>
      <c r="O3220" s="19"/>
      <c r="P3220" s="19"/>
      <c r="Q3220" s="8"/>
      <c r="R3220" s="8"/>
      <c r="S3220" s="88"/>
      <c r="T3220" s="8"/>
      <c r="U3220" s="8"/>
      <c r="V3220" s="11"/>
      <c r="W3220" s="19"/>
      <c r="X3220" s="8"/>
      <c r="Y3220" s="90"/>
      <c r="Z3220" s="88"/>
      <c r="AA3220" s="88"/>
      <c r="AB3220" s="88"/>
      <c r="AC3220" s="88"/>
      <c r="AD3220" s="10"/>
      <c r="AE3220" s="8"/>
      <c r="AF3220" s="12"/>
      <c r="AG3220" s="8"/>
      <c r="AH3220" s="88"/>
    </row>
    <row r="3221" spans="1:34" x14ac:dyDescent="0.25">
      <c r="A3221" s="62">
        <f>COUNTA(H3221:K3221,L3221:AH3221)</f>
        <v>0</v>
      </c>
      <c r="B3221" s="13"/>
      <c r="C3221" s="13"/>
      <c r="D3221" s="13"/>
      <c r="E3221" s="13">
        <f t="shared" si="408"/>
        <v>0</v>
      </c>
      <c r="F3221" s="13"/>
      <c r="G3221" s="13"/>
      <c r="H3221" s="88"/>
      <c r="I3221" s="88"/>
      <c r="J3221" s="9"/>
      <c r="K3221" s="8"/>
      <c r="L3221" s="19"/>
      <c r="M3221" s="8"/>
      <c r="N3221" s="19"/>
      <c r="O3221" s="19"/>
      <c r="P3221" s="19"/>
      <c r="Q3221" s="8"/>
      <c r="R3221" s="8"/>
      <c r="S3221" s="88"/>
      <c r="T3221" s="8"/>
      <c r="U3221" s="8"/>
      <c r="V3221" s="11"/>
      <c r="W3221" s="19"/>
      <c r="X3221" s="8"/>
      <c r="Y3221" s="90"/>
      <c r="Z3221" s="88"/>
      <c r="AA3221" s="88"/>
      <c r="AB3221" s="88"/>
      <c r="AC3221" s="88"/>
      <c r="AD3221" s="10"/>
      <c r="AE3221" s="8"/>
      <c r="AF3221" s="12"/>
      <c r="AG3221" s="8"/>
      <c r="AH3221" s="88"/>
    </row>
    <row r="3222" spans="1:34" x14ac:dyDescent="0.25">
      <c r="A3222" s="62">
        <f>COUNTA(H3222:K3222,L3222:AH3222)</f>
        <v>0</v>
      </c>
      <c r="B3222" s="13"/>
      <c r="C3222" s="13"/>
      <c r="D3222" s="13"/>
      <c r="E3222" s="13">
        <f t="shared" si="408"/>
        <v>0</v>
      </c>
      <c r="F3222" s="13"/>
      <c r="G3222" s="13"/>
      <c r="H3222" s="88"/>
      <c r="I3222" s="88"/>
      <c r="J3222" s="9"/>
      <c r="K3222" s="8"/>
      <c r="L3222" s="19"/>
      <c r="M3222" s="8"/>
      <c r="N3222" s="19"/>
      <c r="O3222" s="19"/>
      <c r="P3222" s="19"/>
      <c r="Q3222" s="8"/>
      <c r="R3222" s="8"/>
      <c r="S3222" s="88"/>
      <c r="T3222" s="8"/>
      <c r="U3222" s="8"/>
      <c r="V3222" s="11"/>
      <c r="W3222" s="19"/>
      <c r="X3222" s="8"/>
      <c r="Y3222" s="90"/>
      <c r="Z3222" s="88"/>
      <c r="AA3222" s="88"/>
      <c r="AB3222" s="88"/>
      <c r="AC3222" s="88"/>
      <c r="AD3222" s="10"/>
      <c r="AE3222" s="8"/>
      <c r="AF3222" s="12"/>
      <c r="AG3222" s="8"/>
      <c r="AH3222" s="88"/>
    </row>
    <row r="3223" spans="1:34" x14ac:dyDescent="0.25">
      <c r="A3223" s="62">
        <f>COUNTA(H3223:K3223,L3223:AH3223)</f>
        <v>0</v>
      </c>
      <c r="B3223" s="13"/>
      <c r="C3223" s="13"/>
      <c r="D3223" s="13"/>
      <c r="E3223" s="13">
        <f t="shared" si="408"/>
        <v>0</v>
      </c>
      <c r="F3223" s="13"/>
      <c r="G3223" s="13"/>
      <c r="H3223" s="88"/>
      <c r="I3223" s="88"/>
      <c r="J3223" s="9"/>
      <c r="K3223" s="8"/>
      <c r="L3223" s="19"/>
      <c r="M3223" s="8"/>
      <c r="N3223" s="19"/>
      <c r="O3223" s="19"/>
      <c r="P3223" s="19"/>
      <c r="Q3223" s="8"/>
      <c r="R3223" s="8"/>
      <c r="S3223" s="88"/>
      <c r="T3223" s="8"/>
      <c r="U3223" s="8"/>
      <c r="V3223" s="11"/>
      <c r="W3223" s="19"/>
      <c r="X3223" s="8"/>
      <c r="Y3223" s="90"/>
      <c r="Z3223" s="88"/>
      <c r="AA3223" s="88"/>
      <c r="AB3223" s="88"/>
      <c r="AC3223" s="88"/>
      <c r="AD3223" s="10"/>
      <c r="AE3223" s="8"/>
      <c r="AF3223" s="12"/>
      <c r="AG3223" s="8"/>
      <c r="AH3223" s="88"/>
    </row>
    <row r="3224" spans="1:34" x14ac:dyDescent="0.25">
      <c r="A3224" s="62">
        <f>COUNTA(H3224:K3224,L3224:AH3224)</f>
        <v>0</v>
      </c>
      <c r="B3224" s="13"/>
      <c r="C3224" s="13"/>
      <c r="D3224" s="13"/>
      <c r="E3224" s="13">
        <f t="shared" si="408"/>
        <v>0</v>
      </c>
      <c r="F3224" s="13"/>
      <c r="G3224" s="13"/>
      <c r="H3224" s="88"/>
      <c r="I3224" s="88"/>
      <c r="J3224" s="9"/>
      <c r="K3224" s="8"/>
      <c r="L3224" s="19"/>
      <c r="M3224" s="8"/>
      <c r="N3224" s="19"/>
      <c r="O3224" s="19"/>
      <c r="P3224" s="19"/>
      <c r="Q3224" s="8"/>
      <c r="R3224" s="8"/>
      <c r="S3224" s="88"/>
      <c r="T3224" s="8"/>
      <c r="U3224" s="8"/>
      <c r="V3224" s="11"/>
      <c r="W3224" s="19"/>
      <c r="X3224" s="8"/>
      <c r="Y3224" s="90"/>
      <c r="Z3224" s="88"/>
      <c r="AA3224" s="88"/>
      <c r="AB3224" s="88"/>
      <c r="AC3224" s="88"/>
      <c r="AD3224" s="10"/>
      <c r="AE3224" s="8"/>
      <c r="AF3224" s="12"/>
      <c r="AG3224" s="8"/>
      <c r="AH3224" s="88"/>
    </row>
    <row r="3225" spans="1:34" x14ac:dyDescent="0.25">
      <c r="A3225" s="62">
        <f>COUNTA(H3225:K3225,L3225:AH3225)</f>
        <v>0</v>
      </c>
      <c r="B3225" s="13"/>
      <c r="C3225" s="13"/>
      <c r="D3225" s="13"/>
      <c r="E3225" s="13">
        <f t="shared" si="408"/>
        <v>0</v>
      </c>
      <c r="F3225" s="13"/>
      <c r="G3225" s="13"/>
      <c r="H3225" s="88"/>
      <c r="I3225" s="88"/>
      <c r="J3225" s="9"/>
      <c r="K3225" s="8"/>
      <c r="L3225" s="19"/>
      <c r="M3225" s="8"/>
      <c r="N3225" s="19"/>
      <c r="O3225" s="19"/>
      <c r="P3225" s="19"/>
      <c r="Q3225" s="8"/>
      <c r="R3225" s="8"/>
      <c r="S3225" s="88"/>
      <c r="T3225" s="8"/>
      <c r="U3225" s="8"/>
      <c r="V3225" s="11"/>
      <c r="W3225" s="19"/>
      <c r="X3225" s="8"/>
      <c r="Y3225" s="90"/>
      <c r="Z3225" s="88"/>
      <c r="AA3225" s="88"/>
      <c r="AB3225" s="88"/>
      <c r="AC3225" s="88"/>
      <c r="AD3225" s="10"/>
      <c r="AE3225" s="8"/>
      <c r="AF3225" s="12"/>
      <c r="AG3225" s="8"/>
      <c r="AH3225" s="88"/>
    </row>
    <row r="3226" spans="1:34" s="26" customFormat="1" ht="11.25" customHeight="1" x14ac:dyDescent="0.25">
      <c r="A3226" s="21">
        <v>0</v>
      </c>
      <c r="B3226" s="22"/>
      <c r="C3226" s="22"/>
      <c r="D3226" s="21"/>
      <c r="E3226" s="23">
        <f>MAX(E3210:E3225)</f>
        <v>0</v>
      </c>
      <c r="F3226" s="21" t="str">
        <f>RIGHT(R3226,4)</f>
        <v xml:space="preserve"> - 0</v>
      </c>
      <c r="G3226" s="21" t="str">
        <f>RIGHT(X3226,4)</f>
        <v xml:space="preserve"> - 0</v>
      </c>
      <c r="H3226" s="88"/>
      <c r="I3226" s="88"/>
      <c r="J3226" s="23" t="s">
        <v>85</v>
      </c>
      <c r="K3226" s="23" t="str">
        <f>IF(E3226=4,"ВО",IF(E3226=3,"СПО",IF(E3226=2,"ВО (с)",IF(E3226=1,"СПО (с)","-"))))</f>
        <v>-</v>
      </c>
      <c r="L3226" s="23">
        <f>COUNTA(L3210:L3225)</f>
        <v>0</v>
      </c>
      <c r="M3226" s="23" t="s">
        <v>80</v>
      </c>
      <c r="N3226" s="23" t="s">
        <v>80</v>
      </c>
      <c r="O3226" s="23">
        <f>COUNTA(O3210:O3225)</f>
        <v>0</v>
      </c>
      <c r="P3226" s="23" t="s">
        <v>80</v>
      </c>
      <c r="Q3226" s="23">
        <f>SUM(Q3210:Q3225)</f>
        <v>0</v>
      </c>
      <c r="R3226" s="23" t="str">
        <f>CONCATENATE("П.Г.П. - ",MAX(R3210:R3225))</f>
        <v>П.Г.П. - 0</v>
      </c>
      <c r="S3226" s="23">
        <f>COUNTA(S3210)</f>
        <v>0</v>
      </c>
      <c r="T3226" s="23">
        <f>T3211</f>
        <v>0</v>
      </c>
      <c r="U3226" s="23" t="s">
        <v>80</v>
      </c>
      <c r="V3226" s="23" t="s">
        <v>80</v>
      </c>
      <c r="W3226" s="23">
        <f>COUNTA(W3210:W3225)</f>
        <v>0</v>
      </c>
      <c r="X3226" s="23" t="str">
        <f>CONCATENATE("П.Г.П. - ",MAX(X3210:X3225))</f>
        <v>П.Г.П. - 0</v>
      </c>
      <c r="Y3226" s="24">
        <f>Y3210</f>
        <v>0</v>
      </c>
      <c r="Z3226" s="23" t="str">
        <f>IF(Z3210="","-",Z3210)</f>
        <v>-</v>
      </c>
      <c r="AA3226" s="23" t="str">
        <f t="shared" ref="AA3226:AC3226" si="409">IF(AA3210="","-",AA3210)</f>
        <v>-</v>
      </c>
      <c r="AB3226" s="23" t="str">
        <f t="shared" si="409"/>
        <v>-</v>
      </c>
      <c r="AC3226" s="23" t="str">
        <f t="shared" si="409"/>
        <v>-</v>
      </c>
      <c r="AD3226" s="23" t="s">
        <v>80</v>
      </c>
      <c r="AE3226" s="23">
        <f>SUM(AE3210:AE3225)</f>
        <v>0</v>
      </c>
      <c r="AF3226" s="25">
        <f>SUM(AF3210:AF3225)</f>
        <v>0</v>
      </c>
      <c r="AG3226" s="23" t="s">
        <v>80</v>
      </c>
      <c r="AH3226" s="23" t="s">
        <v>80</v>
      </c>
    </row>
    <row r="3227" spans="1:34" x14ac:dyDescent="0.25">
      <c r="A3227" s="62">
        <f>COUNTA(H3227:K3227,L3227:AH3227)-7</f>
        <v>-1</v>
      </c>
      <c r="B3227" s="13"/>
      <c r="C3227" s="13"/>
      <c r="D3227" s="13"/>
      <c r="E3227" s="13">
        <f t="shared" ref="E3227:E3242" si="410">IF(K3227="ВО",4,IF(K3227="СПО",3,IF(K3227="ВО (студент)",2,IF(K3227="СПО (студент)",1,0))))</f>
        <v>0</v>
      </c>
      <c r="F3227" s="13"/>
      <c r="G3227" s="13"/>
      <c r="H3227" s="88">
        <v>210</v>
      </c>
      <c r="I3227" s="88"/>
      <c r="J3227" s="7" t="s">
        <v>77</v>
      </c>
      <c r="K3227" s="8"/>
      <c r="L3227" s="19"/>
      <c r="M3227" s="8"/>
      <c r="N3227" s="19"/>
      <c r="O3227" s="19"/>
      <c r="P3227" s="19"/>
      <c r="Q3227" s="8"/>
      <c r="R3227" s="8"/>
      <c r="S3227" s="88"/>
      <c r="T3227" s="17" t="s">
        <v>80</v>
      </c>
      <c r="U3227" s="17" t="s">
        <v>80</v>
      </c>
      <c r="V3227" s="18" t="s">
        <v>80</v>
      </c>
      <c r="W3227" s="19"/>
      <c r="X3227" s="8"/>
      <c r="Y3227" s="90"/>
      <c r="Z3227" s="88"/>
      <c r="AA3227" s="88"/>
      <c r="AB3227" s="88" t="str">
        <f>IF(Y3227&lt;1,"-",ROUND(YEARFRAC(Y3227,#REF!,1),2))</f>
        <v>-</v>
      </c>
      <c r="AC3227" s="88"/>
      <c r="AD3227" s="10"/>
      <c r="AE3227" s="8"/>
      <c r="AF3227" s="12"/>
      <c r="AG3227" s="8"/>
      <c r="AH3227" s="88"/>
    </row>
    <row r="3228" spans="1:34" x14ac:dyDescent="0.25">
      <c r="A3228" s="62">
        <f>COUNTA(H3228:K3228,L3228:AH3228)</f>
        <v>0</v>
      </c>
      <c r="B3228" s="13"/>
      <c r="C3228" s="13"/>
      <c r="D3228" s="13"/>
      <c r="E3228" s="13">
        <f t="shared" si="410"/>
        <v>0</v>
      </c>
      <c r="F3228" s="13"/>
      <c r="G3228" s="13"/>
      <c r="H3228" s="88"/>
      <c r="I3228" s="88"/>
      <c r="J3228" s="9"/>
      <c r="K3228" s="8"/>
      <c r="L3228" s="19"/>
      <c r="M3228" s="8"/>
      <c r="N3228" s="19"/>
      <c r="O3228" s="19"/>
      <c r="P3228" s="19"/>
      <c r="Q3228" s="8"/>
      <c r="R3228" s="8"/>
      <c r="S3228" s="88"/>
      <c r="T3228" s="8"/>
      <c r="U3228" s="8"/>
      <c r="V3228" s="11"/>
      <c r="W3228" s="19"/>
      <c r="X3228" s="8"/>
      <c r="Y3228" s="90"/>
      <c r="Z3228" s="88"/>
      <c r="AA3228" s="88"/>
      <c r="AB3228" s="88"/>
      <c r="AC3228" s="88"/>
      <c r="AD3228" s="10"/>
      <c r="AE3228" s="8"/>
      <c r="AF3228" s="12"/>
      <c r="AG3228" s="8"/>
      <c r="AH3228" s="88"/>
    </row>
    <row r="3229" spans="1:34" x14ac:dyDescent="0.25">
      <c r="A3229" s="62">
        <f>COUNTA(H3229:K3229,L3229:AH3229,J3230)-4</f>
        <v>0</v>
      </c>
      <c r="B3229" s="13"/>
      <c r="C3229" s="13"/>
      <c r="D3229" s="13"/>
      <c r="E3229" s="13">
        <f t="shared" si="410"/>
        <v>0</v>
      </c>
      <c r="F3229" s="13"/>
      <c r="G3229" s="13"/>
      <c r="H3229" s="88"/>
      <c r="I3229" s="88"/>
      <c r="J3229" s="7" t="s">
        <v>78</v>
      </c>
      <c r="K3229" s="8"/>
      <c r="L3229" s="19"/>
      <c r="M3229" s="8"/>
      <c r="N3229" s="19"/>
      <c r="O3229" s="19"/>
      <c r="P3229" s="19"/>
      <c r="Q3229" s="8"/>
      <c r="R3229" s="8"/>
      <c r="S3229" s="88"/>
      <c r="T3229" s="17" t="s">
        <v>80</v>
      </c>
      <c r="U3229" s="17" t="s">
        <v>80</v>
      </c>
      <c r="V3229" s="18" t="s">
        <v>80</v>
      </c>
      <c r="W3229" s="19"/>
      <c r="X3229" s="8"/>
      <c r="Y3229" s="90"/>
      <c r="Z3229" s="88"/>
      <c r="AA3229" s="88"/>
      <c r="AB3229" s="88"/>
      <c r="AC3229" s="88"/>
      <c r="AD3229" s="10"/>
      <c r="AE3229" s="8"/>
      <c r="AF3229" s="12"/>
      <c r="AG3229" s="8"/>
      <c r="AH3229" s="88"/>
    </row>
    <row r="3230" spans="1:34" x14ac:dyDescent="0.25">
      <c r="A3230" s="62">
        <f>COUNTA(H3230:K3230,L3230:AH3230)</f>
        <v>0</v>
      </c>
      <c r="B3230" s="13"/>
      <c r="C3230" s="13"/>
      <c r="D3230" s="13" t="str">
        <f>IF(J3230&gt;0,"совмещение","-")</f>
        <v>-</v>
      </c>
      <c r="E3230" s="13">
        <f t="shared" si="410"/>
        <v>0</v>
      </c>
      <c r="F3230" s="13"/>
      <c r="G3230" s="13"/>
      <c r="H3230" s="88"/>
      <c r="I3230" s="88"/>
      <c r="J3230" s="9"/>
      <c r="K3230" s="8"/>
      <c r="L3230" s="19"/>
      <c r="M3230" s="8"/>
      <c r="N3230" s="19"/>
      <c r="O3230" s="19"/>
      <c r="P3230" s="19"/>
      <c r="Q3230" s="8"/>
      <c r="R3230" s="8"/>
      <c r="S3230" s="88"/>
      <c r="T3230" s="8"/>
      <c r="U3230" s="8"/>
      <c r="V3230" s="11"/>
      <c r="W3230" s="19"/>
      <c r="X3230" s="8"/>
      <c r="Y3230" s="90"/>
      <c r="Z3230" s="88"/>
      <c r="AA3230" s="88"/>
      <c r="AB3230" s="88"/>
      <c r="AC3230" s="88"/>
      <c r="AD3230" s="10"/>
      <c r="AE3230" s="8"/>
      <c r="AF3230" s="12"/>
      <c r="AG3230" s="8"/>
      <c r="AH3230" s="88"/>
    </row>
    <row r="3231" spans="1:34" x14ac:dyDescent="0.25">
      <c r="A3231" s="62">
        <f>COUNTA(H3231:K3231,L3231:AH3231)</f>
        <v>0</v>
      </c>
      <c r="B3231" s="13"/>
      <c r="C3231" s="13"/>
      <c r="D3231" s="13"/>
      <c r="E3231" s="13">
        <f t="shared" si="410"/>
        <v>0</v>
      </c>
      <c r="F3231" s="13"/>
      <c r="G3231" s="13"/>
      <c r="H3231" s="88"/>
      <c r="I3231" s="88"/>
      <c r="J3231" s="9"/>
      <c r="K3231" s="8"/>
      <c r="L3231" s="19"/>
      <c r="M3231" s="8"/>
      <c r="N3231" s="19"/>
      <c r="O3231" s="19"/>
      <c r="P3231" s="19"/>
      <c r="Q3231" s="8"/>
      <c r="R3231" s="8"/>
      <c r="S3231" s="88"/>
      <c r="T3231" s="8"/>
      <c r="U3231" s="8"/>
      <c r="V3231" s="11"/>
      <c r="W3231" s="19"/>
      <c r="X3231" s="8"/>
      <c r="Y3231" s="90"/>
      <c r="Z3231" s="88"/>
      <c r="AA3231" s="88"/>
      <c r="AB3231" s="88"/>
      <c r="AC3231" s="88"/>
      <c r="AD3231" s="10"/>
      <c r="AE3231" s="8"/>
      <c r="AF3231" s="12"/>
      <c r="AG3231" s="8"/>
      <c r="AH3231" s="88"/>
    </row>
    <row r="3232" spans="1:34" x14ac:dyDescent="0.25">
      <c r="A3232" s="62">
        <f>COUNTA(H3232:K3232,L3232:AH3232)</f>
        <v>0</v>
      </c>
      <c r="B3232" s="13"/>
      <c r="C3232" s="13"/>
      <c r="D3232" s="13"/>
      <c r="E3232" s="13">
        <f t="shared" si="410"/>
        <v>0</v>
      </c>
      <c r="F3232" s="13"/>
      <c r="G3232" s="13"/>
      <c r="H3232" s="88"/>
      <c r="I3232" s="88"/>
      <c r="J3232" s="9"/>
      <c r="K3232" s="8"/>
      <c r="L3232" s="19"/>
      <c r="M3232" s="8"/>
      <c r="N3232" s="19"/>
      <c r="O3232" s="19"/>
      <c r="P3232" s="19"/>
      <c r="Q3232" s="8"/>
      <c r="R3232" s="8"/>
      <c r="S3232" s="88"/>
      <c r="T3232" s="8"/>
      <c r="U3232" s="8"/>
      <c r="V3232" s="11"/>
      <c r="W3232" s="19"/>
      <c r="X3232" s="8"/>
      <c r="Y3232" s="90"/>
      <c r="Z3232" s="88"/>
      <c r="AA3232" s="88"/>
      <c r="AB3232" s="88"/>
      <c r="AC3232" s="88"/>
      <c r="AD3232" s="10"/>
      <c r="AE3232" s="8"/>
      <c r="AF3232" s="12"/>
      <c r="AG3232" s="8"/>
      <c r="AH3232" s="88"/>
    </row>
    <row r="3233" spans="1:34" x14ac:dyDescent="0.25">
      <c r="A3233" s="62">
        <f>COUNTA(H3233:K3233,L3233:AH3233)</f>
        <v>0</v>
      </c>
      <c r="B3233" s="13"/>
      <c r="C3233" s="13"/>
      <c r="D3233" s="13"/>
      <c r="E3233" s="13">
        <f t="shared" si="410"/>
        <v>0</v>
      </c>
      <c r="F3233" s="13"/>
      <c r="G3233" s="13"/>
      <c r="H3233" s="88"/>
      <c r="I3233" s="88"/>
      <c r="J3233" s="9"/>
      <c r="K3233" s="8"/>
      <c r="L3233" s="19"/>
      <c r="M3233" s="8"/>
      <c r="N3233" s="19"/>
      <c r="O3233" s="19"/>
      <c r="P3233" s="19"/>
      <c r="Q3233" s="8"/>
      <c r="R3233" s="8"/>
      <c r="S3233" s="88"/>
      <c r="T3233" s="8"/>
      <c r="U3233" s="8"/>
      <c r="V3233" s="11"/>
      <c r="W3233" s="19"/>
      <c r="X3233" s="8"/>
      <c r="Y3233" s="90"/>
      <c r="Z3233" s="88"/>
      <c r="AA3233" s="88"/>
      <c r="AB3233" s="88"/>
      <c r="AC3233" s="88"/>
      <c r="AD3233" s="10"/>
      <c r="AE3233" s="8"/>
      <c r="AF3233" s="12"/>
      <c r="AG3233" s="8"/>
      <c r="AH3233" s="88"/>
    </row>
    <row r="3234" spans="1:34" x14ac:dyDescent="0.25">
      <c r="A3234" s="62">
        <f>COUNTA(H3234:K3234,L3234:AH3234)</f>
        <v>0</v>
      </c>
      <c r="B3234" s="13"/>
      <c r="C3234" s="13"/>
      <c r="D3234" s="13"/>
      <c r="E3234" s="13">
        <f t="shared" si="410"/>
        <v>0</v>
      </c>
      <c r="F3234" s="13"/>
      <c r="G3234" s="13"/>
      <c r="H3234" s="88"/>
      <c r="I3234" s="88"/>
      <c r="J3234" s="9"/>
      <c r="K3234" s="8"/>
      <c r="L3234" s="19"/>
      <c r="M3234" s="8"/>
      <c r="N3234" s="19"/>
      <c r="O3234" s="19"/>
      <c r="P3234" s="19"/>
      <c r="Q3234" s="8"/>
      <c r="R3234" s="8"/>
      <c r="S3234" s="88"/>
      <c r="T3234" s="8"/>
      <c r="U3234" s="8"/>
      <c r="V3234" s="11"/>
      <c r="W3234" s="19"/>
      <c r="X3234" s="8"/>
      <c r="Y3234" s="90"/>
      <c r="Z3234" s="88"/>
      <c r="AA3234" s="88"/>
      <c r="AB3234" s="88"/>
      <c r="AC3234" s="88"/>
      <c r="AD3234" s="10"/>
      <c r="AE3234" s="8"/>
      <c r="AF3234" s="12"/>
      <c r="AG3234" s="8"/>
      <c r="AH3234" s="88"/>
    </row>
    <row r="3235" spans="1:34" x14ac:dyDescent="0.25">
      <c r="A3235" s="62">
        <f>COUNTA(H3235:K3235,L3235:AH3235)</f>
        <v>0</v>
      </c>
      <c r="B3235" s="13"/>
      <c r="C3235" s="13"/>
      <c r="D3235" s="13"/>
      <c r="E3235" s="13">
        <f t="shared" si="410"/>
        <v>0</v>
      </c>
      <c r="F3235" s="13"/>
      <c r="G3235" s="13"/>
      <c r="H3235" s="88"/>
      <c r="I3235" s="88"/>
      <c r="J3235" s="9"/>
      <c r="K3235" s="8"/>
      <c r="L3235" s="19"/>
      <c r="M3235" s="8"/>
      <c r="N3235" s="19"/>
      <c r="O3235" s="19"/>
      <c r="P3235" s="19"/>
      <c r="Q3235" s="8"/>
      <c r="R3235" s="8"/>
      <c r="S3235" s="88"/>
      <c r="T3235" s="8"/>
      <c r="U3235" s="8"/>
      <c r="V3235" s="11"/>
      <c r="W3235" s="19"/>
      <c r="X3235" s="8"/>
      <c r="Y3235" s="90"/>
      <c r="Z3235" s="88"/>
      <c r="AA3235" s="88"/>
      <c r="AB3235" s="88"/>
      <c r="AC3235" s="88"/>
      <c r="AD3235" s="10"/>
      <c r="AE3235" s="8"/>
      <c r="AF3235" s="12"/>
      <c r="AG3235" s="8"/>
      <c r="AH3235" s="88"/>
    </row>
    <row r="3236" spans="1:34" x14ac:dyDescent="0.25">
      <c r="A3236" s="62">
        <f>COUNTA(H3236:K3236,L3236:AH3236,J3237)-4</f>
        <v>0</v>
      </c>
      <c r="B3236" s="13"/>
      <c r="C3236" s="13"/>
      <c r="D3236" s="13"/>
      <c r="E3236" s="13">
        <f t="shared" si="410"/>
        <v>0</v>
      </c>
      <c r="F3236" s="13"/>
      <c r="G3236" s="13"/>
      <c r="H3236" s="88"/>
      <c r="I3236" s="88"/>
      <c r="J3236" s="7" t="s">
        <v>79</v>
      </c>
      <c r="K3236" s="8"/>
      <c r="L3236" s="19"/>
      <c r="M3236" s="8"/>
      <c r="N3236" s="19"/>
      <c r="O3236" s="19"/>
      <c r="P3236" s="19"/>
      <c r="Q3236" s="8"/>
      <c r="R3236" s="8"/>
      <c r="S3236" s="88"/>
      <c r="T3236" s="17" t="s">
        <v>80</v>
      </c>
      <c r="U3236" s="17" t="s">
        <v>80</v>
      </c>
      <c r="V3236" s="18" t="s">
        <v>80</v>
      </c>
      <c r="W3236" s="19"/>
      <c r="X3236" s="8"/>
      <c r="Y3236" s="90"/>
      <c r="Z3236" s="88"/>
      <c r="AA3236" s="88"/>
      <c r="AB3236" s="88"/>
      <c r="AC3236" s="88"/>
      <c r="AD3236" s="10"/>
      <c r="AE3236" s="8"/>
      <c r="AF3236" s="12"/>
      <c r="AG3236" s="8"/>
      <c r="AH3236" s="88"/>
    </row>
    <row r="3237" spans="1:34" x14ac:dyDescent="0.25">
      <c r="A3237" s="62">
        <f>COUNTA(H3237:K3237,L3237:AH3237)</f>
        <v>0</v>
      </c>
      <c r="B3237" s="13"/>
      <c r="C3237" s="13"/>
      <c r="D3237" s="13" t="str">
        <f>IF(J3237&gt;0,"совместительство","-")</f>
        <v>-</v>
      </c>
      <c r="E3237" s="13">
        <f t="shared" si="410"/>
        <v>0</v>
      </c>
      <c r="F3237" s="13"/>
      <c r="G3237" s="13"/>
      <c r="H3237" s="88"/>
      <c r="I3237" s="88"/>
      <c r="J3237" s="9"/>
      <c r="K3237" s="8"/>
      <c r="L3237" s="19"/>
      <c r="M3237" s="8"/>
      <c r="N3237" s="19"/>
      <c r="O3237" s="19"/>
      <c r="P3237" s="19"/>
      <c r="Q3237" s="8"/>
      <c r="R3237" s="8"/>
      <c r="S3237" s="88"/>
      <c r="T3237" s="8"/>
      <c r="U3237" s="8"/>
      <c r="V3237" s="11"/>
      <c r="W3237" s="19"/>
      <c r="X3237" s="8"/>
      <c r="Y3237" s="90"/>
      <c r="Z3237" s="88"/>
      <c r="AA3237" s="88"/>
      <c r="AB3237" s="88"/>
      <c r="AC3237" s="88"/>
      <c r="AD3237" s="10"/>
      <c r="AE3237" s="8"/>
      <c r="AF3237" s="12"/>
      <c r="AG3237" s="8"/>
      <c r="AH3237" s="88"/>
    </row>
    <row r="3238" spans="1:34" x14ac:dyDescent="0.25">
      <c r="A3238" s="62">
        <f>COUNTA(H3238:K3238,L3238:AH3238)</f>
        <v>0</v>
      </c>
      <c r="B3238" s="13"/>
      <c r="C3238" s="13"/>
      <c r="D3238" s="13"/>
      <c r="E3238" s="13">
        <f t="shared" si="410"/>
        <v>0</v>
      </c>
      <c r="F3238" s="13"/>
      <c r="G3238" s="13"/>
      <c r="H3238" s="88"/>
      <c r="I3238" s="88"/>
      <c r="J3238" s="9"/>
      <c r="K3238" s="8"/>
      <c r="L3238" s="19"/>
      <c r="M3238" s="8"/>
      <c r="N3238" s="19"/>
      <c r="O3238" s="19"/>
      <c r="P3238" s="19"/>
      <c r="Q3238" s="8"/>
      <c r="R3238" s="8"/>
      <c r="S3238" s="88"/>
      <c r="T3238" s="8"/>
      <c r="U3238" s="8"/>
      <c r="V3238" s="11"/>
      <c r="W3238" s="19"/>
      <c r="X3238" s="8"/>
      <c r="Y3238" s="90"/>
      <c r="Z3238" s="88"/>
      <c r="AA3238" s="88"/>
      <c r="AB3238" s="88"/>
      <c r="AC3238" s="88"/>
      <c r="AD3238" s="10"/>
      <c r="AE3238" s="8"/>
      <c r="AF3238" s="12"/>
      <c r="AG3238" s="8"/>
      <c r="AH3238" s="88"/>
    </row>
    <row r="3239" spans="1:34" x14ac:dyDescent="0.25">
      <c r="A3239" s="62">
        <f>COUNTA(H3239:K3239,L3239:AH3239)</f>
        <v>0</v>
      </c>
      <c r="B3239" s="13"/>
      <c r="C3239" s="13"/>
      <c r="D3239" s="13"/>
      <c r="E3239" s="13">
        <f t="shared" si="410"/>
        <v>0</v>
      </c>
      <c r="F3239" s="13"/>
      <c r="G3239" s="13"/>
      <c r="H3239" s="88"/>
      <c r="I3239" s="88"/>
      <c r="J3239" s="9"/>
      <c r="K3239" s="8"/>
      <c r="L3239" s="19"/>
      <c r="M3239" s="8"/>
      <c r="N3239" s="19"/>
      <c r="O3239" s="19"/>
      <c r="P3239" s="19"/>
      <c r="Q3239" s="8"/>
      <c r="R3239" s="8"/>
      <c r="S3239" s="88"/>
      <c r="T3239" s="8"/>
      <c r="U3239" s="8"/>
      <c r="V3239" s="11"/>
      <c r="W3239" s="19"/>
      <c r="X3239" s="8"/>
      <c r="Y3239" s="90"/>
      <c r="Z3239" s="88"/>
      <c r="AA3239" s="88"/>
      <c r="AB3239" s="88"/>
      <c r="AC3239" s="88"/>
      <c r="AD3239" s="10"/>
      <c r="AE3239" s="8"/>
      <c r="AF3239" s="12"/>
      <c r="AG3239" s="8"/>
      <c r="AH3239" s="88"/>
    </row>
    <row r="3240" spans="1:34" x14ac:dyDescent="0.25">
      <c r="A3240" s="62">
        <f>COUNTA(H3240:K3240,L3240:AH3240)</f>
        <v>0</v>
      </c>
      <c r="B3240" s="13"/>
      <c r="C3240" s="13"/>
      <c r="D3240" s="13"/>
      <c r="E3240" s="13">
        <f t="shared" si="410"/>
        <v>0</v>
      </c>
      <c r="F3240" s="13"/>
      <c r="G3240" s="13"/>
      <c r="H3240" s="88"/>
      <c r="I3240" s="88"/>
      <c r="J3240" s="9"/>
      <c r="K3240" s="8"/>
      <c r="L3240" s="19"/>
      <c r="M3240" s="8"/>
      <c r="N3240" s="19"/>
      <c r="O3240" s="19"/>
      <c r="P3240" s="19"/>
      <c r="Q3240" s="8"/>
      <c r="R3240" s="8"/>
      <c r="S3240" s="88"/>
      <c r="T3240" s="8"/>
      <c r="U3240" s="8"/>
      <c r="V3240" s="11"/>
      <c r="W3240" s="19"/>
      <c r="X3240" s="8"/>
      <c r="Y3240" s="90"/>
      <c r="Z3240" s="88"/>
      <c r="AA3240" s="88"/>
      <c r="AB3240" s="88"/>
      <c r="AC3240" s="88"/>
      <c r="AD3240" s="10"/>
      <c r="AE3240" s="8"/>
      <c r="AF3240" s="12"/>
      <c r="AG3240" s="8"/>
      <c r="AH3240" s="88"/>
    </row>
    <row r="3241" spans="1:34" x14ac:dyDescent="0.25">
      <c r="A3241" s="62">
        <f>COUNTA(H3241:K3241,L3241:AH3241)</f>
        <v>0</v>
      </c>
      <c r="B3241" s="13"/>
      <c r="C3241" s="13"/>
      <c r="D3241" s="13"/>
      <c r="E3241" s="13">
        <f t="shared" si="410"/>
        <v>0</v>
      </c>
      <c r="F3241" s="13"/>
      <c r="G3241" s="13"/>
      <c r="H3241" s="88"/>
      <c r="I3241" s="88"/>
      <c r="J3241" s="9"/>
      <c r="K3241" s="8"/>
      <c r="L3241" s="19"/>
      <c r="M3241" s="8"/>
      <c r="N3241" s="19"/>
      <c r="O3241" s="19"/>
      <c r="P3241" s="19"/>
      <c r="Q3241" s="8"/>
      <c r="R3241" s="8"/>
      <c r="S3241" s="88"/>
      <c r="T3241" s="8"/>
      <c r="U3241" s="8"/>
      <c r="V3241" s="11"/>
      <c r="W3241" s="19"/>
      <c r="X3241" s="8"/>
      <c r="Y3241" s="90"/>
      <c r="Z3241" s="88"/>
      <c r="AA3241" s="88"/>
      <c r="AB3241" s="88"/>
      <c r="AC3241" s="88"/>
      <c r="AD3241" s="10"/>
      <c r="AE3241" s="8"/>
      <c r="AF3241" s="12"/>
      <c r="AG3241" s="8"/>
      <c r="AH3241" s="88"/>
    </row>
    <row r="3242" spans="1:34" x14ac:dyDescent="0.25">
      <c r="A3242" s="62">
        <f>COUNTA(H3242:K3242,L3242:AH3242)</f>
        <v>0</v>
      </c>
      <c r="B3242" s="13"/>
      <c r="C3242" s="13"/>
      <c r="D3242" s="13"/>
      <c r="E3242" s="13">
        <f t="shared" si="410"/>
        <v>0</v>
      </c>
      <c r="F3242" s="13"/>
      <c r="G3242" s="13"/>
      <c r="H3242" s="88"/>
      <c r="I3242" s="88"/>
      <c r="J3242" s="9"/>
      <c r="K3242" s="8"/>
      <c r="L3242" s="19"/>
      <c r="M3242" s="8"/>
      <c r="N3242" s="19"/>
      <c r="O3242" s="19"/>
      <c r="P3242" s="19"/>
      <c r="Q3242" s="8"/>
      <c r="R3242" s="8"/>
      <c r="S3242" s="88"/>
      <c r="T3242" s="8"/>
      <c r="U3242" s="8"/>
      <c r="V3242" s="11"/>
      <c r="W3242" s="19"/>
      <c r="X3242" s="8"/>
      <c r="Y3242" s="90"/>
      <c r="Z3242" s="88"/>
      <c r="AA3242" s="88"/>
      <c r="AB3242" s="88"/>
      <c r="AC3242" s="88"/>
      <c r="AD3242" s="10"/>
      <c r="AE3242" s="8"/>
      <c r="AF3242" s="12"/>
      <c r="AG3242" s="8"/>
      <c r="AH3242" s="88"/>
    </row>
    <row r="3243" spans="1:34" s="26" customFormat="1" ht="11.25" customHeight="1" x14ac:dyDescent="0.25">
      <c r="A3243" s="21">
        <v>0</v>
      </c>
      <c r="B3243" s="22"/>
      <c r="C3243" s="22"/>
      <c r="D3243" s="21"/>
      <c r="E3243" s="23">
        <f>MAX(E3227:E3242)</f>
        <v>0</v>
      </c>
      <c r="F3243" s="21" t="str">
        <f>RIGHT(R3243,4)</f>
        <v xml:space="preserve"> - 0</v>
      </c>
      <c r="G3243" s="21" t="str">
        <f>RIGHT(X3243,4)</f>
        <v xml:space="preserve"> - 0</v>
      </c>
      <c r="H3243" s="88"/>
      <c r="I3243" s="88"/>
      <c r="J3243" s="23" t="s">
        <v>85</v>
      </c>
      <c r="K3243" s="23" t="str">
        <f>IF(E3243=4,"ВО",IF(E3243=3,"СПО",IF(E3243=2,"ВО (с)",IF(E3243=1,"СПО (с)","-"))))</f>
        <v>-</v>
      </c>
      <c r="L3243" s="23">
        <f>COUNTA(L3227:L3242)</f>
        <v>0</v>
      </c>
      <c r="M3243" s="23" t="s">
        <v>80</v>
      </c>
      <c r="N3243" s="23" t="s">
        <v>80</v>
      </c>
      <c r="O3243" s="23">
        <f>COUNTA(O3227:O3242)</f>
        <v>0</v>
      </c>
      <c r="P3243" s="23" t="s">
        <v>80</v>
      </c>
      <c r="Q3243" s="23">
        <f>SUM(Q3227:Q3242)</f>
        <v>0</v>
      </c>
      <c r="R3243" s="23" t="str">
        <f>CONCATENATE("П.Г.П. - ",MAX(R3227:R3242))</f>
        <v>П.Г.П. - 0</v>
      </c>
      <c r="S3243" s="23">
        <f>COUNTA(S3227)</f>
        <v>0</v>
      </c>
      <c r="T3243" s="23">
        <f>T3228</f>
        <v>0</v>
      </c>
      <c r="U3243" s="23" t="s">
        <v>80</v>
      </c>
      <c r="V3243" s="23" t="s">
        <v>80</v>
      </c>
      <c r="W3243" s="23">
        <f>COUNTA(W3227:W3242)</f>
        <v>0</v>
      </c>
      <c r="X3243" s="23" t="str">
        <f>CONCATENATE("П.Г.П. - ",MAX(X3227:X3242))</f>
        <v>П.Г.П. - 0</v>
      </c>
      <c r="Y3243" s="24">
        <f>Y3227</f>
        <v>0</v>
      </c>
      <c r="Z3243" s="23" t="str">
        <f>IF(Z3227="","-",Z3227)</f>
        <v>-</v>
      </c>
      <c r="AA3243" s="23" t="str">
        <f t="shared" ref="AA3243:AC3243" si="411">IF(AA3227="","-",AA3227)</f>
        <v>-</v>
      </c>
      <c r="AB3243" s="23" t="str">
        <f t="shared" si="411"/>
        <v>-</v>
      </c>
      <c r="AC3243" s="23" t="str">
        <f t="shared" si="411"/>
        <v>-</v>
      </c>
      <c r="AD3243" s="23" t="s">
        <v>80</v>
      </c>
      <c r="AE3243" s="23">
        <f>SUM(AE3227:AE3242)</f>
        <v>0</v>
      </c>
      <c r="AF3243" s="25">
        <f>SUM(AF3227:AF3242)</f>
        <v>0</v>
      </c>
      <c r="AG3243" s="23" t="s">
        <v>80</v>
      </c>
      <c r="AH3243" s="23" t="s">
        <v>80</v>
      </c>
    </row>
    <row r="3244" spans="1:34" x14ac:dyDescent="0.25">
      <c r="A3244" s="62">
        <f>COUNTA(H3244:K3244,L3244:AH3244)-7</f>
        <v>-1</v>
      </c>
      <c r="B3244" s="13"/>
      <c r="C3244" s="13"/>
      <c r="D3244" s="13"/>
      <c r="E3244" s="13">
        <f t="shared" ref="E3244:E3259" si="412">IF(K3244="ВО",4,IF(K3244="СПО",3,IF(K3244="ВО (студент)",2,IF(K3244="СПО (студент)",1,0))))</f>
        <v>0</v>
      </c>
      <c r="F3244" s="13"/>
      <c r="G3244" s="13"/>
      <c r="H3244" s="88">
        <v>211</v>
      </c>
      <c r="I3244" s="88"/>
      <c r="J3244" s="7" t="s">
        <v>77</v>
      </c>
      <c r="K3244" s="8"/>
      <c r="L3244" s="19"/>
      <c r="M3244" s="8"/>
      <c r="N3244" s="19"/>
      <c r="O3244" s="19"/>
      <c r="P3244" s="19"/>
      <c r="Q3244" s="8"/>
      <c r="R3244" s="8"/>
      <c r="S3244" s="88"/>
      <c r="T3244" s="17" t="s">
        <v>80</v>
      </c>
      <c r="U3244" s="17" t="s">
        <v>80</v>
      </c>
      <c r="V3244" s="18" t="s">
        <v>80</v>
      </c>
      <c r="W3244" s="19"/>
      <c r="X3244" s="8"/>
      <c r="Y3244" s="90"/>
      <c r="Z3244" s="88"/>
      <c r="AA3244" s="88"/>
      <c r="AB3244" s="88" t="str">
        <f>IF(Y3244&lt;1,"-",ROUND(YEARFRAC(Y3244,#REF!,1),2))</f>
        <v>-</v>
      </c>
      <c r="AC3244" s="88"/>
      <c r="AD3244" s="10"/>
      <c r="AE3244" s="8"/>
      <c r="AF3244" s="12"/>
      <c r="AG3244" s="8"/>
      <c r="AH3244" s="88"/>
    </row>
    <row r="3245" spans="1:34" x14ac:dyDescent="0.25">
      <c r="A3245" s="62">
        <f>COUNTA(H3245:K3245,L3245:AH3245)</f>
        <v>0</v>
      </c>
      <c r="B3245" s="13"/>
      <c r="C3245" s="13"/>
      <c r="D3245" s="13"/>
      <c r="E3245" s="13">
        <f t="shared" si="412"/>
        <v>0</v>
      </c>
      <c r="F3245" s="13"/>
      <c r="G3245" s="13"/>
      <c r="H3245" s="88"/>
      <c r="I3245" s="88"/>
      <c r="J3245" s="9"/>
      <c r="K3245" s="8"/>
      <c r="L3245" s="19"/>
      <c r="M3245" s="8"/>
      <c r="N3245" s="19"/>
      <c r="O3245" s="19"/>
      <c r="P3245" s="19"/>
      <c r="Q3245" s="8"/>
      <c r="R3245" s="8"/>
      <c r="S3245" s="88"/>
      <c r="T3245" s="8"/>
      <c r="U3245" s="8"/>
      <c r="V3245" s="11"/>
      <c r="W3245" s="19"/>
      <c r="X3245" s="8"/>
      <c r="Y3245" s="90"/>
      <c r="Z3245" s="88"/>
      <c r="AA3245" s="88"/>
      <c r="AB3245" s="88"/>
      <c r="AC3245" s="88"/>
      <c r="AD3245" s="10"/>
      <c r="AE3245" s="8"/>
      <c r="AF3245" s="12"/>
      <c r="AG3245" s="8"/>
      <c r="AH3245" s="88"/>
    </row>
    <row r="3246" spans="1:34" x14ac:dyDescent="0.25">
      <c r="A3246" s="62">
        <f>COUNTA(H3246:K3246,L3246:AH3246,J3247)-4</f>
        <v>0</v>
      </c>
      <c r="B3246" s="13"/>
      <c r="C3246" s="13"/>
      <c r="D3246" s="13"/>
      <c r="E3246" s="13">
        <f t="shared" si="412"/>
        <v>0</v>
      </c>
      <c r="F3246" s="13"/>
      <c r="G3246" s="13"/>
      <c r="H3246" s="88"/>
      <c r="I3246" s="88"/>
      <c r="J3246" s="7" t="s">
        <v>78</v>
      </c>
      <c r="K3246" s="8"/>
      <c r="L3246" s="19"/>
      <c r="M3246" s="8"/>
      <c r="N3246" s="19"/>
      <c r="O3246" s="19"/>
      <c r="P3246" s="19"/>
      <c r="Q3246" s="8"/>
      <c r="R3246" s="8"/>
      <c r="S3246" s="88"/>
      <c r="T3246" s="17" t="s">
        <v>80</v>
      </c>
      <c r="U3246" s="17" t="s">
        <v>80</v>
      </c>
      <c r="V3246" s="18" t="s">
        <v>80</v>
      </c>
      <c r="W3246" s="19"/>
      <c r="X3246" s="8"/>
      <c r="Y3246" s="90"/>
      <c r="Z3246" s="88"/>
      <c r="AA3246" s="88"/>
      <c r="AB3246" s="88"/>
      <c r="AC3246" s="88"/>
      <c r="AD3246" s="10"/>
      <c r="AE3246" s="8"/>
      <c r="AF3246" s="12"/>
      <c r="AG3246" s="8"/>
      <c r="AH3246" s="88"/>
    </row>
    <row r="3247" spans="1:34" x14ac:dyDescent="0.25">
      <c r="A3247" s="62">
        <f>COUNTA(H3247:K3247,L3247:AH3247)</f>
        <v>0</v>
      </c>
      <c r="B3247" s="13"/>
      <c r="C3247" s="13"/>
      <c r="D3247" s="13" t="str">
        <f>IF(J3247&gt;0,"совмещение","-")</f>
        <v>-</v>
      </c>
      <c r="E3247" s="13">
        <f t="shared" si="412"/>
        <v>0</v>
      </c>
      <c r="F3247" s="13"/>
      <c r="G3247" s="13"/>
      <c r="H3247" s="88"/>
      <c r="I3247" s="88"/>
      <c r="J3247" s="9"/>
      <c r="K3247" s="8"/>
      <c r="L3247" s="19"/>
      <c r="M3247" s="8"/>
      <c r="N3247" s="19"/>
      <c r="O3247" s="19"/>
      <c r="P3247" s="19"/>
      <c r="Q3247" s="8"/>
      <c r="R3247" s="8"/>
      <c r="S3247" s="88"/>
      <c r="T3247" s="8"/>
      <c r="U3247" s="8"/>
      <c r="V3247" s="11"/>
      <c r="W3247" s="19"/>
      <c r="X3247" s="8"/>
      <c r="Y3247" s="90"/>
      <c r="Z3247" s="88"/>
      <c r="AA3247" s="88"/>
      <c r="AB3247" s="88"/>
      <c r="AC3247" s="88"/>
      <c r="AD3247" s="10"/>
      <c r="AE3247" s="8"/>
      <c r="AF3247" s="12"/>
      <c r="AG3247" s="8"/>
      <c r="AH3247" s="88"/>
    </row>
    <row r="3248" spans="1:34" x14ac:dyDescent="0.25">
      <c r="A3248" s="62">
        <f>COUNTA(H3248:K3248,L3248:AH3248)</f>
        <v>0</v>
      </c>
      <c r="B3248" s="13"/>
      <c r="C3248" s="13"/>
      <c r="D3248" s="13"/>
      <c r="E3248" s="13">
        <f t="shared" si="412"/>
        <v>0</v>
      </c>
      <c r="F3248" s="13"/>
      <c r="G3248" s="13"/>
      <c r="H3248" s="88"/>
      <c r="I3248" s="88"/>
      <c r="J3248" s="9"/>
      <c r="K3248" s="8"/>
      <c r="L3248" s="19"/>
      <c r="M3248" s="8"/>
      <c r="N3248" s="19"/>
      <c r="O3248" s="19"/>
      <c r="P3248" s="19"/>
      <c r="Q3248" s="8"/>
      <c r="R3248" s="8"/>
      <c r="S3248" s="88"/>
      <c r="T3248" s="8"/>
      <c r="U3248" s="8"/>
      <c r="V3248" s="11"/>
      <c r="W3248" s="19"/>
      <c r="X3248" s="8"/>
      <c r="Y3248" s="90"/>
      <c r="Z3248" s="88"/>
      <c r="AA3248" s="88"/>
      <c r="AB3248" s="88"/>
      <c r="AC3248" s="88"/>
      <c r="AD3248" s="10"/>
      <c r="AE3248" s="8"/>
      <c r="AF3248" s="12"/>
      <c r="AG3248" s="8"/>
      <c r="AH3248" s="88"/>
    </row>
    <row r="3249" spans="1:34" x14ac:dyDescent="0.25">
      <c r="A3249" s="62">
        <f>COUNTA(H3249:K3249,L3249:AH3249)</f>
        <v>0</v>
      </c>
      <c r="B3249" s="13"/>
      <c r="C3249" s="13"/>
      <c r="D3249" s="13"/>
      <c r="E3249" s="13">
        <f t="shared" si="412"/>
        <v>0</v>
      </c>
      <c r="F3249" s="13"/>
      <c r="G3249" s="13"/>
      <c r="H3249" s="88"/>
      <c r="I3249" s="88"/>
      <c r="J3249" s="9"/>
      <c r="K3249" s="8"/>
      <c r="L3249" s="19"/>
      <c r="M3249" s="8"/>
      <c r="N3249" s="19"/>
      <c r="O3249" s="19"/>
      <c r="P3249" s="19"/>
      <c r="Q3249" s="8"/>
      <c r="R3249" s="8"/>
      <c r="S3249" s="88"/>
      <c r="T3249" s="8"/>
      <c r="U3249" s="8"/>
      <c r="V3249" s="11"/>
      <c r="W3249" s="19"/>
      <c r="X3249" s="8"/>
      <c r="Y3249" s="90"/>
      <c r="Z3249" s="88"/>
      <c r="AA3249" s="88"/>
      <c r="AB3249" s="88"/>
      <c r="AC3249" s="88"/>
      <c r="AD3249" s="10"/>
      <c r="AE3249" s="8"/>
      <c r="AF3249" s="12"/>
      <c r="AG3249" s="8"/>
      <c r="AH3249" s="88"/>
    </row>
    <row r="3250" spans="1:34" x14ac:dyDescent="0.25">
      <c r="A3250" s="62">
        <f>COUNTA(H3250:K3250,L3250:AH3250)</f>
        <v>0</v>
      </c>
      <c r="B3250" s="13"/>
      <c r="C3250" s="13"/>
      <c r="D3250" s="13"/>
      <c r="E3250" s="13">
        <f t="shared" si="412"/>
        <v>0</v>
      </c>
      <c r="F3250" s="13"/>
      <c r="G3250" s="13"/>
      <c r="H3250" s="88"/>
      <c r="I3250" s="88"/>
      <c r="J3250" s="9"/>
      <c r="K3250" s="8"/>
      <c r="L3250" s="19"/>
      <c r="M3250" s="8"/>
      <c r="N3250" s="19"/>
      <c r="O3250" s="19"/>
      <c r="P3250" s="19"/>
      <c r="Q3250" s="8"/>
      <c r="R3250" s="8"/>
      <c r="S3250" s="88"/>
      <c r="T3250" s="8"/>
      <c r="U3250" s="8"/>
      <c r="V3250" s="11"/>
      <c r="W3250" s="19"/>
      <c r="X3250" s="8"/>
      <c r="Y3250" s="90"/>
      <c r="Z3250" s="88"/>
      <c r="AA3250" s="88"/>
      <c r="AB3250" s="88"/>
      <c r="AC3250" s="88"/>
      <c r="AD3250" s="10"/>
      <c r="AE3250" s="8"/>
      <c r="AF3250" s="12"/>
      <c r="AG3250" s="8"/>
      <c r="AH3250" s="88"/>
    </row>
    <row r="3251" spans="1:34" x14ac:dyDescent="0.25">
      <c r="A3251" s="62">
        <f>COUNTA(H3251:K3251,L3251:AH3251)</f>
        <v>0</v>
      </c>
      <c r="B3251" s="13"/>
      <c r="C3251" s="13"/>
      <c r="D3251" s="13"/>
      <c r="E3251" s="13">
        <f t="shared" si="412"/>
        <v>0</v>
      </c>
      <c r="F3251" s="13"/>
      <c r="G3251" s="13"/>
      <c r="H3251" s="88"/>
      <c r="I3251" s="88"/>
      <c r="J3251" s="9"/>
      <c r="K3251" s="8"/>
      <c r="L3251" s="19"/>
      <c r="M3251" s="8"/>
      <c r="N3251" s="19"/>
      <c r="O3251" s="19"/>
      <c r="P3251" s="19"/>
      <c r="Q3251" s="8"/>
      <c r="R3251" s="8"/>
      <c r="S3251" s="88"/>
      <c r="T3251" s="8"/>
      <c r="U3251" s="8"/>
      <c r="V3251" s="11"/>
      <c r="W3251" s="19"/>
      <c r="X3251" s="8"/>
      <c r="Y3251" s="90"/>
      <c r="Z3251" s="88"/>
      <c r="AA3251" s="88"/>
      <c r="AB3251" s="88"/>
      <c r="AC3251" s="88"/>
      <c r="AD3251" s="10"/>
      <c r="AE3251" s="8"/>
      <c r="AF3251" s="12"/>
      <c r="AG3251" s="8"/>
      <c r="AH3251" s="88"/>
    </row>
    <row r="3252" spans="1:34" x14ac:dyDescent="0.25">
      <c r="A3252" s="62">
        <f>COUNTA(H3252:K3252,L3252:AH3252)</f>
        <v>0</v>
      </c>
      <c r="B3252" s="13"/>
      <c r="C3252" s="13"/>
      <c r="D3252" s="13"/>
      <c r="E3252" s="13">
        <f t="shared" si="412"/>
        <v>0</v>
      </c>
      <c r="F3252" s="13"/>
      <c r="G3252" s="13"/>
      <c r="H3252" s="88"/>
      <c r="I3252" s="88"/>
      <c r="J3252" s="9"/>
      <c r="K3252" s="8"/>
      <c r="L3252" s="19"/>
      <c r="M3252" s="8"/>
      <c r="N3252" s="19"/>
      <c r="O3252" s="19"/>
      <c r="P3252" s="19"/>
      <c r="Q3252" s="8"/>
      <c r="R3252" s="8"/>
      <c r="S3252" s="88"/>
      <c r="T3252" s="8"/>
      <c r="U3252" s="8"/>
      <c r="V3252" s="11"/>
      <c r="W3252" s="19"/>
      <c r="X3252" s="8"/>
      <c r="Y3252" s="90"/>
      <c r="Z3252" s="88"/>
      <c r="AA3252" s="88"/>
      <c r="AB3252" s="88"/>
      <c r="AC3252" s="88"/>
      <c r="AD3252" s="10"/>
      <c r="AE3252" s="8"/>
      <c r="AF3252" s="12"/>
      <c r="AG3252" s="8"/>
      <c r="AH3252" s="88"/>
    </row>
    <row r="3253" spans="1:34" x14ac:dyDescent="0.25">
      <c r="A3253" s="62">
        <f>COUNTA(H3253:K3253,L3253:AH3253,J3254)-4</f>
        <v>0</v>
      </c>
      <c r="B3253" s="13"/>
      <c r="C3253" s="13"/>
      <c r="D3253" s="13"/>
      <c r="E3253" s="13">
        <f t="shared" si="412"/>
        <v>0</v>
      </c>
      <c r="F3253" s="13"/>
      <c r="G3253" s="13"/>
      <c r="H3253" s="88"/>
      <c r="I3253" s="88"/>
      <c r="J3253" s="7" t="s">
        <v>79</v>
      </c>
      <c r="K3253" s="8"/>
      <c r="L3253" s="19"/>
      <c r="M3253" s="8"/>
      <c r="N3253" s="19"/>
      <c r="O3253" s="19"/>
      <c r="P3253" s="19"/>
      <c r="Q3253" s="8"/>
      <c r="R3253" s="8"/>
      <c r="S3253" s="88"/>
      <c r="T3253" s="17" t="s">
        <v>80</v>
      </c>
      <c r="U3253" s="17" t="s">
        <v>80</v>
      </c>
      <c r="V3253" s="18" t="s">
        <v>80</v>
      </c>
      <c r="W3253" s="19"/>
      <c r="X3253" s="8"/>
      <c r="Y3253" s="90"/>
      <c r="Z3253" s="88"/>
      <c r="AA3253" s="88"/>
      <c r="AB3253" s="88"/>
      <c r="AC3253" s="88"/>
      <c r="AD3253" s="10"/>
      <c r="AE3253" s="8"/>
      <c r="AF3253" s="12"/>
      <c r="AG3253" s="8"/>
      <c r="AH3253" s="88"/>
    </row>
    <row r="3254" spans="1:34" x14ac:dyDescent="0.25">
      <c r="A3254" s="62">
        <f>COUNTA(H3254:K3254,L3254:AH3254)</f>
        <v>0</v>
      </c>
      <c r="B3254" s="13"/>
      <c r="C3254" s="13"/>
      <c r="D3254" s="13" t="str">
        <f>IF(J3254&gt;0,"совместительство","-")</f>
        <v>-</v>
      </c>
      <c r="E3254" s="13">
        <f t="shared" si="412"/>
        <v>0</v>
      </c>
      <c r="F3254" s="13"/>
      <c r="G3254" s="13"/>
      <c r="H3254" s="88"/>
      <c r="I3254" s="88"/>
      <c r="J3254" s="9"/>
      <c r="K3254" s="8"/>
      <c r="L3254" s="19"/>
      <c r="M3254" s="8"/>
      <c r="N3254" s="19"/>
      <c r="O3254" s="19"/>
      <c r="P3254" s="19"/>
      <c r="Q3254" s="8"/>
      <c r="R3254" s="8"/>
      <c r="S3254" s="88"/>
      <c r="T3254" s="8"/>
      <c r="U3254" s="8"/>
      <c r="V3254" s="11"/>
      <c r="W3254" s="19"/>
      <c r="X3254" s="8"/>
      <c r="Y3254" s="90"/>
      <c r="Z3254" s="88"/>
      <c r="AA3254" s="88"/>
      <c r="AB3254" s="88"/>
      <c r="AC3254" s="88"/>
      <c r="AD3254" s="10"/>
      <c r="AE3254" s="8"/>
      <c r="AF3254" s="12"/>
      <c r="AG3254" s="8"/>
      <c r="AH3254" s="88"/>
    </row>
    <row r="3255" spans="1:34" x14ac:dyDescent="0.25">
      <c r="A3255" s="62">
        <f>COUNTA(H3255:K3255,L3255:AH3255)</f>
        <v>0</v>
      </c>
      <c r="B3255" s="13"/>
      <c r="C3255" s="13"/>
      <c r="D3255" s="13"/>
      <c r="E3255" s="13">
        <f t="shared" si="412"/>
        <v>0</v>
      </c>
      <c r="F3255" s="13"/>
      <c r="G3255" s="13"/>
      <c r="H3255" s="88"/>
      <c r="I3255" s="88"/>
      <c r="J3255" s="9"/>
      <c r="K3255" s="8"/>
      <c r="L3255" s="19"/>
      <c r="M3255" s="8"/>
      <c r="N3255" s="19"/>
      <c r="O3255" s="19"/>
      <c r="P3255" s="19"/>
      <c r="Q3255" s="8"/>
      <c r="R3255" s="8"/>
      <c r="S3255" s="88"/>
      <c r="T3255" s="8"/>
      <c r="U3255" s="8"/>
      <c r="V3255" s="11"/>
      <c r="W3255" s="19"/>
      <c r="X3255" s="8"/>
      <c r="Y3255" s="90"/>
      <c r="Z3255" s="88"/>
      <c r="AA3255" s="88"/>
      <c r="AB3255" s="88"/>
      <c r="AC3255" s="88"/>
      <c r="AD3255" s="10"/>
      <c r="AE3255" s="8"/>
      <c r="AF3255" s="12"/>
      <c r="AG3255" s="8"/>
      <c r="AH3255" s="88"/>
    </row>
    <row r="3256" spans="1:34" x14ac:dyDescent="0.25">
      <c r="A3256" s="62">
        <f>COUNTA(H3256:K3256,L3256:AH3256)</f>
        <v>0</v>
      </c>
      <c r="B3256" s="13"/>
      <c r="C3256" s="13"/>
      <c r="D3256" s="13"/>
      <c r="E3256" s="13">
        <f t="shared" si="412"/>
        <v>0</v>
      </c>
      <c r="F3256" s="13"/>
      <c r="G3256" s="13"/>
      <c r="H3256" s="88"/>
      <c r="I3256" s="88"/>
      <c r="J3256" s="9"/>
      <c r="K3256" s="8"/>
      <c r="L3256" s="19"/>
      <c r="M3256" s="8"/>
      <c r="N3256" s="19"/>
      <c r="O3256" s="19"/>
      <c r="P3256" s="19"/>
      <c r="Q3256" s="8"/>
      <c r="R3256" s="8"/>
      <c r="S3256" s="88"/>
      <c r="T3256" s="8"/>
      <c r="U3256" s="8"/>
      <c r="V3256" s="11"/>
      <c r="W3256" s="19"/>
      <c r="X3256" s="8"/>
      <c r="Y3256" s="90"/>
      <c r="Z3256" s="88"/>
      <c r="AA3256" s="88"/>
      <c r="AB3256" s="88"/>
      <c r="AC3256" s="88"/>
      <c r="AD3256" s="10"/>
      <c r="AE3256" s="8"/>
      <c r="AF3256" s="12"/>
      <c r="AG3256" s="8"/>
      <c r="AH3256" s="88"/>
    </row>
    <row r="3257" spans="1:34" x14ac:dyDescent="0.25">
      <c r="A3257" s="62">
        <f>COUNTA(H3257:K3257,L3257:AH3257)</f>
        <v>0</v>
      </c>
      <c r="B3257" s="13"/>
      <c r="C3257" s="13"/>
      <c r="D3257" s="13"/>
      <c r="E3257" s="13">
        <f t="shared" si="412"/>
        <v>0</v>
      </c>
      <c r="F3257" s="13"/>
      <c r="G3257" s="13"/>
      <c r="H3257" s="88"/>
      <c r="I3257" s="88"/>
      <c r="J3257" s="9"/>
      <c r="K3257" s="8"/>
      <c r="L3257" s="19"/>
      <c r="M3257" s="8"/>
      <c r="N3257" s="19"/>
      <c r="O3257" s="19"/>
      <c r="P3257" s="19"/>
      <c r="Q3257" s="8"/>
      <c r="R3257" s="8"/>
      <c r="S3257" s="88"/>
      <c r="T3257" s="8"/>
      <c r="U3257" s="8"/>
      <c r="V3257" s="11"/>
      <c r="W3257" s="19"/>
      <c r="X3257" s="8"/>
      <c r="Y3257" s="90"/>
      <c r="Z3257" s="88"/>
      <c r="AA3257" s="88"/>
      <c r="AB3257" s="88"/>
      <c r="AC3257" s="88"/>
      <c r="AD3257" s="10"/>
      <c r="AE3257" s="8"/>
      <c r="AF3257" s="12"/>
      <c r="AG3257" s="8"/>
      <c r="AH3257" s="88"/>
    </row>
    <row r="3258" spans="1:34" x14ac:dyDescent="0.25">
      <c r="A3258" s="62">
        <f>COUNTA(H3258:K3258,L3258:AH3258)</f>
        <v>0</v>
      </c>
      <c r="B3258" s="13"/>
      <c r="C3258" s="13"/>
      <c r="D3258" s="13"/>
      <c r="E3258" s="13">
        <f t="shared" si="412"/>
        <v>0</v>
      </c>
      <c r="F3258" s="13"/>
      <c r="G3258" s="13"/>
      <c r="H3258" s="88"/>
      <c r="I3258" s="88"/>
      <c r="J3258" s="9"/>
      <c r="K3258" s="8"/>
      <c r="L3258" s="19"/>
      <c r="M3258" s="8"/>
      <c r="N3258" s="19"/>
      <c r="O3258" s="19"/>
      <c r="P3258" s="19"/>
      <c r="Q3258" s="8"/>
      <c r="R3258" s="8"/>
      <c r="S3258" s="88"/>
      <c r="T3258" s="8"/>
      <c r="U3258" s="8"/>
      <c r="V3258" s="11"/>
      <c r="W3258" s="19"/>
      <c r="X3258" s="8"/>
      <c r="Y3258" s="90"/>
      <c r="Z3258" s="88"/>
      <c r="AA3258" s="88"/>
      <c r="AB3258" s="88"/>
      <c r="AC3258" s="88"/>
      <c r="AD3258" s="10"/>
      <c r="AE3258" s="8"/>
      <c r="AF3258" s="12"/>
      <c r="AG3258" s="8"/>
      <c r="AH3258" s="88"/>
    </row>
    <row r="3259" spans="1:34" x14ac:dyDescent="0.25">
      <c r="A3259" s="62">
        <f>COUNTA(H3259:K3259,L3259:AH3259)</f>
        <v>0</v>
      </c>
      <c r="B3259" s="13"/>
      <c r="C3259" s="13"/>
      <c r="D3259" s="13"/>
      <c r="E3259" s="13">
        <f t="shared" si="412"/>
        <v>0</v>
      </c>
      <c r="F3259" s="13"/>
      <c r="G3259" s="13"/>
      <c r="H3259" s="88"/>
      <c r="I3259" s="88"/>
      <c r="J3259" s="9"/>
      <c r="K3259" s="8"/>
      <c r="L3259" s="19"/>
      <c r="M3259" s="8"/>
      <c r="N3259" s="19"/>
      <c r="O3259" s="19"/>
      <c r="P3259" s="19"/>
      <c r="Q3259" s="8"/>
      <c r="R3259" s="8"/>
      <c r="S3259" s="88"/>
      <c r="T3259" s="8"/>
      <c r="U3259" s="8"/>
      <c r="V3259" s="11"/>
      <c r="W3259" s="19"/>
      <c r="X3259" s="8"/>
      <c r="Y3259" s="90"/>
      <c r="Z3259" s="88"/>
      <c r="AA3259" s="88"/>
      <c r="AB3259" s="88"/>
      <c r="AC3259" s="88"/>
      <c r="AD3259" s="10"/>
      <c r="AE3259" s="8"/>
      <c r="AF3259" s="12"/>
      <c r="AG3259" s="8"/>
      <c r="AH3259" s="88"/>
    </row>
    <row r="3260" spans="1:34" s="26" customFormat="1" ht="11.25" customHeight="1" x14ac:dyDescent="0.25">
      <c r="A3260" s="21">
        <v>0</v>
      </c>
      <c r="B3260" s="22"/>
      <c r="C3260" s="22"/>
      <c r="D3260" s="21"/>
      <c r="E3260" s="23">
        <f>MAX(E3244:E3259)</f>
        <v>0</v>
      </c>
      <c r="F3260" s="21" t="str">
        <f>RIGHT(R3260,4)</f>
        <v xml:space="preserve"> - 0</v>
      </c>
      <c r="G3260" s="21" t="str">
        <f>RIGHT(X3260,4)</f>
        <v xml:space="preserve"> - 0</v>
      </c>
      <c r="H3260" s="88"/>
      <c r="I3260" s="88"/>
      <c r="J3260" s="23" t="s">
        <v>85</v>
      </c>
      <c r="K3260" s="23" t="str">
        <f>IF(E3260=4,"ВО",IF(E3260=3,"СПО",IF(E3260=2,"ВО (с)",IF(E3260=1,"СПО (с)","-"))))</f>
        <v>-</v>
      </c>
      <c r="L3260" s="23">
        <f>COUNTA(L3244:L3259)</f>
        <v>0</v>
      </c>
      <c r="M3260" s="23" t="s">
        <v>80</v>
      </c>
      <c r="N3260" s="23" t="s">
        <v>80</v>
      </c>
      <c r="O3260" s="23">
        <f>COUNTA(O3244:O3259)</f>
        <v>0</v>
      </c>
      <c r="P3260" s="23" t="s">
        <v>80</v>
      </c>
      <c r="Q3260" s="23">
        <f>SUM(Q3244:Q3259)</f>
        <v>0</v>
      </c>
      <c r="R3260" s="23" t="str">
        <f>CONCATENATE("П.Г.П. - ",MAX(R3244:R3259))</f>
        <v>П.Г.П. - 0</v>
      </c>
      <c r="S3260" s="23">
        <f>COUNTA(S3244)</f>
        <v>0</v>
      </c>
      <c r="T3260" s="23">
        <f>T3245</f>
        <v>0</v>
      </c>
      <c r="U3260" s="23" t="s">
        <v>80</v>
      </c>
      <c r="V3260" s="23" t="s">
        <v>80</v>
      </c>
      <c r="W3260" s="23">
        <f>COUNTA(W3244:W3259)</f>
        <v>0</v>
      </c>
      <c r="X3260" s="23" t="str">
        <f>CONCATENATE("П.Г.П. - ",MAX(X3244:X3259))</f>
        <v>П.Г.П. - 0</v>
      </c>
      <c r="Y3260" s="24">
        <f>Y3244</f>
        <v>0</v>
      </c>
      <c r="Z3260" s="23" t="str">
        <f>IF(Z3244="","-",Z3244)</f>
        <v>-</v>
      </c>
      <c r="AA3260" s="23" t="str">
        <f t="shared" ref="AA3260:AC3260" si="413">IF(AA3244="","-",AA3244)</f>
        <v>-</v>
      </c>
      <c r="AB3260" s="23" t="str">
        <f t="shared" si="413"/>
        <v>-</v>
      </c>
      <c r="AC3260" s="23" t="str">
        <f t="shared" si="413"/>
        <v>-</v>
      </c>
      <c r="AD3260" s="23" t="s">
        <v>80</v>
      </c>
      <c r="AE3260" s="23">
        <f>SUM(AE3244:AE3259)</f>
        <v>0</v>
      </c>
      <c r="AF3260" s="25">
        <f>SUM(AF3244:AF3259)</f>
        <v>0</v>
      </c>
      <c r="AG3260" s="23" t="s">
        <v>80</v>
      </c>
      <c r="AH3260" s="23" t="s">
        <v>80</v>
      </c>
    </row>
    <row r="3261" spans="1:34" x14ac:dyDescent="0.25">
      <c r="A3261" s="62">
        <f>COUNTA(H3261:K3261,L3261:AH3261)-7</f>
        <v>-1</v>
      </c>
      <c r="B3261" s="13"/>
      <c r="C3261" s="13"/>
      <c r="D3261" s="13"/>
      <c r="E3261" s="13">
        <f t="shared" ref="E3261:E3276" si="414">IF(K3261="ВО",4,IF(K3261="СПО",3,IF(K3261="ВО (студент)",2,IF(K3261="СПО (студент)",1,0))))</f>
        <v>0</v>
      </c>
      <c r="F3261" s="13"/>
      <c r="G3261" s="13"/>
      <c r="H3261" s="88">
        <v>212</v>
      </c>
      <c r="I3261" s="88"/>
      <c r="J3261" s="7" t="s">
        <v>77</v>
      </c>
      <c r="K3261" s="8"/>
      <c r="L3261" s="19"/>
      <c r="M3261" s="8"/>
      <c r="N3261" s="19"/>
      <c r="O3261" s="19"/>
      <c r="P3261" s="19"/>
      <c r="Q3261" s="8"/>
      <c r="R3261" s="8"/>
      <c r="S3261" s="88"/>
      <c r="T3261" s="17" t="s">
        <v>80</v>
      </c>
      <c r="U3261" s="17" t="s">
        <v>80</v>
      </c>
      <c r="V3261" s="18" t="s">
        <v>80</v>
      </c>
      <c r="W3261" s="19"/>
      <c r="X3261" s="8"/>
      <c r="Y3261" s="90"/>
      <c r="Z3261" s="88"/>
      <c r="AA3261" s="88"/>
      <c r="AB3261" s="88" t="str">
        <f>IF(Y3261&lt;1,"-",ROUND(YEARFRAC(Y3261,#REF!,1),2))</f>
        <v>-</v>
      </c>
      <c r="AC3261" s="88"/>
      <c r="AD3261" s="10"/>
      <c r="AE3261" s="8"/>
      <c r="AF3261" s="12"/>
      <c r="AG3261" s="8"/>
      <c r="AH3261" s="88"/>
    </row>
    <row r="3262" spans="1:34" x14ac:dyDescent="0.25">
      <c r="A3262" s="62">
        <f>COUNTA(H3262:K3262,L3262:AH3262)</f>
        <v>0</v>
      </c>
      <c r="B3262" s="13"/>
      <c r="C3262" s="13"/>
      <c r="D3262" s="13"/>
      <c r="E3262" s="13">
        <f t="shared" si="414"/>
        <v>0</v>
      </c>
      <c r="F3262" s="13"/>
      <c r="G3262" s="13"/>
      <c r="H3262" s="88"/>
      <c r="I3262" s="88"/>
      <c r="J3262" s="9"/>
      <c r="K3262" s="8"/>
      <c r="L3262" s="19"/>
      <c r="M3262" s="8"/>
      <c r="N3262" s="19"/>
      <c r="O3262" s="19"/>
      <c r="P3262" s="19"/>
      <c r="Q3262" s="8"/>
      <c r="R3262" s="8"/>
      <c r="S3262" s="88"/>
      <c r="T3262" s="8"/>
      <c r="U3262" s="8"/>
      <c r="V3262" s="11"/>
      <c r="W3262" s="19"/>
      <c r="X3262" s="8"/>
      <c r="Y3262" s="90"/>
      <c r="Z3262" s="88"/>
      <c r="AA3262" s="88"/>
      <c r="AB3262" s="88"/>
      <c r="AC3262" s="88"/>
      <c r="AD3262" s="10"/>
      <c r="AE3262" s="8"/>
      <c r="AF3262" s="12"/>
      <c r="AG3262" s="8"/>
      <c r="AH3262" s="88"/>
    </row>
    <row r="3263" spans="1:34" x14ac:dyDescent="0.25">
      <c r="A3263" s="62">
        <f>COUNTA(H3263:K3263,L3263:AH3263,J3264)-4</f>
        <v>0</v>
      </c>
      <c r="B3263" s="13"/>
      <c r="C3263" s="13"/>
      <c r="D3263" s="13"/>
      <c r="E3263" s="13">
        <f t="shared" si="414"/>
        <v>0</v>
      </c>
      <c r="F3263" s="13"/>
      <c r="G3263" s="13"/>
      <c r="H3263" s="88"/>
      <c r="I3263" s="88"/>
      <c r="J3263" s="7" t="s">
        <v>78</v>
      </c>
      <c r="K3263" s="8"/>
      <c r="L3263" s="19"/>
      <c r="M3263" s="8"/>
      <c r="N3263" s="19"/>
      <c r="O3263" s="19"/>
      <c r="P3263" s="19"/>
      <c r="Q3263" s="8"/>
      <c r="R3263" s="8"/>
      <c r="S3263" s="88"/>
      <c r="T3263" s="17" t="s">
        <v>80</v>
      </c>
      <c r="U3263" s="17" t="s">
        <v>80</v>
      </c>
      <c r="V3263" s="18" t="s">
        <v>80</v>
      </c>
      <c r="W3263" s="19"/>
      <c r="X3263" s="8"/>
      <c r="Y3263" s="90"/>
      <c r="Z3263" s="88"/>
      <c r="AA3263" s="88"/>
      <c r="AB3263" s="88"/>
      <c r="AC3263" s="88"/>
      <c r="AD3263" s="10"/>
      <c r="AE3263" s="8"/>
      <c r="AF3263" s="12"/>
      <c r="AG3263" s="8"/>
      <c r="AH3263" s="88"/>
    </row>
    <row r="3264" spans="1:34" x14ac:dyDescent="0.25">
      <c r="A3264" s="62">
        <f>COUNTA(H3264:K3264,L3264:AH3264)</f>
        <v>0</v>
      </c>
      <c r="B3264" s="13"/>
      <c r="C3264" s="13"/>
      <c r="D3264" s="13" t="str">
        <f>IF(J3264&gt;0,"совмещение","-")</f>
        <v>-</v>
      </c>
      <c r="E3264" s="13">
        <f t="shared" si="414"/>
        <v>0</v>
      </c>
      <c r="F3264" s="13"/>
      <c r="G3264" s="13"/>
      <c r="H3264" s="88"/>
      <c r="I3264" s="88"/>
      <c r="J3264" s="9"/>
      <c r="K3264" s="8"/>
      <c r="L3264" s="19"/>
      <c r="M3264" s="8"/>
      <c r="N3264" s="19"/>
      <c r="O3264" s="19"/>
      <c r="P3264" s="19"/>
      <c r="Q3264" s="8"/>
      <c r="R3264" s="8"/>
      <c r="S3264" s="88"/>
      <c r="T3264" s="8"/>
      <c r="U3264" s="8"/>
      <c r="V3264" s="11"/>
      <c r="W3264" s="19"/>
      <c r="X3264" s="8"/>
      <c r="Y3264" s="90"/>
      <c r="Z3264" s="88"/>
      <c r="AA3264" s="88"/>
      <c r="AB3264" s="88"/>
      <c r="AC3264" s="88"/>
      <c r="AD3264" s="10"/>
      <c r="AE3264" s="8"/>
      <c r="AF3264" s="12"/>
      <c r="AG3264" s="8"/>
      <c r="AH3264" s="88"/>
    </row>
    <row r="3265" spans="1:34" x14ac:dyDescent="0.25">
      <c r="A3265" s="62">
        <f>COUNTA(H3265:K3265,L3265:AH3265)</f>
        <v>0</v>
      </c>
      <c r="B3265" s="13"/>
      <c r="C3265" s="13"/>
      <c r="D3265" s="13"/>
      <c r="E3265" s="13">
        <f t="shared" si="414"/>
        <v>0</v>
      </c>
      <c r="F3265" s="13"/>
      <c r="G3265" s="13"/>
      <c r="H3265" s="88"/>
      <c r="I3265" s="88"/>
      <c r="J3265" s="9"/>
      <c r="K3265" s="8"/>
      <c r="L3265" s="19"/>
      <c r="M3265" s="8"/>
      <c r="N3265" s="19"/>
      <c r="O3265" s="19"/>
      <c r="P3265" s="19"/>
      <c r="Q3265" s="8"/>
      <c r="R3265" s="8"/>
      <c r="S3265" s="88"/>
      <c r="T3265" s="8"/>
      <c r="U3265" s="8"/>
      <c r="V3265" s="11"/>
      <c r="W3265" s="19"/>
      <c r="X3265" s="8"/>
      <c r="Y3265" s="90"/>
      <c r="Z3265" s="88"/>
      <c r="AA3265" s="88"/>
      <c r="AB3265" s="88"/>
      <c r="AC3265" s="88"/>
      <c r="AD3265" s="10"/>
      <c r="AE3265" s="8"/>
      <c r="AF3265" s="12"/>
      <c r="AG3265" s="8"/>
      <c r="AH3265" s="88"/>
    </row>
    <row r="3266" spans="1:34" x14ac:dyDescent="0.25">
      <c r="A3266" s="62">
        <f>COUNTA(H3266:K3266,L3266:AH3266)</f>
        <v>0</v>
      </c>
      <c r="B3266" s="13"/>
      <c r="C3266" s="13"/>
      <c r="D3266" s="13"/>
      <c r="E3266" s="13">
        <f t="shared" si="414"/>
        <v>0</v>
      </c>
      <c r="F3266" s="13"/>
      <c r="G3266" s="13"/>
      <c r="H3266" s="88"/>
      <c r="I3266" s="88"/>
      <c r="J3266" s="9"/>
      <c r="K3266" s="8"/>
      <c r="L3266" s="19"/>
      <c r="M3266" s="8"/>
      <c r="N3266" s="19"/>
      <c r="O3266" s="19"/>
      <c r="P3266" s="19"/>
      <c r="Q3266" s="8"/>
      <c r="R3266" s="8"/>
      <c r="S3266" s="88"/>
      <c r="T3266" s="8"/>
      <c r="U3266" s="8"/>
      <c r="V3266" s="11"/>
      <c r="W3266" s="19"/>
      <c r="X3266" s="8"/>
      <c r="Y3266" s="90"/>
      <c r="Z3266" s="88"/>
      <c r="AA3266" s="88"/>
      <c r="AB3266" s="88"/>
      <c r="AC3266" s="88"/>
      <c r="AD3266" s="10"/>
      <c r="AE3266" s="8"/>
      <c r="AF3266" s="12"/>
      <c r="AG3266" s="8"/>
      <c r="AH3266" s="88"/>
    </row>
    <row r="3267" spans="1:34" x14ac:dyDescent="0.25">
      <c r="A3267" s="62">
        <f>COUNTA(H3267:K3267,L3267:AH3267)</f>
        <v>0</v>
      </c>
      <c r="B3267" s="13"/>
      <c r="C3267" s="13"/>
      <c r="D3267" s="13"/>
      <c r="E3267" s="13">
        <f t="shared" si="414"/>
        <v>0</v>
      </c>
      <c r="F3267" s="13"/>
      <c r="G3267" s="13"/>
      <c r="H3267" s="88"/>
      <c r="I3267" s="88"/>
      <c r="J3267" s="9"/>
      <c r="K3267" s="8"/>
      <c r="L3267" s="19"/>
      <c r="M3267" s="8"/>
      <c r="N3267" s="19"/>
      <c r="O3267" s="19"/>
      <c r="P3267" s="19"/>
      <c r="Q3267" s="8"/>
      <c r="R3267" s="8"/>
      <c r="S3267" s="88"/>
      <c r="T3267" s="8"/>
      <c r="U3267" s="8"/>
      <c r="V3267" s="11"/>
      <c r="W3267" s="19"/>
      <c r="X3267" s="8"/>
      <c r="Y3267" s="90"/>
      <c r="Z3267" s="88"/>
      <c r="AA3267" s="88"/>
      <c r="AB3267" s="88"/>
      <c r="AC3267" s="88"/>
      <c r="AD3267" s="10"/>
      <c r="AE3267" s="8"/>
      <c r="AF3267" s="12"/>
      <c r="AG3267" s="8"/>
      <c r="AH3267" s="88"/>
    </row>
    <row r="3268" spans="1:34" x14ac:dyDescent="0.25">
      <c r="A3268" s="62">
        <f>COUNTA(H3268:K3268,L3268:AH3268)</f>
        <v>0</v>
      </c>
      <c r="B3268" s="13"/>
      <c r="C3268" s="13"/>
      <c r="D3268" s="13"/>
      <c r="E3268" s="13">
        <f t="shared" si="414"/>
        <v>0</v>
      </c>
      <c r="F3268" s="13"/>
      <c r="G3268" s="13"/>
      <c r="H3268" s="88"/>
      <c r="I3268" s="88"/>
      <c r="J3268" s="9"/>
      <c r="K3268" s="8"/>
      <c r="L3268" s="19"/>
      <c r="M3268" s="8"/>
      <c r="N3268" s="19"/>
      <c r="O3268" s="19"/>
      <c r="P3268" s="19"/>
      <c r="Q3268" s="8"/>
      <c r="R3268" s="8"/>
      <c r="S3268" s="88"/>
      <c r="T3268" s="8"/>
      <c r="U3268" s="8"/>
      <c r="V3268" s="11"/>
      <c r="W3268" s="19"/>
      <c r="X3268" s="8"/>
      <c r="Y3268" s="90"/>
      <c r="Z3268" s="88"/>
      <c r="AA3268" s="88"/>
      <c r="AB3268" s="88"/>
      <c r="AC3268" s="88"/>
      <c r="AD3268" s="10"/>
      <c r="AE3268" s="8"/>
      <c r="AF3268" s="12"/>
      <c r="AG3268" s="8"/>
      <c r="AH3268" s="88"/>
    </row>
    <row r="3269" spans="1:34" x14ac:dyDescent="0.25">
      <c r="A3269" s="62">
        <f>COUNTA(H3269:K3269,L3269:AH3269)</f>
        <v>0</v>
      </c>
      <c r="B3269" s="13"/>
      <c r="C3269" s="13"/>
      <c r="D3269" s="13"/>
      <c r="E3269" s="13">
        <f t="shared" si="414"/>
        <v>0</v>
      </c>
      <c r="F3269" s="13"/>
      <c r="G3269" s="13"/>
      <c r="H3269" s="88"/>
      <c r="I3269" s="88"/>
      <c r="J3269" s="9"/>
      <c r="K3269" s="8"/>
      <c r="L3269" s="19"/>
      <c r="M3269" s="8"/>
      <c r="N3269" s="19"/>
      <c r="O3269" s="19"/>
      <c r="P3269" s="19"/>
      <c r="Q3269" s="8"/>
      <c r="R3269" s="8"/>
      <c r="S3269" s="88"/>
      <c r="T3269" s="8"/>
      <c r="U3269" s="8"/>
      <c r="V3269" s="11"/>
      <c r="W3269" s="19"/>
      <c r="X3269" s="8"/>
      <c r="Y3269" s="90"/>
      <c r="Z3269" s="88"/>
      <c r="AA3269" s="88"/>
      <c r="AB3269" s="88"/>
      <c r="AC3269" s="88"/>
      <c r="AD3269" s="10"/>
      <c r="AE3269" s="8"/>
      <c r="AF3269" s="12"/>
      <c r="AG3269" s="8"/>
      <c r="AH3269" s="88"/>
    </row>
    <row r="3270" spans="1:34" x14ac:dyDescent="0.25">
      <c r="A3270" s="62">
        <f>COUNTA(H3270:K3270,L3270:AH3270,J3271)-4</f>
        <v>0</v>
      </c>
      <c r="B3270" s="13"/>
      <c r="C3270" s="13"/>
      <c r="D3270" s="13"/>
      <c r="E3270" s="13">
        <f t="shared" si="414"/>
        <v>0</v>
      </c>
      <c r="F3270" s="13"/>
      <c r="G3270" s="13"/>
      <c r="H3270" s="88"/>
      <c r="I3270" s="88"/>
      <c r="J3270" s="7" t="s">
        <v>79</v>
      </c>
      <c r="K3270" s="8"/>
      <c r="L3270" s="19"/>
      <c r="M3270" s="8"/>
      <c r="N3270" s="19"/>
      <c r="O3270" s="19"/>
      <c r="P3270" s="19"/>
      <c r="Q3270" s="8"/>
      <c r="R3270" s="8"/>
      <c r="S3270" s="88"/>
      <c r="T3270" s="17" t="s">
        <v>80</v>
      </c>
      <c r="U3270" s="17" t="s">
        <v>80</v>
      </c>
      <c r="V3270" s="18" t="s">
        <v>80</v>
      </c>
      <c r="W3270" s="19"/>
      <c r="X3270" s="8"/>
      <c r="Y3270" s="90"/>
      <c r="Z3270" s="88"/>
      <c r="AA3270" s="88"/>
      <c r="AB3270" s="88"/>
      <c r="AC3270" s="88"/>
      <c r="AD3270" s="10"/>
      <c r="AE3270" s="8"/>
      <c r="AF3270" s="12"/>
      <c r="AG3270" s="8"/>
      <c r="AH3270" s="88"/>
    </row>
    <row r="3271" spans="1:34" x14ac:dyDescent="0.25">
      <c r="A3271" s="62">
        <f>COUNTA(H3271:K3271,L3271:AH3271)</f>
        <v>0</v>
      </c>
      <c r="B3271" s="13"/>
      <c r="C3271" s="13"/>
      <c r="D3271" s="13" t="str">
        <f>IF(J3271&gt;0,"совместительство","-")</f>
        <v>-</v>
      </c>
      <c r="E3271" s="13">
        <f t="shared" si="414"/>
        <v>0</v>
      </c>
      <c r="F3271" s="13"/>
      <c r="G3271" s="13"/>
      <c r="H3271" s="88"/>
      <c r="I3271" s="88"/>
      <c r="J3271" s="9"/>
      <c r="K3271" s="8"/>
      <c r="L3271" s="19"/>
      <c r="M3271" s="8"/>
      <c r="N3271" s="19"/>
      <c r="O3271" s="19"/>
      <c r="P3271" s="19"/>
      <c r="Q3271" s="8"/>
      <c r="R3271" s="8"/>
      <c r="S3271" s="88"/>
      <c r="T3271" s="8"/>
      <c r="U3271" s="8"/>
      <c r="V3271" s="11"/>
      <c r="W3271" s="19"/>
      <c r="X3271" s="8"/>
      <c r="Y3271" s="90"/>
      <c r="Z3271" s="88"/>
      <c r="AA3271" s="88"/>
      <c r="AB3271" s="88"/>
      <c r="AC3271" s="88"/>
      <c r="AD3271" s="10"/>
      <c r="AE3271" s="8"/>
      <c r="AF3271" s="12"/>
      <c r="AG3271" s="8"/>
      <c r="AH3271" s="88"/>
    </row>
    <row r="3272" spans="1:34" x14ac:dyDescent="0.25">
      <c r="A3272" s="62">
        <f>COUNTA(H3272:K3272,L3272:AH3272)</f>
        <v>0</v>
      </c>
      <c r="B3272" s="13"/>
      <c r="C3272" s="13"/>
      <c r="D3272" s="13"/>
      <c r="E3272" s="13">
        <f t="shared" si="414"/>
        <v>0</v>
      </c>
      <c r="F3272" s="13"/>
      <c r="G3272" s="13"/>
      <c r="H3272" s="88"/>
      <c r="I3272" s="88"/>
      <c r="J3272" s="9"/>
      <c r="K3272" s="8"/>
      <c r="L3272" s="19"/>
      <c r="M3272" s="8"/>
      <c r="N3272" s="19"/>
      <c r="O3272" s="19"/>
      <c r="P3272" s="19"/>
      <c r="Q3272" s="8"/>
      <c r="R3272" s="8"/>
      <c r="S3272" s="88"/>
      <c r="T3272" s="8"/>
      <c r="U3272" s="8"/>
      <c r="V3272" s="11"/>
      <c r="W3272" s="19"/>
      <c r="X3272" s="8"/>
      <c r="Y3272" s="90"/>
      <c r="Z3272" s="88"/>
      <c r="AA3272" s="88"/>
      <c r="AB3272" s="88"/>
      <c r="AC3272" s="88"/>
      <c r="AD3272" s="10"/>
      <c r="AE3272" s="8"/>
      <c r="AF3272" s="12"/>
      <c r="AG3272" s="8"/>
      <c r="AH3272" s="88"/>
    </row>
    <row r="3273" spans="1:34" x14ac:dyDescent="0.25">
      <c r="A3273" s="62">
        <f>COUNTA(H3273:K3273,L3273:AH3273)</f>
        <v>0</v>
      </c>
      <c r="B3273" s="13"/>
      <c r="C3273" s="13"/>
      <c r="D3273" s="13"/>
      <c r="E3273" s="13">
        <f t="shared" si="414"/>
        <v>0</v>
      </c>
      <c r="F3273" s="13"/>
      <c r="G3273" s="13"/>
      <c r="H3273" s="88"/>
      <c r="I3273" s="88"/>
      <c r="J3273" s="9"/>
      <c r="K3273" s="8"/>
      <c r="L3273" s="19"/>
      <c r="M3273" s="8"/>
      <c r="N3273" s="19"/>
      <c r="O3273" s="19"/>
      <c r="P3273" s="19"/>
      <c r="Q3273" s="8"/>
      <c r="R3273" s="8"/>
      <c r="S3273" s="88"/>
      <c r="T3273" s="8"/>
      <c r="U3273" s="8"/>
      <c r="V3273" s="11"/>
      <c r="W3273" s="19"/>
      <c r="X3273" s="8"/>
      <c r="Y3273" s="90"/>
      <c r="Z3273" s="88"/>
      <c r="AA3273" s="88"/>
      <c r="AB3273" s="88"/>
      <c r="AC3273" s="88"/>
      <c r="AD3273" s="10"/>
      <c r="AE3273" s="8"/>
      <c r="AF3273" s="12"/>
      <c r="AG3273" s="8"/>
      <c r="AH3273" s="88"/>
    </row>
    <row r="3274" spans="1:34" x14ac:dyDescent="0.25">
      <c r="A3274" s="62">
        <f>COUNTA(H3274:K3274,L3274:AH3274)</f>
        <v>0</v>
      </c>
      <c r="B3274" s="13"/>
      <c r="C3274" s="13"/>
      <c r="D3274" s="13"/>
      <c r="E3274" s="13">
        <f t="shared" si="414"/>
        <v>0</v>
      </c>
      <c r="F3274" s="13"/>
      <c r="G3274" s="13"/>
      <c r="H3274" s="88"/>
      <c r="I3274" s="88"/>
      <c r="J3274" s="9"/>
      <c r="K3274" s="8"/>
      <c r="L3274" s="19"/>
      <c r="M3274" s="8"/>
      <c r="N3274" s="19"/>
      <c r="O3274" s="19"/>
      <c r="P3274" s="19"/>
      <c r="Q3274" s="8"/>
      <c r="R3274" s="8"/>
      <c r="S3274" s="88"/>
      <c r="T3274" s="8"/>
      <c r="U3274" s="8"/>
      <c r="V3274" s="11"/>
      <c r="W3274" s="19"/>
      <c r="X3274" s="8"/>
      <c r="Y3274" s="90"/>
      <c r="Z3274" s="88"/>
      <c r="AA3274" s="88"/>
      <c r="AB3274" s="88"/>
      <c r="AC3274" s="88"/>
      <c r="AD3274" s="10"/>
      <c r="AE3274" s="8"/>
      <c r="AF3274" s="12"/>
      <c r="AG3274" s="8"/>
      <c r="AH3274" s="88"/>
    </row>
    <row r="3275" spans="1:34" x14ac:dyDescent="0.25">
      <c r="A3275" s="62">
        <f>COUNTA(H3275:K3275,L3275:AH3275)</f>
        <v>0</v>
      </c>
      <c r="B3275" s="13"/>
      <c r="C3275" s="13"/>
      <c r="D3275" s="13"/>
      <c r="E3275" s="13">
        <f t="shared" si="414"/>
        <v>0</v>
      </c>
      <c r="F3275" s="13"/>
      <c r="G3275" s="13"/>
      <c r="H3275" s="88"/>
      <c r="I3275" s="88"/>
      <c r="J3275" s="9"/>
      <c r="K3275" s="8"/>
      <c r="L3275" s="19"/>
      <c r="M3275" s="8"/>
      <c r="N3275" s="19"/>
      <c r="O3275" s="19"/>
      <c r="P3275" s="19"/>
      <c r="Q3275" s="8"/>
      <c r="R3275" s="8"/>
      <c r="S3275" s="88"/>
      <c r="T3275" s="8"/>
      <c r="U3275" s="8"/>
      <c r="V3275" s="11"/>
      <c r="W3275" s="19"/>
      <c r="X3275" s="8"/>
      <c r="Y3275" s="90"/>
      <c r="Z3275" s="88"/>
      <c r="AA3275" s="88"/>
      <c r="AB3275" s="88"/>
      <c r="AC3275" s="88"/>
      <c r="AD3275" s="10"/>
      <c r="AE3275" s="8"/>
      <c r="AF3275" s="12"/>
      <c r="AG3275" s="8"/>
      <c r="AH3275" s="88"/>
    </row>
    <row r="3276" spans="1:34" x14ac:dyDescent="0.25">
      <c r="A3276" s="62">
        <f>COUNTA(H3276:K3276,L3276:AH3276)</f>
        <v>0</v>
      </c>
      <c r="B3276" s="13"/>
      <c r="C3276" s="13"/>
      <c r="D3276" s="13"/>
      <c r="E3276" s="13">
        <f t="shared" si="414"/>
        <v>0</v>
      </c>
      <c r="F3276" s="13"/>
      <c r="G3276" s="13"/>
      <c r="H3276" s="88"/>
      <c r="I3276" s="88"/>
      <c r="J3276" s="9"/>
      <c r="K3276" s="8"/>
      <c r="L3276" s="19"/>
      <c r="M3276" s="8"/>
      <c r="N3276" s="19"/>
      <c r="O3276" s="19"/>
      <c r="P3276" s="19"/>
      <c r="Q3276" s="8"/>
      <c r="R3276" s="8"/>
      <c r="S3276" s="88"/>
      <c r="T3276" s="8"/>
      <c r="U3276" s="8"/>
      <c r="V3276" s="11"/>
      <c r="W3276" s="19"/>
      <c r="X3276" s="8"/>
      <c r="Y3276" s="90"/>
      <c r="Z3276" s="88"/>
      <c r="AA3276" s="88"/>
      <c r="AB3276" s="88"/>
      <c r="AC3276" s="88"/>
      <c r="AD3276" s="10"/>
      <c r="AE3276" s="8"/>
      <c r="AF3276" s="12"/>
      <c r="AG3276" s="8"/>
      <c r="AH3276" s="88"/>
    </row>
    <row r="3277" spans="1:34" s="26" customFormat="1" ht="11.25" customHeight="1" x14ac:dyDescent="0.25">
      <c r="A3277" s="21">
        <v>0</v>
      </c>
      <c r="B3277" s="22"/>
      <c r="C3277" s="22"/>
      <c r="D3277" s="21"/>
      <c r="E3277" s="23">
        <f>MAX(E3261:E3276)</f>
        <v>0</v>
      </c>
      <c r="F3277" s="21" t="str">
        <f>RIGHT(R3277,4)</f>
        <v xml:space="preserve"> - 0</v>
      </c>
      <c r="G3277" s="21" t="str">
        <f>RIGHT(X3277,4)</f>
        <v xml:space="preserve"> - 0</v>
      </c>
      <c r="H3277" s="88"/>
      <c r="I3277" s="88"/>
      <c r="J3277" s="23" t="s">
        <v>85</v>
      </c>
      <c r="K3277" s="23" t="str">
        <f>IF(E3277=4,"ВО",IF(E3277=3,"СПО",IF(E3277=2,"ВО (с)",IF(E3277=1,"СПО (с)","-"))))</f>
        <v>-</v>
      </c>
      <c r="L3277" s="23">
        <f>COUNTA(L3261:L3276)</f>
        <v>0</v>
      </c>
      <c r="M3277" s="23" t="s">
        <v>80</v>
      </c>
      <c r="N3277" s="23" t="s">
        <v>80</v>
      </c>
      <c r="O3277" s="23">
        <f>COUNTA(O3261:O3276)</f>
        <v>0</v>
      </c>
      <c r="P3277" s="23" t="s">
        <v>80</v>
      </c>
      <c r="Q3277" s="23">
        <f>SUM(Q3261:Q3276)</f>
        <v>0</v>
      </c>
      <c r="R3277" s="23" t="str">
        <f>CONCATENATE("П.Г.П. - ",MAX(R3261:R3276))</f>
        <v>П.Г.П. - 0</v>
      </c>
      <c r="S3277" s="23">
        <f>COUNTA(S3261)</f>
        <v>0</v>
      </c>
      <c r="T3277" s="23">
        <f>T3262</f>
        <v>0</v>
      </c>
      <c r="U3277" s="23" t="s">
        <v>80</v>
      </c>
      <c r="V3277" s="23" t="s">
        <v>80</v>
      </c>
      <c r="W3277" s="23">
        <f>COUNTA(W3261:W3276)</f>
        <v>0</v>
      </c>
      <c r="X3277" s="23" t="str">
        <f>CONCATENATE("П.Г.П. - ",MAX(X3261:X3276))</f>
        <v>П.Г.П. - 0</v>
      </c>
      <c r="Y3277" s="24">
        <f>Y3261</f>
        <v>0</v>
      </c>
      <c r="Z3277" s="23" t="str">
        <f>IF(Z3261="","-",Z3261)</f>
        <v>-</v>
      </c>
      <c r="AA3277" s="23" t="str">
        <f t="shared" ref="AA3277:AC3277" si="415">IF(AA3261="","-",AA3261)</f>
        <v>-</v>
      </c>
      <c r="AB3277" s="23" t="str">
        <f t="shared" si="415"/>
        <v>-</v>
      </c>
      <c r="AC3277" s="23" t="str">
        <f t="shared" si="415"/>
        <v>-</v>
      </c>
      <c r="AD3277" s="23" t="s">
        <v>80</v>
      </c>
      <c r="AE3277" s="23">
        <f>SUM(AE3261:AE3276)</f>
        <v>0</v>
      </c>
      <c r="AF3277" s="25">
        <f>SUM(AF3261:AF3276)</f>
        <v>0</v>
      </c>
      <c r="AG3277" s="23" t="s">
        <v>80</v>
      </c>
      <c r="AH3277" s="23" t="s">
        <v>80</v>
      </c>
    </row>
    <row r="3278" spans="1:34" x14ac:dyDescent="0.25">
      <c r="A3278" s="62">
        <f>COUNTA(H3278:K3278,L3278:AH3278)-7</f>
        <v>-1</v>
      </c>
      <c r="B3278" s="13"/>
      <c r="C3278" s="13"/>
      <c r="D3278" s="13"/>
      <c r="E3278" s="13">
        <f t="shared" ref="E3278:E3293" si="416">IF(K3278="ВО",4,IF(K3278="СПО",3,IF(K3278="ВО (студент)",2,IF(K3278="СПО (студент)",1,0))))</f>
        <v>0</v>
      </c>
      <c r="F3278" s="13"/>
      <c r="G3278" s="13"/>
      <c r="H3278" s="88">
        <v>213</v>
      </c>
      <c r="I3278" s="88"/>
      <c r="J3278" s="7" t="s">
        <v>77</v>
      </c>
      <c r="K3278" s="8"/>
      <c r="L3278" s="19"/>
      <c r="M3278" s="8"/>
      <c r="N3278" s="19"/>
      <c r="O3278" s="19"/>
      <c r="P3278" s="19"/>
      <c r="Q3278" s="8"/>
      <c r="R3278" s="8"/>
      <c r="S3278" s="88"/>
      <c r="T3278" s="17" t="s">
        <v>80</v>
      </c>
      <c r="U3278" s="17" t="s">
        <v>80</v>
      </c>
      <c r="V3278" s="18" t="s">
        <v>80</v>
      </c>
      <c r="W3278" s="19"/>
      <c r="X3278" s="8"/>
      <c r="Y3278" s="90"/>
      <c r="Z3278" s="88"/>
      <c r="AA3278" s="88"/>
      <c r="AB3278" s="88" t="str">
        <f>IF(Y3278&lt;1,"-",ROUND(YEARFRAC(Y3278,#REF!,1),2))</f>
        <v>-</v>
      </c>
      <c r="AC3278" s="88"/>
      <c r="AD3278" s="10"/>
      <c r="AE3278" s="8"/>
      <c r="AF3278" s="12"/>
      <c r="AG3278" s="8"/>
      <c r="AH3278" s="88"/>
    </row>
    <row r="3279" spans="1:34" x14ac:dyDescent="0.25">
      <c r="A3279" s="62">
        <f>COUNTA(H3279:K3279,L3279:AH3279)</f>
        <v>0</v>
      </c>
      <c r="B3279" s="13"/>
      <c r="C3279" s="13"/>
      <c r="D3279" s="13"/>
      <c r="E3279" s="13">
        <f t="shared" si="416"/>
        <v>0</v>
      </c>
      <c r="F3279" s="13"/>
      <c r="G3279" s="13"/>
      <c r="H3279" s="88"/>
      <c r="I3279" s="88"/>
      <c r="J3279" s="9"/>
      <c r="K3279" s="8"/>
      <c r="L3279" s="19"/>
      <c r="M3279" s="8"/>
      <c r="N3279" s="19"/>
      <c r="O3279" s="19"/>
      <c r="P3279" s="19"/>
      <c r="Q3279" s="8"/>
      <c r="R3279" s="8"/>
      <c r="S3279" s="88"/>
      <c r="T3279" s="8"/>
      <c r="U3279" s="8"/>
      <c r="V3279" s="11"/>
      <c r="W3279" s="19"/>
      <c r="X3279" s="8"/>
      <c r="Y3279" s="90"/>
      <c r="Z3279" s="88"/>
      <c r="AA3279" s="88"/>
      <c r="AB3279" s="88"/>
      <c r="AC3279" s="88"/>
      <c r="AD3279" s="10"/>
      <c r="AE3279" s="8"/>
      <c r="AF3279" s="12"/>
      <c r="AG3279" s="8"/>
      <c r="AH3279" s="88"/>
    </row>
    <row r="3280" spans="1:34" x14ac:dyDescent="0.25">
      <c r="A3280" s="62">
        <f>COUNTA(H3280:K3280,L3280:AH3280,J3281)-4</f>
        <v>0</v>
      </c>
      <c r="B3280" s="13"/>
      <c r="C3280" s="13"/>
      <c r="D3280" s="13"/>
      <c r="E3280" s="13">
        <f t="shared" si="416"/>
        <v>0</v>
      </c>
      <c r="F3280" s="13"/>
      <c r="G3280" s="13"/>
      <c r="H3280" s="88"/>
      <c r="I3280" s="88"/>
      <c r="J3280" s="7" t="s">
        <v>78</v>
      </c>
      <c r="K3280" s="8"/>
      <c r="L3280" s="19"/>
      <c r="M3280" s="8"/>
      <c r="N3280" s="19"/>
      <c r="O3280" s="19"/>
      <c r="P3280" s="19"/>
      <c r="Q3280" s="8"/>
      <c r="R3280" s="8"/>
      <c r="S3280" s="88"/>
      <c r="T3280" s="17" t="s">
        <v>80</v>
      </c>
      <c r="U3280" s="17" t="s">
        <v>80</v>
      </c>
      <c r="V3280" s="18" t="s">
        <v>80</v>
      </c>
      <c r="W3280" s="19"/>
      <c r="X3280" s="8"/>
      <c r="Y3280" s="90"/>
      <c r="Z3280" s="88"/>
      <c r="AA3280" s="88"/>
      <c r="AB3280" s="88"/>
      <c r="AC3280" s="88"/>
      <c r="AD3280" s="10"/>
      <c r="AE3280" s="8"/>
      <c r="AF3280" s="12"/>
      <c r="AG3280" s="8"/>
      <c r="AH3280" s="88"/>
    </row>
    <row r="3281" spans="1:34" x14ac:dyDescent="0.25">
      <c r="A3281" s="62">
        <f>COUNTA(H3281:K3281,L3281:AH3281)</f>
        <v>0</v>
      </c>
      <c r="B3281" s="13"/>
      <c r="C3281" s="13"/>
      <c r="D3281" s="13" t="str">
        <f>IF(J3281&gt;0,"совмещение","-")</f>
        <v>-</v>
      </c>
      <c r="E3281" s="13">
        <f t="shared" si="416"/>
        <v>0</v>
      </c>
      <c r="F3281" s="13"/>
      <c r="G3281" s="13"/>
      <c r="H3281" s="88"/>
      <c r="I3281" s="88"/>
      <c r="J3281" s="9"/>
      <c r="K3281" s="8"/>
      <c r="L3281" s="19"/>
      <c r="M3281" s="8"/>
      <c r="N3281" s="19"/>
      <c r="O3281" s="19"/>
      <c r="P3281" s="19"/>
      <c r="Q3281" s="8"/>
      <c r="R3281" s="8"/>
      <c r="S3281" s="88"/>
      <c r="T3281" s="8"/>
      <c r="U3281" s="8"/>
      <c r="V3281" s="11"/>
      <c r="W3281" s="19"/>
      <c r="X3281" s="8"/>
      <c r="Y3281" s="90"/>
      <c r="Z3281" s="88"/>
      <c r="AA3281" s="88"/>
      <c r="AB3281" s="88"/>
      <c r="AC3281" s="88"/>
      <c r="AD3281" s="10"/>
      <c r="AE3281" s="8"/>
      <c r="AF3281" s="12"/>
      <c r="AG3281" s="8"/>
      <c r="AH3281" s="88"/>
    </row>
    <row r="3282" spans="1:34" x14ac:dyDescent="0.25">
      <c r="A3282" s="62">
        <f>COUNTA(H3282:K3282,L3282:AH3282)</f>
        <v>0</v>
      </c>
      <c r="B3282" s="13"/>
      <c r="C3282" s="13"/>
      <c r="D3282" s="13"/>
      <c r="E3282" s="13">
        <f t="shared" si="416"/>
        <v>0</v>
      </c>
      <c r="F3282" s="13"/>
      <c r="G3282" s="13"/>
      <c r="H3282" s="88"/>
      <c r="I3282" s="88"/>
      <c r="J3282" s="9"/>
      <c r="K3282" s="8"/>
      <c r="L3282" s="19"/>
      <c r="M3282" s="8"/>
      <c r="N3282" s="19"/>
      <c r="O3282" s="19"/>
      <c r="P3282" s="19"/>
      <c r="Q3282" s="8"/>
      <c r="R3282" s="8"/>
      <c r="S3282" s="88"/>
      <c r="T3282" s="8"/>
      <c r="U3282" s="8"/>
      <c r="V3282" s="11"/>
      <c r="W3282" s="19"/>
      <c r="X3282" s="8"/>
      <c r="Y3282" s="90"/>
      <c r="Z3282" s="88"/>
      <c r="AA3282" s="88"/>
      <c r="AB3282" s="88"/>
      <c r="AC3282" s="88"/>
      <c r="AD3282" s="10"/>
      <c r="AE3282" s="8"/>
      <c r="AF3282" s="12"/>
      <c r="AG3282" s="8"/>
      <c r="AH3282" s="88"/>
    </row>
    <row r="3283" spans="1:34" x14ac:dyDescent="0.25">
      <c r="A3283" s="62">
        <f>COUNTA(H3283:K3283,L3283:AH3283)</f>
        <v>0</v>
      </c>
      <c r="B3283" s="13"/>
      <c r="C3283" s="13"/>
      <c r="D3283" s="13"/>
      <c r="E3283" s="13">
        <f t="shared" si="416"/>
        <v>0</v>
      </c>
      <c r="F3283" s="13"/>
      <c r="G3283" s="13"/>
      <c r="H3283" s="88"/>
      <c r="I3283" s="88"/>
      <c r="J3283" s="9"/>
      <c r="K3283" s="8"/>
      <c r="L3283" s="19"/>
      <c r="M3283" s="8"/>
      <c r="N3283" s="19"/>
      <c r="O3283" s="19"/>
      <c r="P3283" s="19"/>
      <c r="Q3283" s="8"/>
      <c r="R3283" s="8"/>
      <c r="S3283" s="88"/>
      <c r="T3283" s="8"/>
      <c r="U3283" s="8"/>
      <c r="V3283" s="11"/>
      <c r="W3283" s="19"/>
      <c r="X3283" s="8"/>
      <c r="Y3283" s="90"/>
      <c r="Z3283" s="88"/>
      <c r="AA3283" s="88"/>
      <c r="AB3283" s="88"/>
      <c r="AC3283" s="88"/>
      <c r="AD3283" s="10"/>
      <c r="AE3283" s="8"/>
      <c r="AF3283" s="12"/>
      <c r="AG3283" s="8"/>
      <c r="AH3283" s="88"/>
    </row>
    <row r="3284" spans="1:34" x14ac:dyDescent="0.25">
      <c r="A3284" s="62">
        <f>COUNTA(H3284:K3284,L3284:AH3284)</f>
        <v>0</v>
      </c>
      <c r="B3284" s="13"/>
      <c r="C3284" s="13"/>
      <c r="D3284" s="13"/>
      <c r="E3284" s="13">
        <f t="shared" si="416"/>
        <v>0</v>
      </c>
      <c r="F3284" s="13"/>
      <c r="G3284" s="13"/>
      <c r="H3284" s="88"/>
      <c r="I3284" s="88"/>
      <c r="J3284" s="9"/>
      <c r="K3284" s="8"/>
      <c r="L3284" s="19"/>
      <c r="M3284" s="8"/>
      <c r="N3284" s="19"/>
      <c r="O3284" s="19"/>
      <c r="P3284" s="19"/>
      <c r="Q3284" s="8"/>
      <c r="R3284" s="8"/>
      <c r="S3284" s="88"/>
      <c r="T3284" s="8"/>
      <c r="U3284" s="8"/>
      <c r="V3284" s="11"/>
      <c r="W3284" s="19"/>
      <c r="X3284" s="8"/>
      <c r="Y3284" s="90"/>
      <c r="Z3284" s="88"/>
      <c r="AA3284" s="88"/>
      <c r="AB3284" s="88"/>
      <c r="AC3284" s="88"/>
      <c r="AD3284" s="10"/>
      <c r="AE3284" s="8"/>
      <c r="AF3284" s="12"/>
      <c r="AG3284" s="8"/>
      <c r="AH3284" s="88"/>
    </row>
    <row r="3285" spans="1:34" x14ac:dyDescent="0.25">
      <c r="A3285" s="62">
        <f>COUNTA(H3285:K3285,L3285:AH3285)</f>
        <v>0</v>
      </c>
      <c r="B3285" s="13"/>
      <c r="C3285" s="13"/>
      <c r="D3285" s="13"/>
      <c r="E3285" s="13">
        <f t="shared" si="416"/>
        <v>0</v>
      </c>
      <c r="F3285" s="13"/>
      <c r="G3285" s="13"/>
      <c r="H3285" s="88"/>
      <c r="I3285" s="88"/>
      <c r="J3285" s="9"/>
      <c r="K3285" s="8"/>
      <c r="L3285" s="19"/>
      <c r="M3285" s="8"/>
      <c r="N3285" s="19"/>
      <c r="O3285" s="19"/>
      <c r="P3285" s="19"/>
      <c r="Q3285" s="8"/>
      <c r="R3285" s="8"/>
      <c r="S3285" s="88"/>
      <c r="T3285" s="8"/>
      <c r="U3285" s="8"/>
      <c r="V3285" s="11"/>
      <c r="W3285" s="19"/>
      <c r="X3285" s="8"/>
      <c r="Y3285" s="90"/>
      <c r="Z3285" s="88"/>
      <c r="AA3285" s="88"/>
      <c r="AB3285" s="88"/>
      <c r="AC3285" s="88"/>
      <c r="AD3285" s="10"/>
      <c r="AE3285" s="8"/>
      <c r="AF3285" s="12"/>
      <c r="AG3285" s="8"/>
      <c r="AH3285" s="88"/>
    </row>
    <row r="3286" spans="1:34" x14ac:dyDescent="0.25">
      <c r="A3286" s="62">
        <f>COUNTA(H3286:K3286,L3286:AH3286)</f>
        <v>0</v>
      </c>
      <c r="B3286" s="13"/>
      <c r="C3286" s="13"/>
      <c r="D3286" s="13"/>
      <c r="E3286" s="13">
        <f t="shared" si="416"/>
        <v>0</v>
      </c>
      <c r="F3286" s="13"/>
      <c r="G3286" s="13"/>
      <c r="H3286" s="88"/>
      <c r="I3286" s="88"/>
      <c r="J3286" s="9"/>
      <c r="K3286" s="8"/>
      <c r="L3286" s="19"/>
      <c r="M3286" s="8"/>
      <c r="N3286" s="19"/>
      <c r="O3286" s="19"/>
      <c r="P3286" s="19"/>
      <c r="Q3286" s="8"/>
      <c r="R3286" s="8"/>
      <c r="S3286" s="88"/>
      <c r="T3286" s="8"/>
      <c r="U3286" s="8"/>
      <c r="V3286" s="11"/>
      <c r="W3286" s="19"/>
      <c r="X3286" s="8"/>
      <c r="Y3286" s="90"/>
      <c r="Z3286" s="88"/>
      <c r="AA3286" s="88"/>
      <c r="AB3286" s="88"/>
      <c r="AC3286" s="88"/>
      <c r="AD3286" s="10"/>
      <c r="AE3286" s="8"/>
      <c r="AF3286" s="12"/>
      <c r="AG3286" s="8"/>
      <c r="AH3286" s="88"/>
    </row>
    <row r="3287" spans="1:34" x14ac:dyDescent="0.25">
      <c r="A3287" s="62">
        <f>COUNTA(H3287:K3287,L3287:AH3287,J3288)-4</f>
        <v>0</v>
      </c>
      <c r="B3287" s="13"/>
      <c r="C3287" s="13"/>
      <c r="D3287" s="13"/>
      <c r="E3287" s="13">
        <f t="shared" si="416"/>
        <v>0</v>
      </c>
      <c r="F3287" s="13"/>
      <c r="G3287" s="13"/>
      <c r="H3287" s="88"/>
      <c r="I3287" s="88"/>
      <c r="J3287" s="7" t="s">
        <v>79</v>
      </c>
      <c r="K3287" s="8"/>
      <c r="L3287" s="19"/>
      <c r="M3287" s="8"/>
      <c r="N3287" s="19"/>
      <c r="O3287" s="19"/>
      <c r="P3287" s="19"/>
      <c r="Q3287" s="8"/>
      <c r="R3287" s="8"/>
      <c r="S3287" s="88"/>
      <c r="T3287" s="17" t="s">
        <v>80</v>
      </c>
      <c r="U3287" s="17" t="s">
        <v>80</v>
      </c>
      <c r="V3287" s="18" t="s">
        <v>80</v>
      </c>
      <c r="W3287" s="19"/>
      <c r="X3287" s="8"/>
      <c r="Y3287" s="90"/>
      <c r="Z3287" s="88"/>
      <c r="AA3287" s="88"/>
      <c r="AB3287" s="88"/>
      <c r="AC3287" s="88"/>
      <c r="AD3287" s="10"/>
      <c r="AE3287" s="8"/>
      <c r="AF3287" s="12"/>
      <c r="AG3287" s="8"/>
      <c r="AH3287" s="88"/>
    </row>
    <row r="3288" spans="1:34" x14ac:dyDescent="0.25">
      <c r="A3288" s="62">
        <f>COUNTA(H3288:K3288,L3288:AH3288)</f>
        <v>0</v>
      </c>
      <c r="B3288" s="13"/>
      <c r="C3288" s="13"/>
      <c r="D3288" s="13" t="str">
        <f>IF(J3288&gt;0,"совместительство","-")</f>
        <v>-</v>
      </c>
      <c r="E3288" s="13">
        <f t="shared" si="416"/>
        <v>0</v>
      </c>
      <c r="F3288" s="13"/>
      <c r="G3288" s="13"/>
      <c r="H3288" s="88"/>
      <c r="I3288" s="88"/>
      <c r="J3288" s="9"/>
      <c r="K3288" s="8"/>
      <c r="L3288" s="19"/>
      <c r="M3288" s="8"/>
      <c r="N3288" s="19"/>
      <c r="O3288" s="19"/>
      <c r="P3288" s="19"/>
      <c r="Q3288" s="8"/>
      <c r="R3288" s="8"/>
      <c r="S3288" s="88"/>
      <c r="T3288" s="8"/>
      <c r="U3288" s="8"/>
      <c r="V3288" s="11"/>
      <c r="W3288" s="19"/>
      <c r="X3288" s="8"/>
      <c r="Y3288" s="90"/>
      <c r="Z3288" s="88"/>
      <c r="AA3288" s="88"/>
      <c r="AB3288" s="88"/>
      <c r="AC3288" s="88"/>
      <c r="AD3288" s="10"/>
      <c r="AE3288" s="8"/>
      <c r="AF3288" s="12"/>
      <c r="AG3288" s="8"/>
      <c r="AH3288" s="88"/>
    </row>
    <row r="3289" spans="1:34" x14ac:dyDescent="0.25">
      <c r="A3289" s="62">
        <f>COUNTA(H3289:K3289,L3289:AH3289)</f>
        <v>0</v>
      </c>
      <c r="B3289" s="13"/>
      <c r="C3289" s="13"/>
      <c r="D3289" s="13"/>
      <c r="E3289" s="13">
        <f t="shared" si="416"/>
        <v>0</v>
      </c>
      <c r="F3289" s="13"/>
      <c r="G3289" s="13"/>
      <c r="H3289" s="88"/>
      <c r="I3289" s="88"/>
      <c r="J3289" s="9"/>
      <c r="K3289" s="8"/>
      <c r="L3289" s="19"/>
      <c r="M3289" s="8"/>
      <c r="N3289" s="19"/>
      <c r="O3289" s="19"/>
      <c r="P3289" s="19"/>
      <c r="Q3289" s="8"/>
      <c r="R3289" s="8"/>
      <c r="S3289" s="88"/>
      <c r="T3289" s="8"/>
      <c r="U3289" s="8"/>
      <c r="V3289" s="11"/>
      <c r="W3289" s="19"/>
      <c r="X3289" s="8"/>
      <c r="Y3289" s="90"/>
      <c r="Z3289" s="88"/>
      <c r="AA3289" s="88"/>
      <c r="AB3289" s="88"/>
      <c r="AC3289" s="88"/>
      <c r="AD3289" s="10"/>
      <c r="AE3289" s="8"/>
      <c r="AF3289" s="12"/>
      <c r="AG3289" s="8"/>
      <c r="AH3289" s="88"/>
    </row>
    <row r="3290" spans="1:34" x14ac:dyDescent="0.25">
      <c r="A3290" s="62">
        <f>COUNTA(H3290:K3290,L3290:AH3290)</f>
        <v>0</v>
      </c>
      <c r="B3290" s="13"/>
      <c r="C3290" s="13"/>
      <c r="D3290" s="13"/>
      <c r="E3290" s="13">
        <f t="shared" si="416"/>
        <v>0</v>
      </c>
      <c r="F3290" s="13"/>
      <c r="G3290" s="13"/>
      <c r="H3290" s="88"/>
      <c r="I3290" s="88"/>
      <c r="J3290" s="9"/>
      <c r="K3290" s="8"/>
      <c r="L3290" s="19"/>
      <c r="M3290" s="8"/>
      <c r="N3290" s="19"/>
      <c r="O3290" s="19"/>
      <c r="P3290" s="19"/>
      <c r="Q3290" s="8"/>
      <c r="R3290" s="8"/>
      <c r="S3290" s="88"/>
      <c r="T3290" s="8"/>
      <c r="U3290" s="8"/>
      <c r="V3290" s="11"/>
      <c r="W3290" s="19"/>
      <c r="X3290" s="8"/>
      <c r="Y3290" s="90"/>
      <c r="Z3290" s="88"/>
      <c r="AA3290" s="88"/>
      <c r="AB3290" s="88"/>
      <c r="AC3290" s="88"/>
      <c r="AD3290" s="10"/>
      <c r="AE3290" s="8"/>
      <c r="AF3290" s="12"/>
      <c r="AG3290" s="8"/>
      <c r="AH3290" s="88"/>
    </row>
    <row r="3291" spans="1:34" x14ac:dyDescent="0.25">
      <c r="A3291" s="62">
        <f>COUNTA(H3291:K3291,L3291:AH3291)</f>
        <v>0</v>
      </c>
      <c r="B3291" s="13"/>
      <c r="C3291" s="13"/>
      <c r="D3291" s="13"/>
      <c r="E3291" s="13">
        <f t="shared" si="416"/>
        <v>0</v>
      </c>
      <c r="F3291" s="13"/>
      <c r="G3291" s="13"/>
      <c r="H3291" s="88"/>
      <c r="I3291" s="88"/>
      <c r="J3291" s="9"/>
      <c r="K3291" s="8"/>
      <c r="L3291" s="19"/>
      <c r="M3291" s="8"/>
      <c r="N3291" s="19"/>
      <c r="O3291" s="19"/>
      <c r="P3291" s="19"/>
      <c r="Q3291" s="8"/>
      <c r="R3291" s="8"/>
      <c r="S3291" s="88"/>
      <c r="T3291" s="8"/>
      <c r="U3291" s="8"/>
      <c r="V3291" s="11"/>
      <c r="W3291" s="19"/>
      <c r="X3291" s="8"/>
      <c r="Y3291" s="90"/>
      <c r="Z3291" s="88"/>
      <c r="AA3291" s="88"/>
      <c r="AB3291" s="88"/>
      <c r="AC3291" s="88"/>
      <c r="AD3291" s="10"/>
      <c r="AE3291" s="8"/>
      <c r="AF3291" s="12"/>
      <c r="AG3291" s="8"/>
      <c r="AH3291" s="88"/>
    </row>
    <row r="3292" spans="1:34" x14ac:dyDescent="0.25">
      <c r="A3292" s="62">
        <f>COUNTA(H3292:K3292,L3292:AH3292)</f>
        <v>0</v>
      </c>
      <c r="B3292" s="13"/>
      <c r="C3292" s="13"/>
      <c r="D3292" s="13"/>
      <c r="E3292" s="13">
        <f t="shared" si="416"/>
        <v>0</v>
      </c>
      <c r="F3292" s="13"/>
      <c r="G3292" s="13"/>
      <c r="H3292" s="88"/>
      <c r="I3292" s="88"/>
      <c r="J3292" s="9"/>
      <c r="K3292" s="8"/>
      <c r="L3292" s="19"/>
      <c r="M3292" s="8"/>
      <c r="N3292" s="19"/>
      <c r="O3292" s="19"/>
      <c r="P3292" s="19"/>
      <c r="Q3292" s="8"/>
      <c r="R3292" s="8"/>
      <c r="S3292" s="88"/>
      <c r="T3292" s="8"/>
      <c r="U3292" s="8"/>
      <c r="V3292" s="11"/>
      <c r="W3292" s="19"/>
      <c r="X3292" s="8"/>
      <c r="Y3292" s="90"/>
      <c r="Z3292" s="88"/>
      <c r="AA3292" s="88"/>
      <c r="AB3292" s="88"/>
      <c r="AC3292" s="88"/>
      <c r="AD3292" s="10"/>
      <c r="AE3292" s="8"/>
      <c r="AF3292" s="12"/>
      <c r="AG3292" s="8"/>
      <c r="AH3292" s="88"/>
    </row>
    <row r="3293" spans="1:34" x14ac:dyDescent="0.25">
      <c r="A3293" s="62">
        <f>COUNTA(H3293:K3293,L3293:AH3293)</f>
        <v>0</v>
      </c>
      <c r="B3293" s="13"/>
      <c r="C3293" s="13"/>
      <c r="D3293" s="13"/>
      <c r="E3293" s="13">
        <f t="shared" si="416"/>
        <v>0</v>
      </c>
      <c r="F3293" s="13"/>
      <c r="G3293" s="13"/>
      <c r="H3293" s="88"/>
      <c r="I3293" s="88"/>
      <c r="J3293" s="9"/>
      <c r="K3293" s="8"/>
      <c r="L3293" s="19"/>
      <c r="M3293" s="8"/>
      <c r="N3293" s="19"/>
      <c r="O3293" s="19"/>
      <c r="P3293" s="19"/>
      <c r="Q3293" s="8"/>
      <c r="R3293" s="8"/>
      <c r="S3293" s="88"/>
      <c r="T3293" s="8"/>
      <c r="U3293" s="8"/>
      <c r="V3293" s="11"/>
      <c r="W3293" s="19"/>
      <c r="X3293" s="8"/>
      <c r="Y3293" s="90"/>
      <c r="Z3293" s="88"/>
      <c r="AA3293" s="88"/>
      <c r="AB3293" s="88"/>
      <c r="AC3293" s="88"/>
      <c r="AD3293" s="10"/>
      <c r="AE3293" s="8"/>
      <c r="AF3293" s="12"/>
      <c r="AG3293" s="8"/>
      <c r="AH3293" s="88"/>
    </row>
    <row r="3294" spans="1:34" s="26" customFormat="1" ht="11.25" customHeight="1" x14ac:dyDescent="0.25">
      <c r="A3294" s="21">
        <v>0</v>
      </c>
      <c r="B3294" s="22"/>
      <c r="C3294" s="22"/>
      <c r="D3294" s="21"/>
      <c r="E3294" s="23">
        <f>MAX(E3278:E3293)</f>
        <v>0</v>
      </c>
      <c r="F3294" s="21" t="str">
        <f>RIGHT(R3294,4)</f>
        <v xml:space="preserve"> - 0</v>
      </c>
      <c r="G3294" s="21" t="str">
        <f>RIGHT(X3294,4)</f>
        <v xml:space="preserve"> - 0</v>
      </c>
      <c r="H3294" s="88"/>
      <c r="I3294" s="88"/>
      <c r="J3294" s="23" t="s">
        <v>85</v>
      </c>
      <c r="K3294" s="23" t="str">
        <f>IF(E3294=4,"ВО",IF(E3294=3,"СПО",IF(E3294=2,"ВО (с)",IF(E3294=1,"СПО (с)","-"))))</f>
        <v>-</v>
      </c>
      <c r="L3294" s="23">
        <f>COUNTA(L3278:L3293)</f>
        <v>0</v>
      </c>
      <c r="M3294" s="23" t="s">
        <v>80</v>
      </c>
      <c r="N3294" s="23" t="s">
        <v>80</v>
      </c>
      <c r="O3294" s="23">
        <f>COUNTA(O3278:O3293)</f>
        <v>0</v>
      </c>
      <c r="P3294" s="23" t="s">
        <v>80</v>
      </c>
      <c r="Q3294" s="23">
        <f>SUM(Q3278:Q3293)</f>
        <v>0</v>
      </c>
      <c r="R3294" s="23" t="str">
        <f>CONCATENATE("П.Г.П. - ",MAX(R3278:R3293))</f>
        <v>П.Г.П. - 0</v>
      </c>
      <c r="S3294" s="23">
        <f>COUNTA(S3278)</f>
        <v>0</v>
      </c>
      <c r="T3294" s="23">
        <f>T3279</f>
        <v>0</v>
      </c>
      <c r="U3294" s="23" t="s">
        <v>80</v>
      </c>
      <c r="V3294" s="23" t="s">
        <v>80</v>
      </c>
      <c r="W3294" s="23">
        <f>COUNTA(W3278:W3293)</f>
        <v>0</v>
      </c>
      <c r="X3294" s="23" t="str">
        <f>CONCATENATE("П.Г.П. - ",MAX(X3278:X3293))</f>
        <v>П.Г.П. - 0</v>
      </c>
      <c r="Y3294" s="24">
        <f>Y3278</f>
        <v>0</v>
      </c>
      <c r="Z3294" s="23" t="str">
        <f>IF(Z3278="","-",Z3278)</f>
        <v>-</v>
      </c>
      <c r="AA3294" s="23" t="str">
        <f t="shared" ref="AA3294:AC3294" si="417">IF(AA3278="","-",AA3278)</f>
        <v>-</v>
      </c>
      <c r="AB3294" s="23" t="str">
        <f t="shared" si="417"/>
        <v>-</v>
      </c>
      <c r="AC3294" s="23" t="str">
        <f t="shared" si="417"/>
        <v>-</v>
      </c>
      <c r="AD3294" s="23" t="s">
        <v>80</v>
      </c>
      <c r="AE3294" s="23">
        <f>SUM(AE3278:AE3293)</f>
        <v>0</v>
      </c>
      <c r="AF3294" s="25">
        <f>SUM(AF3278:AF3293)</f>
        <v>0</v>
      </c>
      <c r="AG3294" s="23" t="s">
        <v>80</v>
      </c>
      <c r="AH3294" s="23" t="s">
        <v>80</v>
      </c>
    </row>
    <row r="3295" spans="1:34" x14ac:dyDescent="0.25">
      <c r="A3295" s="62">
        <f>COUNTA(H3295:K3295,L3295:AH3295)-7</f>
        <v>-1</v>
      </c>
      <c r="B3295" s="13"/>
      <c r="C3295" s="13"/>
      <c r="D3295" s="13"/>
      <c r="E3295" s="13">
        <f t="shared" ref="E3295:E3310" si="418">IF(K3295="ВО",4,IF(K3295="СПО",3,IF(K3295="ВО (студент)",2,IF(K3295="СПО (студент)",1,0))))</f>
        <v>0</v>
      </c>
      <c r="F3295" s="13"/>
      <c r="G3295" s="13"/>
      <c r="H3295" s="88">
        <v>214</v>
      </c>
      <c r="I3295" s="88"/>
      <c r="J3295" s="7" t="s">
        <v>77</v>
      </c>
      <c r="K3295" s="8"/>
      <c r="L3295" s="19"/>
      <c r="M3295" s="8"/>
      <c r="N3295" s="19"/>
      <c r="O3295" s="19"/>
      <c r="P3295" s="19"/>
      <c r="Q3295" s="8"/>
      <c r="R3295" s="8"/>
      <c r="S3295" s="88"/>
      <c r="T3295" s="17" t="s">
        <v>80</v>
      </c>
      <c r="U3295" s="17" t="s">
        <v>80</v>
      </c>
      <c r="V3295" s="18" t="s">
        <v>80</v>
      </c>
      <c r="W3295" s="19"/>
      <c r="X3295" s="8"/>
      <c r="Y3295" s="90"/>
      <c r="Z3295" s="88"/>
      <c r="AA3295" s="88"/>
      <c r="AB3295" s="88" t="str">
        <f>IF(Y3295&lt;1,"-",ROUND(YEARFRAC(Y3295,#REF!,1),2))</f>
        <v>-</v>
      </c>
      <c r="AC3295" s="88"/>
      <c r="AD3295" s="10"/>
      <c r="AE3295" s="8"/>
      <c r="AF3295" s="12"/>
      <c r="AG3295" s="8"/>
      <c r="AH3295" s="88"/>
    </row>
    <row r="3296" spans="1:34" x14ac:dyDescent="0.25">
      <c r="A3296" s="62">
        <f>COUNTA(H3296:K3296,L3296:AH3296)</f>
        <v>0</v>
      </c>
      <c r="B3296" s="13"/>
      <c r="C3296" s="13"/>
      <c r="D3296" s="13"/>
      <c r="E3296" s="13">
        <f t="shared" si="418"/>
        <v>0</v>
      </c>
      <c r="F3296" s="13"/>
      <c r="G3296" s="13"/>
      <c r="H3296" s="88"/>
      <c r="I3296" s="88"/>
      <c r="J3296" s="9"/>
      <c r="K3296" s="8"/>
      <c r="L3296" s="19"/>
      <c r="M3296" s="8"/>
      <c r="N3296" s="19"/>
      <c r="O3296" s="19"/>
      <c r="P3296" s="19"/>
      <c r="Q3296" s="8"/>
      <c r="R3296" s="8"/>
      <c r="S3296" s="88"/>
      <c r="T3296" s="8"/>
      <c r="U3296" s="8"/>
      <c r="V3296" s="11"/>
      <c r="W3296" s="19"/>
      <c r="X3296" s="8"/>
      <c r="Y3296" s="90"/>
      <c r="Z3296" s="88"/>
      <c r="AA3296" s="88"/>
      <c r="AB3296" s="88"/>
      <c r="AC3296" s="88"/>
      <c r="AD3296" s="10"/>
      <c r="AE3296" s="8"/>
      <c r="AF3296" s="12"/>
      <c r="AG3296" s="8"/>
      <c r="AH3296" s="88"/>
    </row>
    <row r="3297" spans="1:34" x14ac:dyDescent="0.25">
      <c r="A3297" s="62">
        <f>COUNTA(H3297:K3297,L3297:AH3297,J3298)-4</f>
        <v>0</v>
      </c>
      <c r="B3297" s="13"/>
      <c r="C3297" s="13"/>
      <c r="D3297" s="13"/>
      <c r="E3297" s="13">
        <f t="shared" si="418"/>
        <v>0</v>
      </c>
      <c r="F3297" s="13"/>
      <c r="G3297" s="13"/>
      <c r="H3297" s="88"/>
      <c r="I3297" s="88"/>
      <c r="J3297" s="7" t="s">
        <v>78</v>
      </c>
      <c r="K3297" s="8"/>
      <c r="L3297" s="19"/>
      <c r="M3297" s="8"/>
      <c r="N3297" s="19"/>
      <c r="O3297" s="19"/>
      <c r="P3297" s="19"/>
      <c r="Q3297" s="8"/>
      <c r="R3297" s="8"/>
      <c r="S3297" s="88"/>
      <c r="T3297" s="17" t="s">
        <v>80</v>
      </c>
      <c r="U3297" s="17" t="s">
        <v>80</v>
      </c>
      <c r="V3297" s="18" t="s">
        <v>80</v>
      </c>
      <c r="W3297" s="19"/>
      <c r="X3297" s="8"/>
      <c r="Y3297" s="90"/>
      <c r="Z3297" s="88"/>
      <c r="AA3297" s="88"/>
      <c r="AB3297" s="88"/>
      <c r="AC3297" s="88"/>
      <c r="AD3297" s="10"/>
      <c r="AE3297" s="8"/>
      <c r="AF3297" s="12"/>
      <c r="AG3297" s="8"/>
      <c r="AH3297" s="88"/>
    </row>
    <row r="3298" spans="1:34" x14ac:dyDescent="0.25">
      <c r="A3298" s="62">
        <f>COUNTA(H3298:K3298,L3298:AH3298)</f>
        <v>0</v>
      </c>
      <c r="B3298" s="13"/>
      <c r="C3298" s="13"/>
      <c r="D3298" s="13" t="str">
        <f>IF(J3298&gt;0,"совмещение","-")</f>
        <v>-</v>
      </c>
      <c r="E3298" s="13">
        <f t="shared" si="418"/>
        <v>0</v>
      </c>
      <c r="F3298" s="13"/>
      <c r="G3298" s="13"/>
      <c r="H3298" s="88"/>
      <c r="I3298" s="88"/>
      <c r="J3298" s="9"/>
      <c r="K3298" s="8"/>
      <c r="L3298" s="19"/>
      <c r="M3298" s="8"/>
      <c r="N3298" s="19"/>
      <c r="O3298" s="19"/>
      <c r="P3298" s="19"/>
      <c r="Q3298" s="8"/>
      <c r="R3298" s="8"/>
      <c r="S3298" s="88"/>
      <c r="T3298" s="8"/>
      <c r="U3298" s="8"/>
      <c r="V3298" s="11"/>
      <c r="W3298" s="19"/>
      <c r="X3298" s="8"/>
      <c r="Y3298" s="90"/>
      <c r="Z3298" s="88"/>
      <c r="AA3298" s="88"/>
      <c r="AB3298" s="88"/>
      <c r="AC3298" s="88"/>
      <c r="AD3298" s="10"/>
      <c r="AE3298" s="8"/>
      <c r="AF3298" s="12"/>
      <c r="AG3298" s="8"/>
      <c r="AH3298" s="88"/>
    </row>
    <row r="3299" spans="1:34" x14ac:dyDescent="0.25">
      <c r="A3299" s="62">
        <f>COUNTA(H3299:K3299,L3299:AH3299)</f>
        <v>0</v>
      </c>
      <c r="B3299" s="13"/>
      <c r="C3299" s="13"/>
      <c r="D3299" s="13"/>
      <c r="E3299" s="13">
        <f t="shared" si="418"/>
        <v>0</v>
      </c>
      <c r="F3299" s="13"/>
      <c r="G3299" s="13"/>
      <c r="H3299" s="88"/>
      <c r="I3299" s="88"/>
      <c r="J3299" s="9"/>
      <c r="K3299" s="8"/>
      <c r="L3299" s="19"/>
      <c r="M3299" s="8"/>
      <c r="N3299" s="19"/>
      <c r="O3299" s="19"/>
      <c r="P3299" s="19"/>
      <c r="Q3299" s="8"/>
      <c r="R3299" s="8"/>
      <c r="S3299" s="88"/>
      <c r="T3299" s="8"/>
      <c r="U3299" s="8"/>
      <c r="V3299" s="11"/>
      <c r="W3299" s="19"/>
      <c r="X3299" s="8"/>
      <c r="Y3299" s="90"/>
      <c r="Z3299" s="88"/>
      <c r="AA3299" s="88"/>
      <c r="AB3299" s="88"/>
      <c r="AC3299" s="88"/>
      <c r="AD3299" s="10"/>
      <c r="AE3299" s="8"/>
      <c r="AF3299" s="12"/>
      <c r="AG3299" s="8"/>
      <c r="AH3299" s="88"/>
    </row>
    <row r="3300" spans="1:34" x14ac:dyDescent="0.25">
      <c r="A3300" s="62">
        <f>COUNTA(H3300:K3300,L3300:AH3300)</f>
        <v>0</v>
      </c>
      <c r="B3300" s="13"/>
      <c r="C3300" s="13"/>
      <c r="D3300" s="13"/>
      <c r="E3300" s="13">
        <f t="shared" si="418"/>
        <v>0</v>
      </c>
      <c r="F3300" s="13"/>
      <c r="G3300" s="13"/>
      <c r="H3300" s="88"/>
      <c r="I3300" s="88"/>
      <c r="J3300" s="9"/>
      <c r="K3300" s="8"/>
      <c r="L3300" s="19"/>
      <c r="M3300" s="8"/>
      <c r="N3300" s="19"/>
      <c r="O3300" s="19"/>
      <c r="P3300" s="19"/>
      <c r="Q3300" s="8"/>
      <c r="R3300" s="8"/>
      <c r="S3300" s="88"/>
      <c r="T3300" s="8"/>
      <c r="U3300" s="8"/>
      <c r="V3300" s="11"/>
      <c r="W3300" s="19"/>
      <c r="X3300" s="8"/>
      <c r="Y3300" s="90"/>
      <c r="Z3300" s="88"/>
      <c r="AA3300" s="88"/>
      <c r="AB3300" s="88"/>
      <c r="AC3300" s="88"/>
      <c r="AD3300" s="10"/>
      <c r="AE3300" s="8"/>
      <c r="AF3300" s="12"/>
      <c r="AG3300" s="8"/>
      <c r="AH3300" s="88"/>
    </row>
    <row r="3301" spans="1:34" x14ac:dyDescent="0.25">
      <c r="A3301" s="62">
        <f>COUNTA(H3301:K3301,L3301:AH3301)</f>
        <v>0</v>
      </c>
      <c r="B3301" s="13"/>
      <c r="C3301" s="13"/>
      <c r="D3301" s="13"/>
      <c r="E3301" s="13">
        <f t="shared" si="418"/>
        <v>0</v>
      </c>
      <c r="F3301" s="13"/>
      <c r="G3301" s="13"/>
      <c r="H3301" s="88"/>
      <c r="I3301" s="88"/>
      <c r="J3301" s="9"/>
      <c r="K3301" s="8"/>
      <c r="L3301" s="19"/>
      <c r="M3301" s="8"/>
      <c r="N3301" s="19"/>
      <c r="O3301" s="19"/>
      <c r="P3301" s="19"/>
      <c r="Q3301" s="8"/>
      <c r="R3301" s="8"/>
      <c r="S3301" s="88"/>
      <c r="T3301" s="8"/>
      <c r="U3301" s="8"/>
      <c r="V3301" s="11"/>
      <c r="W3301" s="19"/>
      <c r="X3301" s="8"/>
      <c r="Y3301" s="90"/>
      <c r="Z3301" s="88"/>
      <c r="AA3301" s="88"/>
      <c r="AB3301" s="88"/>
      <c r="AC3301" s="88"/>
      <c r="AD3301" s="10"/>
      <c r="AE3301" s="8"/>
      <c r="AF3301" s="12"/>
      <c r="AG3301" s="8"/>
      <c r="AH3301" s="88"/>
    </row>
    <row r="3302" spans="1:34" x14ac:dyDescent="0.25">
      <c r="A3302" s="62">
        <f>COUNTA(H3302:K3302,L3302:AH3302)</f>
        <v>0</v>
      </c>
      <c r="B3302" s="13"/>
      <c r="C3302" s="13"/>
      <c r="D3302" s="13"/>
      <c r="E3302" s="13">
        <f t="shared" si="418"/>
        <v>0</v>
      </c>
      <c r="F3302" s="13"/>
      <c r="G3302" s="13"/>
      <c r="H3302" s="88"/>
      <c r="I3302" s="88"/>
      <c r="J3302" s="9"/>
      <c r="K3302" s="8"/>
      <c r="L3302" s="19"/>
      <c r="M3302" s="8"/>
      <c r="N3302" s="19"/>
      <c r="O3302" s="19"/>
      <c r="P3302" s="19"/>
      <c r="Q3302" s="8"/>
      <c r="R3302" s="8"/>
      <c r="S3302" s="88"/>
      <c r="T3302" s="8"/>
      <c r="U3302" s="8"/>
      <c r="V3302" s="11"/>
      <c r="W3302" s="19"/>
      <c r="X3302" s="8"/>
      <c r="Y3302" s="90"/>
      <c r="Z3302" s="88"/>
      <c r="AA3302" s="88"/>
      <c r="AB3302" s="88"/>
      <c r="AC3302" s="88"/>
      <c r="AD3302" s="10"/>
      <c r="AE3302" s="8"/>
      <c r="AF3302" s="12"/>
      <c r="AG3302" s="8"/>
      <c r="AH3302" s="88"/>
    </row>
    <row r="3303" spans="1:34" x14ac:dyDescent="0.25">
      <c r="A3303" s="62">
        <f>COUNTA(H3303:K3303,L3303:AH3303)</f>
        <v>0</v>
      </c>
      <c r="B3303" s="13"/>
      <c r="C3303" s="13"/>
      <c r="D3303" s="13"/>
      <c r="E3303" s="13">
        <f t="shared" si="418"/>
        <v>0</v>
      </c>
      <c r="F3303" s="13"/>
      <c r="G3303" s="13"/>
      <c r="H3303" s="88"/>
      <c r="I3303" s="88"/>
      <c r="J3303" s="9"/>
      <c r="K3303" s="8"/>
      <c r="L3303" s="19"/>
      <c r="M3303" s="8"/>
      <c r="N3303" s="19"/>
      <c r="O3303" s="19"/>
      <c r="P3303" s="19"/>
      <c r="Q3303" s="8"/>
      <c r="R3303" s="8"/>
      <c r="S3303" s="88"/>
      <c r="T3303" s="8"/>
      <c r="U3303" s="8"/>
      <c r="V3303" s="11"/>
      <c r="W3303" s="19"/>
      <c r="X3303" s="8"/>
      <c r="Y3303" s="90"/>
      <c r="Z3303" s="88"/>
      <c r="AA3303" s="88"/>
      <c r="AB3303" s="88"/>
      <c r="AC3303" s="88"/>
      <c r="AD3303" s="10"/>
      <c r="AE3303" s="8"/>
      <c r="AF3303" s="12"/>
      <c r="AG3303" s="8"/>
      <c r="AH3303" s="88"/>
    </row>
    <row r="3304" spans="1:34" x14ac:dyDescent="0.25">
      <c r="A3304" s="62">
        <f>COUNTA(H3304:K3304,L3304:AH3304,J3305)-4</f>
        <v>0</v>
      </c>
      <c r="B3304" s="13"/>
      <c r="C3304" s="13"/>
      <c r="D3304" s="13"/>
      <c r="E3304" s="13">
        <f t="shared" si="418"/>
        <v>0</v>
      </c>
      <c r="F3304" s="13"/>
      <c r="G3304" s="13"/>
      <c r="H3304" s="88"/>
      <c r="I3304" s="88"/>
      <c r="J3304" s="7" t="s">
        <v>79</v>
      </c>
      <c r="K3304" s="8"/>
      <c r="L3304" s="19"/>
      <c r="M3304" s="8"/>
      <c r="N3304" s="19"/>
      <c r="O3304" s="19"/>
      <c r="P3304" s="19"/>
      <c r="Q3304" s="8"/>
      <c r="R3304" s="8"/>
      <c r="S3304" s="88"/>
      <c r="T3304" s="17" t="s">
        <v>80</v>
      </c>
      <c r="U3304" s="17" t="s">
        <v>80</v>
      </c>
      <c r="V3304" s="18" t="s">
        <v>80</v>
      </c>
      <c r="W3304" s="19"/>
      <c r="X3304" s="8"/>
      <c r="Y3304" s="90"/>
      <c r="Z3304" s="88"/>
      <c r="AA3304" s="88"/>
      <c r="AB3304" s="88"/>
      <c r="AC3304" s="88"/>
      <c r="AD3304" s="10"/>
      <c r="AE3304" s="8"/>
      <c r="AF3304" s="12"/>
      <c r="AG3304" s="8"/>
      <c r="AH3304" s="88"/>
    </row>
    <row r="3305" spans="1:34" x14ac:dyDescent="0.25">
      <c r="A3305" s="62">
        <f>COUNTA(H3305:K3305,L3305:AH3305)</f>
        <v>0</v>
      </c>
      <c r="B3305" s="13"/>
      <c r="C3305" s="13"/>
      <c r="D3305" s="13" t="str">
        <f>IF(J3305&gt;0,"совместительство","-")</f>
        <v>-</v>
      </c>
      <c r="E3305" s="13">
        <f t="shared" si="418"/>
        <v>0</v>
      </c>
      <c r="F3305" s="13"/>
      <c r="G3305" s="13"/>
      <c r="H3305" s="88"/>
      <c r="I3305" s="88"/>
      <c r="J3305" s="9"/>
      <c r="K3305" s="8"/>
      <c r="L3305" s="19"/>
      <c r="M3305" s="8"/>
      <c r="N3305" s="19"/>
      <c r="O3305" s="19"/>
      <c r="P3305" s="19"/>
      <c r="Q3305" s="8"/>
      <c r="R3305" s="8"/>
      <c r="S3305" s="88"/>
      <c r="T3305" s="8"/>
      <c r="U3305" s="8"/>
      <c r="V3305" s="11"/>
      <c r="W3305" s="19"/>
      <c r="X3305" s="8"/>
      <c r="Y3305" s="90"/>
      <c r="Z3305" s="88"/>
      <c r="AA3305" s="88"/>
      <c r="AB3305" s="88"/>
      <c r="AC3305" s="88"/>
      <c r="AD3305" s="10"/>
      <c r="AE3305" s="8"/>
      <c r="AF3305" s="12"/>
      <c r="AG3305" s="8"/>
      <c r="AH3305" s="88"/>
    </row>
    <row r="3306" spans="1:34" x14ac:dyDescent="0.25">
      <c r="A3306" s="62">
        <f>COUNTA(H3306:K3306,L3306:AH3306)</f>
        <v>0</v>
      </c>
      <c r="B3306" s="13"/>
      <c r="C3306" s="13"/>
      <c r="D3306" s="13"/>
      <c r="E3306" s="13">
        <f t="shared" si="418"/>
        <v>0</v>
      </c>
      <c r="F3306" s="13"/>
      <c r="G3306" s="13"/>
      <c r="H3306" s="88"/>
      <c r="I3306" s="88"/>
      <c r="J3306" s="9"/>
      <c r="K3306" s="8"/>
      <c r="L3306" s="19"/>
      <c r="M3306" s="8"/>
      <c r="N3306" s="19"/>
      <c r="O3306" s="19"/>
      <c r="P3306" s="19"/>
      <c r="Q3306" s="8"/>
      <c r="R3306" s="8"/>
      <c r="S3306" s="88"/>
      <c r="T3306" s="8"/>
      <c r="U3306" s="8"/>
      <c r="V3306" s="11"/>
      <c r="W3306" s="19"/>
      <c r="X3306" s="8"/>
      <c r="Y3306" s="90"/>
      <c r="Z3306" s="88"/>
      <c r="AA3306" s="88"/>
      <c r="AB3306" s="88"/>
      <c r="AC3306" s="88"/>
      <c r="AD3306" s="10"/>
      <c r="AE3306" s="8"/>
      <c r="AF3306" s="12"/>
      <c r="AG3306" s="8"/>
      <c r="AH3306" s="88"/>
    </row>
    <row r="3307" spans="1:34" x14ac:dyDescent="0.25">
      <c r="A3307" s="62">
        <f>COUNTA(H3307:K3307,L3307:AH3307)</f>
        <v>0</v>
      </c>
      <c r="B3307" s="13"/>
      <c r="C3307" s="13"/>
      <c r="D3307" s="13"/>
      <c r="E3307" s="13">
        <f t="shared" si="418"/>
        <v>0</v>
      </c>
      <c r="F3307" s="13"/>
      <c r="G3307" s="13"/>
      <c r="H3307" s="88"/>
      <c r="I3307" s="88"/>
      <c r="J3307" s="9"/>
      <c r="K3307" s="8"/>
      <c r="L3307" s="19"/>
      <c r="M3307" s="8"/>
      <c r="N3307" s="19"/>
      <c r="O3307" s="19"/>
      <c r="P3307" s="19"/>
      <c r="Q3307" s="8"/>
      <c r="R3307" s="8"/>
      <c r="S3307" s="88"/>
      <c r="T3307" s="8"/>
      <c r="U3307" s="8"/>
      <c r="V3307" s="11"/>
      <c r="W3307" s="19"/>
      <c r="X3307" s="8"/>
      <c r="Y3307" s="90"/>
      <c r="Z3307" s="88"/>
      <c r="AA3307" s="88"/>
      <c r="AB3307" s="88"/>
      <c r="AC3307" s="88"/>
      <c r="AD3307" s="10"/>
      <c r="AE3307" s="8"/>
      <c r="AF3307" s="12"/>
      <c r="AG3307" s="8"/>
      <c r="AH3307" s="88"/>
    </row>
    <row r="3308" spans="1:34" x14ac:dyDescent="0.25">
      <c r="A3308" s="62">
        <f>COUNTA(H3308:K3308,L3308:AH3308)</f>
        <v>0</v>
      </c>
      <c r="B3308" s="13"/>
      <c r="C3308" s="13"/>
      <c r="D3308" s="13"/>
      <c r="E3308" s="13">
        <f t="shared" si="418"/>
        <v>0</v>
      </c>
      <c r="F3308" s="13"/>
      <c r="G3308" s="13"/>
      <c r="H3308" s="88"/>
      <c r="I3308" s="88"/>
      <c r="J3308" s="9"/>
      <c r="K3308" s="8"/>
      <c r="L3308" s="19"/>
      <c r="M3308" s="8"/>
      <c r="N3308" s="19"/>
      <c r="O3308" s="19"/>
      <c r="P3308" s="19"/>
      <c r="Q3308" s="8"/>
      <c r="R3308" s="8"/>
      <c r="S3308" s="88"/>
      <c r="T3308" s="8"/>
      <c r="U3308" s="8"/>
      <c r="V3308" s="11"/>
      <c r="W3308" s="19"/>
      <c r="X3308" s="8"/>
      <c r="Y3308" s="90"/>
      <c r="Z3308" s="88"/>
      <c r="AA3308" s="88"/>
      <c r="AB3308" s="88"/>
      <c r="AC3308" s="88"/>
      <c r="AD3308" s="10"/>
      <c r="AE3308" s="8"/>
      <c r="AF3308" s="12"/>
      <c r="AG3308" s="8"/>
      <c r="AH3308" s="88"/>
    </row>
    <row r="3309" spans="1:34" x14ac:dyDescent="0.25">
      <c r="A3309" s="62">
        <f>COUNTA(H3309:K3309,L3309:AH3309)</f>
        <v>0</v>
      </c>
      <c r="B3309" s="13"/>
      <c r="C3309" s="13"/>
      <c r="D3309" s="13"/>
      <c r="E3309" s="13">
        <f t="shared" si="418"/>
        <v>0</v>
      </c>
      <c r="F3309" s="13"/>
      <c r="G3309" s="13"/>
      <c r="H3309" s="88"/>
      <c r="I3309" s="88"/>
      <c r="J3309" s="9"/>
      <c r="K3309" s="8"/>
      <c r="L3309" s="19"/>
      <c r="M3309" s="8"/>
      <c r="N3309" s="19"/>
      <c r="O3309" s="19"/>
      <c r="P3309" s="19"/>
      <c r="Q3309" s="8"/>
      <c r="R3309" s="8"/>
      <c r="S3309" s="88"/>
      <c r="T3309" s="8"/>
      <c r="U3309" s="8"/>
      <c r="V3309" s="11"/>
      <c r="W3309" s="19"/>
      <c r="X3309" s="8"/>
      <c r="Y3309" s="90"/>
      <c r="Z3309" s="88"/>
      <c r="AA3309" s="88"/>
      <c r="AB3309" s="88"/>
      <c r="AC3309" s="88"/>
      <c r="AD3309" s="10"/>
      <c r="AE3309" s="8"/>
      <c r="AF3309" s="12"/>
      <c r="AG3309" s="8"/>
      <c r="AH3309" s="88"/>
    </row>
    <row r="3310" spans="1:34" x14ac:dyDescent="0.25">
      <c r="A3310" s="62">
        <f>COUNTA(H3310:K3310,L3310:AH3310)</f>
        <v>0</v>
      </c>
      <c r="B3310" s="13"/>
      <c r="C3310" s="13"/>
      <c r="D3310" s="13"/>
      <c r="E3310" s="13">
        <f t="shared" si="418"/>
        <v>0</v>
      </c>
      <c r="F3310" s="13"/>
      <c r="G3310" s="13"/>
      <c r="H3310" s="88"/>
      <c r="I3310" s="88"/>
      <c r="J3310" s="9"/>
      <c r="K3310" s="8"/>
      <c r="L3310" s="19"/>
      <c r="M3310" s="8"/>
      <c r="N3310" s="19"/>
      <c r="O3310" s="19"/>
      <c r="P3310" s="19"/>
      <c r="Q3310" s="8"/>
      <c r="R3310" s="8"/>
      <c r="S3310" s="88"/>
      <c r="T3310" s="8"/>
      <c r="U3310" s="8"/>
      <c r="V3310" s="11"/>
      <c r="W3310" s="19"/>
      <c r="X3310" s="8"/>
      <c r="Y3310" s="90"/>
      <c r="Z3310" s="88"/>
      <c r="AA3310" s="88"/>
      <c r="AB3310" s="88"/>
      <c r="AC3310" s="88"/>
      <c r="AD3310" s="10"/>
      <c r="AE3310" s="8"/>
      <c r="AF3310" s="12"/>
      <c r="AG3310" s="8"/>
      <c r="AH3310" s="88"/>
    </row>
    <row r="3311" spans="1:34" s="26" customFormat="1" ht="11.25" customHeight="1" x14ac:dyDescent="0.25">
      <c r="A3311" s="21">
        <v>0</v>
      </c>
      <c r="B3311" s="22"/>
      <c r="C3311" s="22"/>
      <c r="D3311" s="21"/>
      <c r="E3311" s="23">
        <f>MAX(E3295:E3310)</f>
        <v>0</v>
      </c>
      <c r="F3311" s="21" t="str">
        <f>RIGHT(R3311,4)</f>
        <v xml:space="preserve"> - 0</v>
      </c>
      <c r="G3311" s="21" t="str">
        <f>RIGHT(X3311,4)</f>
        <v xml:space="preserve"> - 0</v>
      </c>
      <c r="H3311" s="88"/>
      <c r="I3311" s="88"/>
      <c r="J3311" s="23" t="s">
        <v>85</v>
      </c>
      <c r="K3311" s="23" t="str">
        <f>IF(E3311=4,"ВО",IF(E3311=3,"СПО",IF(E3311=2,"ВО (с)",IF(E3311=1,"СПО (с)","-"))))</f>
        <v>-</v>
      </c>
      <c r="L3311" s="23">
        <f>COUNTA(L3295:L3310)</f>
        <v>0</v>
      </c>
      <c r="M3311" s="23" t="s">
        <v>80</v>
      </c>
      <c r="N3311" s="23" t="s">
        <v>80</v>
      </c>
      <c r="O3311" s="23">
        <f>COUNTA(O3295:O3310)</f>
        <v>0</v>
      </c>
      <c r="P3311" s="23" t="s">
        <v>80</v>
      </c>
      <c r="Q3311" s="23">
        <f>SUM(Q3295:Q3310)</f>
        <v>0</v>
      </c>
      <c r="R3311" s="23" t="str">
        <f>CONCATENATE("П.Г.П. - ",MAX(R3295:R3310))</f>
        <v>П.Г.П. - 0</v>
      </c>
      <c r="S3311" s="23">
        <f>COUNTA(S3295)</f>
        <v>0</v>
      </c>
      <c r="T3311" s="23">
        <f>T3296</f>
        <v>0</v>
      </c>
      <c r="U3311" s="23" t="s">
        <v>80</v>
      </c>
      <c r="V3311" s="23" t="s">
        <v>80</v>
      </c>
      <c r="W3311" s="23">
        <f>COUNTA(W3295:W3310)</f>
        <v>0</v>
      </c>
      <c r="X3311" s="23" t="str">
        <f>CONCATENATE("П.Г.П. - ",MAX(X3295:X3310))</f>
        <v>П.Г.П. - 0</v>
      </c>
      <c r="Y3311" s="24">
        <f>Y3295</f>
        <v>0</v>
      </c>
      <c r="Z3311" s="23" t="str">
        <f>IF(Z3295="","-",Z3295)</f>
        <v>-</v>
      </c>
      <c r="AA3311" s="23" t="str">
        <f t="shared" ref="AA3311:AC3311" si="419">IF(AA3295="","-",AA3295)</f>
        <v>-</v>
      </c>
      <c r="AB3311" s="23" t="str">
        <f t="shared" si="419"/>
        <v>-</v>
      </c>
      <c r="AC3311" s="23" t="str">
        <f t="shared" si="419"/>
        <v>-</v>
      </c>
      <c r="AD3311" s="23" t="s">
        <v>80</v>
      </c>
      <c r="AE3311" s="23">
        <f>SUM(AE3295:AE3310)</f>
        <v>0</v>
      </c>
      <c r="AF3311" s="25">
        <f>SUM(AF3295:AF3310)</f>
        <v>0</v>
      </c>
      <c r="AG3311" s="23" t="s">
        <v>80</v>
      </c>
      <c r="AH3311" s="23" t="s">
        <v>80</v>
      </c>
    </row>
    <row r="3312" spans="1:34" x14ac:dyDescent="0.25">
      <c r="A3312" s="62">
        <f>COUNTA(H3312:K3312,L3312:AH3312)-7</f>
        <v>-1</v>
      </c>
      <c r="B3312" s="13"/>
      <c r="C3312" s="13"/>
      <c r="D3312" s="13"/>
      <c r="E3312" s="13">
        <f t="shared" ref="E3312:E3327" si="420">IF(K3312="ВО",4,IF(K3312="СПО",3,IF(K3312="ВО (студент)",2,IF(K3312="СПО (студент)",1,0))))</f>
        <v>0</v>
      </c>
      <c r="F3312" s="13"/>
      <c r="G3312" s="13"/>
      <c r="H3312" s="88">
        <v>215</v>
      </c>
      <c r="I3312" s="88"/>
      <c r="J3312" s="7" t="s">
        <v>77</v>
      </c>
      <c r="K3312" s="8"/>
      <c r="L3312" s="19"/>
      <c r="M3312" s="8"/>
      <c r="N3312" s="19"/>
      <c r="O3312" s="19"/>
      <c r="P3312" s="19"/>
      <c r="Q3312" s="8"/>
      <c r="R3312" s="8"/>
      <c r="S3312" s="88"/>
      <c r="T3312" s="17" t="s">
        <v>80</v>
      </c>
      <c r="U3312" s="17" t="s">
        <v>80</v>
      </c>
      <c r="V3312" s="18" t="s">
        <v>80</v>
      </c>
      <c r="W3312" s="19"/>
      <c r="X3312" s="8"/>
      <c r="Y3312" s="90"/>
      <c r="Z3312" s="88"/>
      <c r="AA3312" s="88"/>
      <c r="AB3312" s="88" t="str">
        <f>IF(Y3312&lt;1,"-",ROUND(YEARFRAC(Y3312,#REF!,1),2))</f>
        <v>-</v>
      </c>
      <c r="AC3312" s="88"/>
      <c r="AD3312" s="10"/>
      <c r="AE3312" s="8"/>
      <c r="AF3312" s="12"/>
      <c r="AG3312" s="8"/>
      <c r="AH3312" s="88"/>
    </row>
    <row r="3313" spans="1:34" x14ac:dyDescent="0.25">
      <c r="A3313" s="62">
        <f>COUNTA(H3313:K3313,L3313:AH3313)</f>
        <v>0</v>
      </c>
      <c r="B3313" s="13"/>
      <c r="C3313" s="13"/>
      <c r="D3313" s="13"/>
      <c r="E3313" s="13">
        <f t="shared" si="420"/>
        <v>0</v>
      </c>
      <c r="F3313" s="13"/>
      <c r="G3313" s="13"/>
      <c r="H3313" s="88"/>
      <c r="I3313" s="88"/>
      <c r="J3313" s="9"/>
      <c r="K3313" s="8"/>
      <c r="L3313" s="19"/>
      <c r="M3313" s="8"/>
      <c r="N3313" s="19"/>
      <c r="O3313" s="19"/>
      <c r="P3313" s="19"/>
      <c r="Q3313" s="8"/>
      <c r="R3313" s="8"/>
      <c r="S3313" s="88"/>
      <c r="T3313" s="8"/>
      <c r="U3313" s="8"/>
      <c r="V3313" s="11"/>
      <c r="W3313" s="19"/>
      <c r="X3313" s="8"/>
      <c r="Y3313" s="90"/>
      <c r="Z3313" s="88"/>
      <c r="AA3313" s="88"/>
      <c r="AB3313" s="88"/>
      <c r="AC3313" s="88"/>
      <c r="AD3313" s="10"/>
      <c r="AE3313" s="8"/>
      <c r="AF3313" s="12"/>
      <c r="AG3313" s="8"/>
      <c r="AH3313" s="88"/>
    </row>
    <row r="3314" spans="1:34" x14ac:dyDescent="0.25">
      <c r="A3314" s="62">
        <f>COUNTA(H3314:K3314,L3314:AH3314,J3315)-4</f>
        <v>0</v>
      </c>
      <c r="B3314" s="13"/>
      <c r="C3314" s="13"/>
      <c r="D3314" s="13"/>
      <c r="E3314" s="13">
        <f t="shared" si="420"/>
        <v>0</v>
      </c>
      <c r="F3314" s="13"/>
      <c r="G3314" s="13"/>
      <c r="H3314" s="88"/>
      <c r="I3314" s="88"/>
      <c r="J3314" s="7" t="s">
        <v>78</v>
      </c>
      <c r="K3314" s="8"/>
      <c r="L3314" s="19"/>
      <c r="M3314" s="8"/>
      <c r="N3314" s="19"/>
      <c r="O3314" s="19"/>
      <c r="P3314" s="19"/>
      <c r="Q3314" s="8"/>
      <c r="R3314" s="8"/>
      <c r="S3314" s="88"/>
      <c r="T3314" s="17" t="s">
        <v>80</v>
      </c>
      <c r="U3314" s="17" t="s">
        <v>80</v>
      </c>
      <c r="V3314" s="18" t="s">
        <v>80</v>
      </c>
      <c r="W3314" s="19"/>
      <c r="X3314" s="8"/>
      <c r="Y3314" s="90"/>
      <c r="Z3314" s="88"/>
      <c r="AA3314" s="88"/>
      <c r="AB3314" s="88"/>
      <c r="AC3314" s="88"/>
      <c r="AD3314" s="10"/>
      <c r="AE3314" s="8"/>
      <c r="AF3314" s="12"/>
      <c r="AG3314" s="8"/>
      <c r="AH3314" s="88"/>
    </row>
    <row r="3315" spans="1:34" x14ac:dyDescent="0.25">
      <c r="A3315" s="62">
        <f>COUNTA(H3315:K3315,L3315:AH3315)</f>
        <v>0</v>
      </c>
      <c r="B3315" s="13"/>
      <c r="C3315" s="13"/>
      <c r="D3315" s="13" t="str">
        <f>IF(J3315&gt;0,"совмещение","-")</f>
        <v>-</v>
      </c>
      <c r="E3315" s="13">
        <f t="shared" si="420"/>
        <v>0</v>
      </c>
      <c r="F3315" s="13"/>
      <c r="G3315" s="13"/>
      <c r="H3315" s="88"/>
      <c r="I3315" s="88"/>
      <c r="J3315" s="9"/>
      <c r="K3315" s="8"/>
      <c r="L3315" s="19"/>
      <c r="M3315" s="8"/>
      <c r="N3315" s="19"/>
      <c r="O3315" s="19"/>
      <c r="P3315" s="19"/>
      <c r="Q3315" s="8"/>
      <c r="R3315" s="8"/>
      <c r="S3315" s="88"/>
      <c r="T3315" s="8"/>
      <c r="U3315" s="8"/>
      <c r="V3315" s="11"/>
      <c r="W3315" s="19"/>
      <c r="X3315" s="8"/>
      <c r="Y3315" s="90"/>
      <c r="Z3315" s="88"/>
      <c r="AA3315" s="88"/>
      <c r="AB3315" s="88"/>
      <c r="AC3315" s="88"/>
      <c r="AD3315" s="10"/>
      <c r="AE3315" s="8"/>
      <c r="AF3315" s="12"/>
      <c r="AG3315" s="8"/>
      <c r="AH3315" s="88"/>
    </row>
    <row r="3316" spans="1:34" x14ac:dyDescent="0.25">
      <c r="A3316" s="62">
        <f>COUNTA(H3316:K3316,L3316:AH3316)</f>
        <v>0</v>
      </c>
      <c r="B3316" s="13"/>
      <c r="C3316" s="13"/>
      <c r="D3316" s="13"/>
      <c r="E3316" s="13">
        <f t="shared" si="420"/>
        <v>0</v>
      </c>
      <c r="F3316" s="13"/>
      <c r="G3316" s="13"/>
      <c r="H3316" s="88"/>
      <c r="I3316" s="88"/>
      <c r="J3316" s="9"/>
      <c r="K3316" s="8"/>
      <c r="L3316" s="19"/>
      <c r="M3316" s="8"/>
      <c r="N3316" s="19"/>
      <c r="O3316" s="19"/>
      <c r="P3316" s="19"/>
      <c r="Q3316" s="8"/>
      <c r="R3316" s="8"/>
      <c r="S3316" s="88"/>
      <c r="T3316" s="8"/>
      <c r="U3316" s="8"/>
      <c r="V3316" s="11"/>
      <c r="W3316" s="19"/>
      <c r="X3316" s="8"/>
      <c r="Y3316" s="90"/>
      <c r="Z3316" s="88"/>
      <c r="AA3316" s="88"/>
      <c r="AB3316" s="88"/>
      <c r="AC3316" s="88"/>
      <c r="AD3316" s="10"/>
      <c r="AE3316" s="8"/>
      <c r="AF3316" s="12"/>
      <c r="AG3316" s="8"/>
      <c r="AH3316" s="88"/>
    </row>
    <row r="3317" spans="1:34" x14ac:dyDescent="0.25">
      <c r="A3317" s="62">
        <f>COUNTA(H3317:K3317,L3317:AH3317)</f>
        <v>0</v>
      </c>
      <c r="B3317" s="13"/>
      <c r="C3317" s="13"/>
      <c r="D3317" s="13"/>
      <c r="E3317" s="13">
        <f t="shared" si="420"/>
        <v>0</v>
      </c>
      <c r="F3317" s="13"/>
      <c r="G3317" s="13"/>
      <c r="H3317" s="88"/>
      <c r="I3317" s="88"/>
      <c r="J3317" s="9"/>
      <c r="K3317" s="8"/>
      <c r="L3317" s="19"/>
      <c r="M3317" s="8"/>
      <c r="N3317" s="19"/>
      <c r="O3317" s="19"/>
      <c r="P3317" s="19"/>
      <c r="Q3317" s="8"/>
      <c r="R3317" s="8"/>
      <c r="S3317" s="88"/>
      <c r="T3317" s="8"/>
      <c r="U3317" s="8"/>
      <c r="V3317" s="11"/>
      <c r="W3317" s="19"/>
      <c r="X3317" s="8"/>
      <c r="Y3317" s="90"/>
      <c r="Z3317" s="88"/>
      <c r="AA3317" s="88"/>
      <c r="AB3317" s="88"/>
      <c r="AC3317" s="88"/>
      <c r="AD3317" s="10"/>
      <c r="AE3317" s="8"/>
      <c r="AF3317" s="12"/>
      <c r="AG3317" s="8"/>
      <c r="AH3317" s="88"/>
    </row>
    <row r="3318" spans="1:34" x14ac:dyDescent="0.25">
      <c r="A3318" s="62">
        <f>COUNTA(H3318:K3318,L3318:AH3318)</f>
        <v>0</v>
      </c>
      <c r="B3318" s="13"/>
      <c r="C3318" s="13"/>
      <c r="D3318" s="13"/>
      <c r="E3318" s="13">
        <f t="shared" si="420"/>
        <v>0</v>
      </c>
      <c r="F3318" s="13"/>
      <c r="G3318" s="13"/>
      <c r="H3318" s="88"/>
      <c r="I3318" s="88"/>
      <c r="J3318" s="9"/>
      <c r="K3318" s="8"/>
      <c r="L3318" s="19"/>
      <c r="M3318" s="8"/>
      <c r="N3318" s="19"/>
      <c r="O3318" s="19"/>
      <c r="P3318" s="19"/>
      <c r="Q3318" s="8"/>
      <c r="R3318" s="8"/>
      <c r="S3318" s="88"/>
      <c r="T3318" s="8"/>
      <c r="U3318" s="8"/>
      <c r="V3318" s="11"/>
      <c r="W3318" s="19"/>
      <c r="X3318" s="8"/>
      <c r="Y3318" s="90"/>
      <c r="Z3318" s="88"/>
      <c r="AA3318" s="88"/>
      <c r="AB3318" s="88"/>
      <c r="AC3318" s="88"/>
      <c r="AD3318" s="10"/>
      <c r="AE3318" s="8"/>
      <c r="AF3318" s="12"/>
      <c r="AG3318" s="8"/>
      <c r="AH3318" s="88"/>
    </row>
    <row r="3319" spans="1:34" x14ac:dyDescent="0.25">
      <c r="A3319" s="62">
        <f>COUNTA(H3319:K3319,L3319:AH3319)</f>
        <v>0</v>
      </c>
      <c r="B3319" s="13"/>
      <c r="C3319" s="13"/>
      <c r="D3319" s="13"/>
      <c r="E3319" s="13">
        <f t="shared" si="420"/>
        <v>0</v>
      </c>
      <c r="F3319" s="13"/>
      <c r="G3319" s="13"/>
      <c r="H3319" s="88"/>
      <c r="I3319" s="88"/>
      <c r="J3319" s="9"/>
      <c r="K3319" s="8"/>
      <c r="L3319" s="19"/>
      <c r="M3319" s="8"/>
      <c r="N3319" s="19"/>
      <c r="O3319" s="19"/>
      <c r="P3319" s="19"/>
      <c r="Q3319" s="8"/>
      <c r="R3319" s="8"/>
      <c r="S3319" s="88"/>
      <c r="T3319" s="8"/>
      <c r="U3319" s="8"/>
      <c r="V3319" s="11"/>
      <c r="W3319" s="19"/>
      <c r="X3319" s="8"/>
      <c r="Y3319" s="90"/>
      <c r="Z3319" s="88"/>
      <c r="AA3319" s="88"/>
      <c r="AB3319" s="88"/>
      <c r="AC3319" s="88"/>
      <c r="AD3319" s="10"/>
      <c r="AE3319" s="8"/>
      <c r="AF3319" s="12"/>
      <c r="AG3319" s="8"/>
      <c r="AH3319" s="88"/>
    </row>
    <row r="3320" spans="1:34" x14ac:dyDescent="0.25">
      <c r="A3320" s="62">
        <f>COUNTA(H3320:K3320,L3320:AH3320)</f>
        <v>0</v>
      </c>
      <c r="B3320" s="13"/>
      <c r="C3320" s="13"/>
      <c r="D3320" s="13"/>
      <c r="E3320" s="13">
        <f t="shared" si="420"/>
        <v>0</v>
      </c>
      <c r="F3320" s="13"/>
      <c r="G3320" s="13"/>
      <c r="H3320" s="88"/>
      <c r="I3320" s="88"/>
      <c r="J3320" s="9"/>
      <c r="K3320" s="8"/>
      <c r="L3320" s="19"/>
      <c r="M3320" s="8"/>
      <c r="N3320" s="19"/>
      <c r="O3320" s="19"/>
      <c r="P3320" s="19"/>
      <c r="Q3320" s="8"/>
      <c r="R3320" s="8"/>
      <c r="S3320" s="88"/>
      <c r="T3320" s="8"/>
      <c r="U3320" s="8"/>
      <c r="V3320" s="11"/>
      <c r="W3320" s="19"/>
      <c r="X3320" s="8"/>
      <c r="Y3320" s="90"/>
      <c r="Z3320" s="88"/>
      <c r="AA3320" s="88"/>
      <c r="AB3320" s="88"/>
      <c r="AC3320" s="88"/>
      <c r="AD3320" s="10"/>
      <c r="AE3320" s="8"/>
      <c r="AF3320" s="12"/>
      <c r="AG3320" s="8"/>
      <c r="AH3320" s="88"/>
    </row>
    <row r="3321" spans="1:34" x14ac:dyDescent="0.25">
      <c r="A3321" s="62">
        <f>COUNTA(H3321:K3321,L3321:AH3321,J3322)-4</f>
        <v>0</v>
      </c>
      <c r="B3321" s="13"/>
      <c r="C3321" s="13"/>
      <c r="D3321" s="13"/>
      <c r="E3321" s="13">
        <f t="shared" si="420"/>
        <v>0</v>
      </c>
      <c r="F3321" s="13"/>
      <c r="G3321" s="13"/>
      <c r="H3321" s="88"/>
      <c r="I3321" s="88"/>
      <c r="J3321" s="7" t="s">
        <v>79</v>
      </c>
      <c r="K3321" s="8"/>
      <c r="L3321" s="19"/>
      <c r="M3321" s="8"/>
      <c r="N3321" s="19"/>
      <c r="O3321" s="19"/>
      <c r="P3321" s="19"/>
      <c r="Q3321" s="8"/>
      <c r="R3321" s="8"/>
      <c r="S3321" s="88"/>
      <c r="T3321" s="17" t="s">
        <v>80</v>
      </c>
      <c r="U3321" s="17" t="s">
        <v>80</v>
      </c>
      <c r="V3321" s="18" t="s">
        <v>80</v>
      </c>
      <c r="W3321" s="19"/>
      <c r="X3321" s="8"/>
      <c r="Y3321" s="90"/>
      <c r="Z3321" s="88"/>
      <c r="AA3321" s="88"/>
      <c r="AB3321" s="88"/>
      <c r="AC3321" s="88"/>
      <c r="AD3321" s="10"/>
      <c r="AE3321" s="8"/>
      <c r="AF3321" s="12"/>
      <c r="AG3321" s="8"/>
      <c r="AH3321" s="88"/>
    </row>
    <row r="3322" spans="1:34" x14ac:dyDescent="0.25">
      <c r="A3322" s="62">
        <f>COUNTA(H3322:K3322,L3322:AH3322)</f>
        <v>0</v>
      </c>
      <c r="B3322" s="13"/>
      <c r="C3322" s="13"/>
      <c r="D3322" s="13" t="str">
        <f>IF(J3322&gt;0,"совместительство","-")</f>
        <v>-</v>
      </c>
      <c r="E3322" s="13">
        <f t="shared" si="420"/>
        <v>0</v>
      </c>
      <c r="F3322" s="13"/>
      <c r="G3322" s="13"/>
      <c r="H3322" s="88"/>
      <c r="I3322" s="88"/>
      <c r="J3322" s="9"/>
      <c r="K3322" s="8"/>
      <c r="L3322" s="19"/>
      <c r="M3322" s="8"/>
      <c r="N3322" s="19"/>
      <c r="O3322" s="19"/>
      <c r="P3322" s="19"/>
      <c r="Q3322" s="8"/>
      <c r="R3322" s="8"/>
      <c r="S3322" s="88"/>
      <c r="T3322" s="8"/>
      <c r="U3322" s="8"/>
      <c r="V3322" s="11"/>
      <c r="W3322" s="19"/>
      <c r="X3322" s="8"/>
      <c r="Y3322" s="90"/>
      <c r="Z3322" s="88"/>
      <c r="AA3322" s="88"/>
      <c r="AB3322" s="88"/>
      <c r="AC3322" s="88"/>
      <c r="AD3322" s="10"/>
      <c r="AE3322" s="8"/>
      <c r="AF3322" s="12"/>
      <c r="AG3322" s="8"/>
      <c r="AH3322" s="88"/>
    </row>
    <row r="3323" spans="1:34" x14ac:dyDescent="0.25">
      <c r="A3323" s="62">
        <f>COUNTA(H3323:K3323,L3323:AH3323)</f>
        <v>0</v>
      </c>
      <c r="B3323" s="13"/>
      <c r="C3323" s="13"/>
      <c r="D3323" s="13"/>
      <c r="E3323" s="13">
        <f t="shared" si="420"/>
        <v>0</v>
      </c>
      <c r="F3323" s="13"/>
      <c r="G3323" s="13"/>
      <c r="H3323" s="88"/>
      <c r="I3323" s="88"/>
      <c r="J3323" s="9"/>
      <c r="K3323" s="8"/>
      <c r="L3323" s="19"/>
      <c r="M3323" s="8"/>
      <c r="N3323" s="19"/>
      <c r="O3323" s="19"/>
      <c r="P3323" s="19"/>
      <c r="Q3323" s="8"/>
      <c r="R3323" s="8"/>
      <c r="S3323" s="88"/>
      <c r="T3323" s="8"/>
      <c r="U3323" s="8"/>
      <c r="V3323" s="11"/>
      <c r="W3323" s="19"/>
      <c r="X3323" s="8"/>
      <c r="Y3323" s="90"/>
      <c r="Z3323" s="88"/>
      <c r="AA3323" s="88"/>
      <c r="AB3323" s="88"/>
      <c r="AC3323" s="88"/>
      <c r="AD3323" s="10"/>
      <c r="AE3323" s="8"/>
      <c r="AF3323" s="12"/>
      <c r="AG3323" s="8"/>
      <c r="AH3323" s="88"/>
    </row>
    <row r="3324" spans="1:34" x14ac:dyDescent="0.25">
      <c r="A3324" s="62">
        <f>COUNTA(H3324:K3324,L3324:AH3324)</f>
        <v>0</v>
      </c>
      <c r="B3324" s="13"/>
      <c r="C3324" s="13"/>
      <c r="D3324" s="13"/>
      <c r="E3324" s="13">
        <f t="shared" si="420"/>
        <v>0</v>
      </c>
      <c r="F3324" s="13"/>
      <c r="G3324" s="13"/>
      <c r="H3324" s="88"/>
      <c r="I3324" s="88"/>
      <c r="J3324" s="9"/>
      <c r="K3324" s="8"/>
      <c r="L3324" s="19"/>
      <c r="M3324" s="8"/>
      <c r="N3324" s="19"/>
      <c r="O3324" s="19"/>
      <c r="P3324" s="19"/>
      <c r="Q3324" s="8"/>
      <c r="R3324" s="8"/>
      <c r="S3324" s="88"/>
      <c r="T3324" s="8"/>
      <c r="U3324" s="8"/>
      <c r="V3324" s="11"/>
      <c r="W3324" s="19"/>
      <c r="X3324" s="8"/>
      <c r="Y3324" s="90"/>
      <c r="Z3324" s="88"/>
      <c r="AA3324" s="88"/>
      <c r="AB3324" s="88"/>
      <c r="AC3324" s="88"/>
      <c r="AD3324" s="10"/>
      <c r="AE3324" s="8"/>
      <c r="AF3324" s="12"/>
      <c r="AG3324" s="8"/>
      <c r="AH3324" s="88"/>
    </row>
    <row r="3325" spans="1:34" x14ac:dyDescent="0.25">
      <c r="A3325" s="62">
        <f>COUNTA(H3325:K3325,L3325:AH3325)</f>
        <v>0</v>
      </c>
      <c r="B3325" s="13"/>
      <c r="C3325" s="13"/>
      <c r="D3325" s="13"/>
      <c r="E3325" s="13">
        <f t="shared" si="420"/>
        <v>0</v>
      </c>
      <c r="F3325" s="13"/>
      <c r="G3325" s="13"/>
      <c r="H3325" s="88"/>
      <c r="I3325" s="88"/>
      <c r="J3325" s="9"/>
      <c r="K3325" s="8"/>
      <c r="L3325" s="19"/>
      <c r="M3325" s="8"/>
      <c r="N3325" s="19"/>
      <c r="O3325" s="19"/>
      <c r="P3325" s="19"/>
      <c r="Q3325" s="8"/>
      <c r="R3325" s="8"/>
      <c r="S3325" s="88"/>
      <c r="T3325" s="8"/>
      <c r="U3325" s="8"/>
      <c r="V3325" s="11"/>
      <c r="W3325" s="19"/>
      <c r="X3325" s="8"/>
      <c r="Y3325" s="90"/>
      <c r="Z3325" s="88"/>
      <c r="AA3325" s="88"/>
      <c r="AB3325" s="88"/>
      <c r="AC3325" s="88"/>
      <c r="AD3325" s="10"/>
      <c r="AE3325" s="8"/>
      <c r="AF3325" s="12"/>
      <c r="AG3325" s="8"/>
      <c r="AH3325" s="88"/>
    </row>
    <row r="3326" spans="1:34" x14ac:dyDescent="0.25">
      <c r="A3326" s="62">
        <f>COUNTA(H3326:K3326,L3326:AH3326)</f>
        <v>0</v>
      </c>
      <c r="B3326" s="13"/>
      <c r="C3326" s="13"/>
      <c r="D3326" s="13"/>
      <c r="E3326" s="13">
        <f t="shared" si="420"/>
        <v>0</v>
      </c>
      <c r="F3326" s="13"/>
      <c r="G3326" s="13"/>
      <c r="H3326" s="88"/>
      <c r="I3326" s="88"/>
      <c r="J3326" s="9"/>
      <c r="K3326" s="8"/>
      <c r="L3326" s="19"/>
      <c r="M3326" s="8"/>
      <c r="N3326" s="19"/>
      <c r="O3326" s="19"/>
      <c r="P3326" s="19"/>
      <c r="Q3326" s="8"/>
      <c r="R3326" s="8"/>
      <c r="S3326" s="88"/>
      <c r="T3326" s="8"/>
      <c r="U3326" s="8"/>
      <c r="V3326" s="11"/>
      <c r="W3326" s="19"/>
      <c r="X3326" s="8"/>
      <c r="Y3326" s="90"/>
      <c r="Z3326" s="88"/>
      <c r="AA3326" s="88"/>
      <c r="AB3326" s="88"/>
      <c r="AC3326" s="88"/>
      <c r="AD3326" s="10"/>
      <c r="AE3326" s="8"/>
      <c r="AF3326" s="12"/>
      <c r="AG3326" s="8"/>
      <c r="AH3326" s="88"/>
    </row>
    <row r="3327" spans="1:34" x14ac:dyDescent="0.25">
      <c r="A3327" s="62">
        <f>COUNTA(H3327:K3327,L3327:AH3327)</f>
        <v>0</v>
      </c>
      <c r="B3327" s="13"/>
      <c r="C3327" s="13"/>
      <c r="D3327" s="13"/>
      <c r="E3327" s="13">
        <f t="shared" si="420"/>
        <v>0</v>
      </c>
      <c r="F3327" s="13"/>
      <c r="G3327" s="13"/>
      <c r="H3327" s="88"/>
      <c r="I3327" s="88"/>
      <c r="J3327" s="9"/>
      <c r="K3327" s="8"/>
      <c r="L3327" s="19"/>
      <c r="M3327" s="8"/>
      <c r="N3327" s="19"/>
      <c r="O3327" s="19"/>
      <c r="P3327" s="19"/>
      <c r="Q3327" s="8"/>
      <c r="R3327" s="8"/>
      <c r="S3327" s="88"/>
      <c r="T3327" s="8"/>
      <c r="U3327" s="8"/>
      <c r="V3327" s="11"/>
      <c r="W3327" s="19"/>
      <c r="X3327" s="8"/>
      <c r="Y3327" s="90"/>
      <c r="Z3327" s="88"/>
      <c r="AA3327" s="88"/>
      <c r="AB3327" s="88"/>
      <c r="AC3327" s="88"/>
      <c r="AD3327" s="10"/>
      <c r="AE3327" s="8"/>
      <c r="AF3327" s="12"/>
      <c r="AG3327" s="8"/>
      <c r="AH3327" s="88"/>
    </row>
    <row r="3328" spans="1:34" s="26" customFormat="1" ht="11.25" customHeight="1" x14ac:dyDescent="0.25">
      <c r="A3328" s="21">
        <v>0</v>
      </c>
      <c r="B3328" s="22"/>
      <c r="C3328" s="22"/>
      <c r="D3328" s="21"/>
      <c r="E3328" s="23">
        <f>MAX(E3312:E3327)</f>
        <v>0</v>
      </c>
      <c r="F3328" s="21" t="str">
        <f>RIGHT(R3328,4)</f>
        <v xml:space="preserve"> - 0</v>
      </c>
      <c r="G3328" s="21" t="str">
        <f>RIGHT(X3328,4)</f>
        <v xml:space="preserve"> - 0</v>
      </c>
      <c r="H3328" s="88"/>
      <c r="I3328" s="88"/>
      <c r="J3328" s="23" t="s">
        <v>85</v>
      </c>
      <c r="K3328" s="23" t="str">
        <f>IF(E3328=4,"ВО",IF(E3328=3,"СПО",IF(E3328=2,"ВО (с)",IF(E3328=1,"СПО (с)","-"))))</f>
        <v>-</v>
      </c>
      <c r="L3328" s="23">
        <f>COUNTA(L3312:L3327)</f>
        <v>0</v>
      </c>
      <c r="M3328" s="23" t="s">
        <v>80</v>
      </c>
      <c r="N3328" s="23" t="s">
        <v>80</v>
      </c>
      <c r="O3328" s="23">
        <f>COUNTA(O3312:O3327)</f>
        <v>0</v>
      </c>
      <c r="P3328" s="23" t="s">
        <v>80</v>
      </c>
      <c r="Q3328" s="23">
        <f>SUM(Q3312:Q3327)</f>
        <v>0</v>
      </c>
      <c r="R3328" s="23" t="str">
        <f>CONCATENATE("П.Г.П. - ",MAX(R3312:R3327))</f>
        <v>П.Г.П. - 0</v>
      </c>
      <c r="S3328" s="23">
        <f>COUNTA(S3312)</f>
        <v>0</v>
      </c>
      <c r="T3328" s="23">
        <f>T3313</f>
        <v>0</v>
      </c>
      <c r="U3328" s="23" t="s">
        <v>80</v>
      </c>
      <c r="V3328" s="23" t="s">
        <v>80</v>
      </c>
      <c r="W3328" s="23">
        <f>COUNTA(W3312:W3327)</f>
        <v>0</v>
      </c>
      <c r="X3328" s="23" t="str">
        <f>CONCATENATE("П.Г.П. - ",MAX(X3312:X3327))</f>
        <v>П.Г.П. - 0</v>
      </c>
      <c r="Y3328" s="24">
        <f>Y3312</f>
        <v>0</v>
      </c>
      <c r="Z3328" s="23" t="str">
        <f>IF(Z3312="","-",Z3312)</f>
        <v>-</v>
      </c>
      <c r="AA3328" s="23" t="str">
        <f t="shared" ref="AA3328:AC3328" si="421">IF(AA3312="","-",AA3312)</f>
        <v>-</v>
      </c>
      <c r="AB3328" s="23" t="str">
        <f t="shared" si="421"/>
        <v>-</v>
      </c>
      <c r="AC3328" s="23" t="str">
        <f t="shared" si="421"/>
        <v>-</v>
      </c>
      <c r="AD3328" s="23" t="s">
        <v>80</v>
      </c>
      <c r="AE3328" s="23">
        <f>SUM(AE3312:AE3327)</f>
        <v>0</v>
      </c>
      <c r="AF3328" s="25">
        <f>SUM(AF3312:AF3327)</f>
        <v>0</v>
      </c>
      <c r="AG3328" s="23" t="s">
        <v>80</v>
      </c>
      <c r="AH3328" s="23" t="s">
        <v>80</v>
      </c>
    </row>
    <row r="3329" spans="1:34" x14ac:dyDescent="0.25">
      <c r="A3329" s="62">
        <f>COUNTA(H3329:K3329,L3329:AH3329)-7</f>
        <v>-1</v>
      </c>
      <c r="B3329" s="13"/>
      <c r="C3329" s="13"/>
      <c r="D3329" s="13"/>
      <c r="E3329" s="13">
        <f t="shared" ref="E3329:E3344" si="422">IF(K3329="ВО",4,IF(K3329="СПО",3,IF(K3329="ВО (студент)",2,IF(K3329="СПО (студент)",1,0))))</f>
        <v>0</v>
      </c>
      <c r="F3329" s="13"/>
      <c r="G3329" s="13"/>
      <c r="H3329" s="88">
        <v>216</v>
      </c>
      <c r="I3329" s="88"/>
      <c r="J3329" s="7" t="s">
        <v>77</v>
      </c>
      <c r="K3329" s="8"/>
      <c r="L3329" s="19"/>
      <c r="M3329" s="8"/>
      <c r="N3329" s="19"/>
      <c r="O3329" s="19"/>
      <c r="P3329" s="19"/>
      <c r="Q3329" s="8"/>
      <c r="R3329" s="8"/>
      <c r="S3329" s="88"/>
      <c r="T3329" s="17" t="s">
        <v>80</v>
      </c>
      <c r="U3329" s="17" t="s">
        <v>80</v>
      </c>
      <c r="V3329" s="18" t="s">
        <v>80</v>
      </c>
      <c r="W3329" s="19"/>
      <c r="X3329" s="8"/>
      <c r="Y3329" s="90"/>
      <c r="Z3329" s="88"/>
      <c r="AA3329" s="88"/>
      <c r="AB3329" s="88" t="str">
        <f>IF(Y3329&lt;1,"-",ROUND(YEARFRAC(Y3329,#REF!,1),2))</f>
        <v>-</v>
      </c>
      <c r="AC3329" s="88"/>
      <c r="AD3329" s="10"/>
      <c r="AE3329" s="8"/>
      <c r="AF3329" s="12"/>
      <c r="AG3329" s="8"/>
      <c r="AH3329" s="88"/>
    </row>
    <row r="3330" spans="1:34" x14ac:dyDescent="0.25">
      <c r="A3330" s="62">
        <f>COUNTA(H3330:K3330,L3330:AH3330)</f>
        <v>0</v>
      </c>
      <c r="B3330" s="13"/>
      <c r="C3330" s="13"/>
      <c r="D3330" s="13"/>
      <c r="E3330" s="13">
        <f t="shared" si="422"/>
        <v>0</v>
      </c>
      <c r="F3330" s="13"/>
      <c r="G3330" s="13"/>
      <c r="H3330" s="88"/>
      <c r="I3330" s="88"/>
      <c r="J3330" s="9"/>
      <c r="K3330" s="8"/>
      <c r="L3330" s="19"/>
      <c r="M3330" s="8"/>
      <c r="N3330" s="19"/>
      <c r="O3330" s="19"/>
      <c r="P3330" s="19"/>
      <c r="Q3330" s="8"/>
      <c r="R3330" s="8"/>
      <c r="S3330" s="88"/>
      <c r="T3330" s="8"/>
      <c r="U3330" s="8"/>
      <c r="V3330" s="11"/>
      <c r="W3330" s="19"/>
      <c r="X3330" s="8"/>
      <c r="Y3330" s="90"/>
      <c r="Z3330" s="88"/>
      <c r="AA3330" s="88"/>
      <c r="AB3330" s="88"/>
      <c r="AC3330" s="88"/>
      <c r="AD3330" s="10"/>
      <c r="AE3330" s="8"/>
      <c r="AF3330" s="12"/>
      <c r="AG3330" s="8"/>
      <c r="AH3330" s="88"/>
    </row>
    <row r="3331" spans="1:34" x14ac:dyDescent="0.25">
      <c r="A3331" s="62">
        <f>COUNTA(H3331:K3331,L3331:AH3331,J3332)-4</f>
        <v>0</v>
      </c>
      <c r="B3331" s="13"/>
      <c r="C3331" s="13"/>
      <c r="D3331" s="13"/>
      <c r="E3331" s="13">
        <f t="shared" si="422"/>
        <v>0</v>
      </c>
      <c r="F3331" s="13"/>
      <c r="G3331" s="13"/>
      <c r="H3331" s="88"/>
      <c r="I3331" s="88"/>
      <c r="J3331" s="7" t="s">
        <v>78</v>
      </c>
      <c r="K3331" s="8"/>
      <c r="L3331" s="19"/>
      <c r="M3331" s="8"/>
      <c r="N3331" s="19"/>
      <c r="O3331" s="19"/>
      <c r="P3331" s="19"/>
      <c r="Q3331" s="8"/>
      <c r="R3331" s="8"/>
      <c r="S3331" s="88"/>
      <c r="T3331" s="17" t="s">
        <v>80</v>
      </c>
      <c r="U3331" s="17" t="s">
        <v>80</v>
      </c>
      <c r="V3331" s="18" t="s">
        <v>80</v>
      </c>
      <c r="W3331" s="19"/>
      <c r="X3331" s="8"/>
      <c r="Y3331" s="90"/>
      <c r="Z3331" s="88"/>
      <c r="AA3331" s="88"/>
      <c r="AB3331" s="88"/>
      <c r="AC3331" s="88"/>
      <c r="AD3331" s="10"/>
      <c r="AE3331" s="8"/>
      <c r="AF3331" s="12"/>
      <c r="AG3331" s="8"/>
      <c r="AH3331" s="88"/>
    </row>
    <row r="3332" spans="1:34" x14ac:dyDescent="0.25">
      <c r="A3332" s="62">
        <f>COUNTA(H3332:K3332,L3332:AH3332)</f>
        <v>0</v>
      </c>
      <c r="B3332" s="13"/>
      <c r="C3332" s="13"/>
      <c r="D3332" s="13" t="str">
        <f>IF(J3332&gt;0,"совмещение","-")</f>
        <v>-</v>
      </c>
      <c r="E3332" s="13">
        <f t="shared" si="422"/>
        <v>0</v>
      </c>
      <c r="F3332" s="13"/>
      <c r="G3332" s="13"/>
      <c r="H3332" s="88"/>
      <c r="I3332" s="88"/>
      <c r="J3332" s="9"/>
      <c r="K3332" s="8"/>
      <c r="L3332" s="19"/>
      <c r="M3332" s="8"/>
      <c r="N3332" s="19"/>
      <c r="O3332" s="19"/>
      <c r="P3332" s="19"/>
      <c r="Q3332" s="8"/>
      <c r="R3332" s="8"/>
      <c r="S3332" s="88"/>
      <c r="T3332" s="8"/>
      <c r="U3332" s="8"/>
      <c r="V3332" s="11"/>
      <c r="W3332" s="19"/>
      <c r="X3332" s="8"/>
      <c r="Y3332" s="90"/>
      <c r="Z3332" s="88"/>
      <c r="AA3332" s="88"/>
      <c r="AB3332" s="88"/>
      <c r="AC3332" s="88"/>
      <c r="AD3332" s="10"/>
      <c r="AE3332" s="8"/>
      <c r="AF3332" s="12"/>
      <c r="AG3332" s="8"/>
      <c r="AH3332" s="88"/>
    </row>
    <row r="3333" spans="1:34" x14ac:dyDescent="0.25">
      <c r="A3333" s="62">
        <f>COUNTA(H3333:K3333,L3333:AH3333)</f>
        <v>0</v>
      </c>
      <c r="B3333" s="13"/>
      <c r="C3333" s="13"/>
      <c r="D3333" s="13"/>
      <c r="E3333" s="13">
        <f t="shared" si="422"/>
        <v>0</v>
      </c>
      <c r="F3333" s="13"/>
      <c r="G3333" s="13"/>
      <c r="H3333" s="88"/>
      <c r="I3333" s="88"/>
      <c r="J3333" s="9"/>
      <c r="K3333" s="8"/>
      <c r="L3333" s="19"/>
      <c r="M3333" s="8"/>
      <c r="N3333" s="19"/>
      <c r="O3333" s="19"/>
      <c r="P3333" s="19"/>
      <c r="Q3333" s="8"/>
      <c r="R3333" s="8"/>
      <c r="S3333" s="88"/>
      <c r="T3333" s="8"/>
      <c r="U3333" s="8"/>
      <c r="V3333" s="11"/>
      <c r="W3333" s="19"/>
      <c r="X3333" s="8"/>
      <c r="Y3333" s="90"/>
      <c r="Z3333" s="88"/>
      <c r="AA3333" s="88"/>
      <c r="AB3333" s="88"/>
      <c r="AC3333" s="88"/>
      <c r="AD3333" s="10"/>
      <c r="AE3333" s="8"/>
      <c r="AF3333" s="12"/>
      <c r="AG3333" s="8"/>
      <c r="AH3333" s="88"/>
    </row>
    <row r="3334" spans="1:34" x14ac:dyDescent="0.25">
      <c r="A3334" s="62">
        <f>COUNTA(H3334:K3334,L3334:AH3334)</f>
        <v>0</v>
      </c>
      <c r="B3334" s="13"/>
      <c r="C3334" s="13"/>
      <c r="D3334" s="13"/>
      <c r="E3334" s="13">
        <f t="shared" si="422"/>
        <v>0</v>
      </c>
      <c r="F3334" s="13"/>
      <c r="G3334" s="13"/>
      <c r="H3334" s="88"/>
      <c r="I3334" s="88"/>
      <c r="J3334" s="9"/>
      <c r="K3334" s="8"/>
      <c r="L3334" s="19"/>
      <c r="M3334" s="8"/>
      <c r="N3334" s="19"/>
      <c r="O3334" s="19"/>
      <c r="P3334" s="19"/>
      <c r="Q3334" s="8"/>
      <c r="R3334" s="8"/>
      <c r="S3334" s="88"/>
      <c r="T3334" s="8"/>
      <c r="U3334" s="8"/>
      <c r="V3334" s="11"/>
      <c r="W3334" s="19"/>
      <c r="X3334" s="8"/>
      <c r="Y3334" s="90"/>
      <c r="Z3334" s="88"/>
      <c r="AA3334" s="88"/>
      <c r="AB3334" s="88"/>
      <c r="AC3334" s="88"/>
      <c r="AD3334" s="10"/>
      <c r="AE3334" s="8"/>
      <c r="AF3334" s="12"/>
      <c r="AG3334" s="8"/>
      <c r="AH3334" s="88"/>
    </row>
    <row r="3335" spans="1:34" x14ac:dyDescent="0.25">
      <c r="A3335" s="62">
        <f>COUNTA(H3335:K3335,L3335:AH3335)</f>
        <v>0</v>
      </c>
      <c r="B3335" s="13"/>
      <c r="C3335" s="13"/>
      <c r="D3335" s="13"/>
      <c r="E3335" s="13">
        <f t="shared" si="422"/>
        <v>0</v>
      </c>
      <c r="F3335" s="13"/>
      <c r="G3335" s="13"/>
      <c r="H3335" s="88"/>
      <c r="I3335" s="88"/>
      <c r="J3335" s="9"/>
      <c r="K3335" s="8"/>
      <c r="L3335" s="19"/>
      <c r="M3335" s="8"/>
      <c r="N3335" s="19"/>
      <c r="O3335" s="19"/>
      <c r="P3335" s="19"/>
      <c r="Q3335" s="8"/>
      <c r="R3335" s="8"/>
      <c r="S3335" s="88"/>
      <c r="T3335" s="8"/>
      <c r="U3335" s="8"/>
      <c r="V3335" s="11"/>
      <c r="W3335" s="19"/>
      <c r="X3335" s="8"/>
      <c r="Y3335" s="90"/>
      <c r="Z3335" s="88"/>
      <c r="AA3335" s="88"/>
      <c r="AB3335" s="88"/>
      <c r="AC3335" s="88"/>
      <c r="AD3335" s="10"/>
      <c r="AE3335" s="8"/>
      <c r="AF3335" s="12"/>
      <c r="AG3335" s="8"/>
      <c r="AH3335" s="88"/>
    </row>
    <row r="3336" spans="1:34" x14ac:dyDescent="0.25">
      <c r="A3336" s="62">
        <f>COUNTA(H3336:K3336,L3336:AH3336)</f>
        <v>0</v>
      </c>
      <c r="B3336" s="13"/>
      <c r="C3336" s="13"/>
      <c r="D3336" s="13"/>
      <c r="E3336" s="13">
        <f t="shared" si="422"/>
        <v>0</v>
      </c>
      <c r="F3336" s="13"/>
      <c r="G3336" s="13"/>
      <c r="H3336" s="88"/>
      <c r="I3336" s="88"/>
      <c r="J3336" s="9"/>
      <c r="K3336" s="8"/>
      <c r="L3336" s="19"/>
      <c r="M3336" s="8"/>
      <c r="N3336" s="19"/>
      <c r="O3336" s="19"/>
      <c r="P3336" s="19"/>
      <c r="Q3336" s="8"/>
      <c r="R3336" s="8"/>
      <c r="S3336" s="88"/>
      <c r="T3336" s="8"/>
      <c r="U3336" s="8"/>
      <c r="V3336" s="11"/>
      <c r="W3336" s="19"/>
      <c r="X3336" s="8"/>
      <c r="Y3336" s="90"/>
      <c r="Z3336" s="88"/>
      <c r="AA3336" s="88"/>
      <c r="AB3336" s="88"/>
      <c r="AC3336" s="88"/>
      <c r="AD3336" s="10"/>
      <c r="AE3336" s="8"/>
      <c r="AF3336" s="12"/>
      <c r="AG3336" s="8"/>
      <c r="AH3336" s="88"/>
    </row>
    <row r="3337" spans="1:34" x14ac:dyDescent="0.25">
      <c r="A3337" s="62">
        <f>COUNTA(H3337:K3337,L3337:AH3337)</f>
        <v>0</v>
      </c>
      <c r="B3337" s="13"/>
      <c r="C3337" s="13"/>
      <c r="D3337" s="13"/>
      <c r="E3337" s="13">
        <f t="shared" si="422"/>
        <v>0</v>
      </c>
      <c r="F3337" s="13"/>
      <c r="G3337" s="13"/>
      <c r="H3337" s="88"/>
      <c r="I3337" s="88"/>
      <c r="J3337" s="9"/>
      <c r="K3337" s="8"/>
      <c r="L3337" s="19"/>
      <c r="M3337" s="8"/>
      <c r="N3337" s="19"/>
      <c r="O3337" s="19"/>
      <c r="P3337" s="19"/>
      <c r="Q3337" s="8"/>
      <c r="R3337" s="8"/>
      <c r="S3337" s="88"/>
      <c r="T3337" s="8"/>
      <c r="U3337" s="8"/>
      <c r="V3337" s="11"/>
      <c r="W3337" s="19"/>
      <c r="X3337" s="8"/>
      <c r="Y3337" s="90"/>
      <c r="Z3337" s="88"/>
      <c r="AA3337" s="88"/>
      <c r="AB3337" s="88"/>
      <c r="AC3337" s="88"/>
      <c r="AD3337" s="10"/>
      <c r="AE3337" s="8"/>
      <c r="AF3337" s="12"/>
      <c r="AG3337" s="8"/>
      <c r="AH3337" s="88"/>
    </row>
    <row r="3338" spans="1:34" x14ac:dyDescent="0.25">
      <c r="A3338" s="62">
        <f>COUNTA(H3338:K3338,L3338:AH3338,J3339)-4</f>
        <v>0</v>
      </c>
      <c r="B3338" s="13"/>
      <c r="C3338" s="13"/>
      <c r="D3338" s="13"/>
      <c r="E3338" s="13">
        <f t="shared" si="422"/>
        <v>0</v>
      </c>
      <c r="F3338" s="13"/>
      <c r="G3338" s="13"/>
      <c r="H3338" s="88"/>
      <c r="I3338" s="88"/>
      <c r="J3338" s="7" t="s">
        <v>79</v>
      </c>
      <c r="K3338" s="8"/>
      <c r="L3338" s="19"/>
      <c r="M3338" s="8"/>
      <c r="N3338" s="19"/>
      <c r="O3338" s="19"/>
      <c r="P3338" s="19"/>
      <c r="Q3338" s="8"/>
      <c r="R3338" s="8"/>
      <c r="S3338" s="88"/>
      <c r="T3338" s="17" t="s">
        <v>80</v>
      </c>
      <c r="U3338" s="17" t="s">
        <v>80</v>
      </c>
      <c r="V3338" s="18" t="s">
        <v>80</v>
      </c>
      <c r="W3338" s="19"/>
      <c r="X3338" s="8"/>
      <c r="Y3338" s="90"/>
      <c r="Z3338" s="88"/>
      <c r="AA3338" s="88"/>
      <c r="AB3338" s="88"/>
      <c r="AC3338" s="88"/>
      <c r="AD3338" s="10"/>
      <c r="AE3338" s="8"/>
      <c r="AF3338" s="12"/>
      <c r="AG3338" s="8"/>
      <c r="AH3338" s="88"/>
    </row>
    <row r="3339" spans="1:34" x14ac:dyDescent="0.25">
      <c r="A3339" s="62">
        <f>COUNTA(H3339:K3339,L3339:AH3339)</f>
        <v>0</v>
      </c>
      <c r="B3339" s="13"/>
      <c r="C3339" s="13"/>
      <c r="D3339" s="13" t="str">
        <f>IF(J3339&gt;0,"совместительство","-")</f>
        <v>-</v>
      </c>
      <c r="E3339" s="13">
        <f t="shared" si="422"/>
        <v>0</v>
      </c>
      <c r="F3339" s="13"/>
      <c r="G3339" s="13"/>
      <c r="H3339" s="88"/>
      <c r="I3339" s="88"/>
      <c r="J3339" s="9"/>
      <c r="K3339" s="8"/>
      <c r="L3339" s="19"/>
      <c r="M3339" s="8"/>
      <c r="N3339" s="19"/>
      <c r="O3339" s="19"/>
      <c r="P3339" s="19"/>
      <c r="Q3339" s="8"/>
      <c r="R3339" s="8"/>
      <c r="S3339" s="88"/>
      <c r="T3339" s="8"/>
      <c r="U3339" s="8"/>
      <c r="V3339" s="11"/>
      <c r="W3339" s="19"/>
      <c r="X3339" s="8"/>
      <c r="Y3339" s="90"/>
      <c r="Z3339" s="88"/>
      <c r="AA3339" s="88"/>
      <c r="AB3339" s="88"/>
      <c r="AC3339" s="88"/>
      <c r="AD3339" s="10"/>
      <c r="AE3339" s="8"/>
      <c r="AF3339" s="12"/>
      <c r="AG3339" s="8"/>
      <c r="AH3339" s="88"/>
    </row>
    <row r="3340" spans="1:34" x14ac:dyDescent="0.25">
      <c r="A3340" s="62">
        <f>COUNTA(H3340:K3340,L3340:AH3340)</f>
        <v>0</v>
      </c>
      <c r="B3340" s="13"/>
      <c r="C3340" s="13"/>
      <c r="D3340" s="13"/>
      <c r="E3340" s="13">
        <f t="shared" si="422"/>
        <v>0</v>
      </c>
      <c r="F3340" s="13"/>
      <c r="G3340" s="13"/>
      <c r="H3340" s="88"/>
      <c r="I3340" s="88"/>
      <c r="J3340" s="9"/>
      <c r="K3340" s="8"/>
      <c r="L3340" s="19"/>
      <c r="M3340" s="8"/>
      <c r="N3340" s="19"/>
      <c r="O3340" s="19"/>
      <c r="P3340" s="19"/>
      <c r="Q3340" s="8"/>
      <c r="R3340" s="8"/>
      <c r="S3340" s="88"/>
      <c r="T3340" s="8"/>
      <c r="U3340" s="8"/>
      <c r="V3340" s="11"/>
      <c r="W3340" s="19"/>
      <c r="X3340" s="8"/>
      <c r="Y3340" s="90"/>
      <c r="Z3340" s="88"/>
      <c r="AA3340" s="88"/>
      <c r="AB3340" s="88"/>
      <c r="AC3340" s="88"/>
      <c r="AD3340" s="10"/>
      <c r="AE3340" s="8"/>
      <c r="AF3340" s="12"/>
      <c r="AG3340" s="8"/>
      <c r="AH3340" s="88"/>
    </row>
    <row r="3341" spans="1:34" x14ac:dyDescent="0.25">
      <c r="A3341" s="62">
        <f>COUNTA(H3341:K3341,L3341:AH3341)</f>
        <v>0</v>
      </c>
      <c r="B3341" s="13"/>
      <c r="C3341" s="13"/>
      <c r="D3341" s="13"/>
      <c r="E3341" s="13">
        <f t="shared" si="422"/>
        <v>0</v>
      </c>
      <c r="F3341" s="13"/>
      <c r="G3341" s="13"/>
      <c r="H3341" s="88"/>
      <c r="I3341" s="88"/>
      <c r="J3341" s="9"/>
      <c r="K3341" s="8"/>
      <c r="L3341" s="19"/>
      <c r="M3341" s="8"/>
      <c r="N3341" s="19"/>
      <c r="O3341" s="19"/>
      <c r="P3341" s="19"/>
      <c r="Q3341" s="8"/>
      <c r="R3341" s="8"/>
      <c r="S3341" s="88"/>
      <c r="T3341" s="8"/>
      <c r="U3341" s="8"/>
      <c r="V3341" s="11"/>
      <c r="W3341" s="19"/>
      <c r="X3341" s="8"/>
      <c r="Y3341" s="90"/>
      <c r="Z3341" s="88"/>
      <c r="AA3341" s="88"/>
      <c r="AB3341" s="88"/>
      <c r="AC3341" s="88"/>
      <c r="AD3341" s="10"/>
      <c r="AE3341" s="8"/>
      <c r="AF3341" s="12"/>
      <c r="AG3341" s="8"/>
      <c r="AH3341" s="88"/>
    </row>
    <row r="3342" spans="1:34" x14ac:dyDescent="0.25">
      <c r="A3342" s="62">
        <f>COUNTA(H3342:K3342,L3342:AH3342)</f>
        <v>0</v>
      </c>
      <c r="B3342" s="13"/>
      <c r="C3342" s="13"/>
      <c r="D3342" s="13"/>
      <c r="E3342" s="13">
        <f t="shared" si="422"/>
        <v>0</v>
      </c>
      <c r="F3342" s="13"/>
      <c r="G3342" s="13"/>
      <c r="H3342" s="88"/>
      <c r="I3342" s="88"/>
      <c r="J3342" s="9"/>
      <c r="K3342" s="8"/>
      <c r="L3342" s="19"/>
      <c r="M3342" s="8"/>
      <c r="N3342" s="19"/>
      <c r="O3342" s="19"/>
      <c r="P3342" s="19"/>
      <c r="Q3342" s="8"/>
      <c r="R3342" s="8"/>
      <c r="S3342" s="88"/>
      <c r="T3342" s="8"/>
      <c r="U3342" s="8"/>
      <c r="V3342" s="11"/>
      <c r="W3342" s="19"/>
      <c r="X3342" s="8"/>
      <c r="Y3342" s="90"/>
      <c r="Z3342" s="88"/>
      <c r="AA3342" s="88"/>
      <c r="AB3342" s="88"/>
      <c r="AC3342" s="88"/>
      <c r="AD3342" s="10"/>
      <c r="AE3342" s="8"/>
      <c r="AF3342" s="12"/>
      <c r="AG3342" s="8"/>
      <c r="AH3342" s="88"/>
    </row>
    <row r="3343" spans="1:34" x14ac:dyDescent="0.25">
      <c r="A3343" s="62">
        <f>COUNTA(H3343:K3343,L3343:AH3343)</f>
        <v>0</v>
      </c>
      <c r="B3343" s="13"/>
      <c r="C3343" s="13"/>
      <c r="D3343" s="13"/>
      <c r="E3343" s="13">
        <f t="shared" si="422"/>
        <v>0</v>
      </c>
      <c r="F3343" s="13"/>
      <c r="G3343" s="13"/>
      <c r="H3343" s="88"/>
      <c r="I3343" s="88"/>
      <c r="J3343" s="9"/>
      <c r="K3343" s="8"/>
      <c r="L3343" s="19"/>
      <c r="M3343" s="8"/>
      <c r="N3343" s="19"/>
      <c r="O3343" s="19"/>
      <c r="P3343" s="19"/>
      <c r="Q3343" s="8"/>
      <c r="R3343" s="8"/>
      <c r="S3343" s="88"/>
      <c r="T3343" s="8"/>
      <c r="U3343" s="8"/>
      <c r="V3343" s="11"/>
      <c r="W3343" s="19"/>
      <c r="X3343" s="8"/>
      <c r="Y3343" s="90"/>
      <c r="Z3343" s="88"/>
      <c r="AA3343" s="88"/>
      <c r="AB3343" s="88"/>
      <c r="AC3343" s="88"/>
      <c r="AD3343" s="10"/>
      <c r="AE3343" s="8"/>
      <c r="AF3343" s="12"/>
      <c r="AG3343" s="8"/>
      <c r="AH3343" s="88"/>
    </row>
    <row r="3344" spans="1:34" x14ac:dyDescent="0.25">
      <c r="A3344" s="62">
        <f>COUNTA(H3344:K3344,L3344:AH3344)</f>
        <v>0</v>
      </c>
      <c r="B3344" s="13"/>
      <c r="C3344" s="13"/>
      <c r="D3344" s="13"/>
      <c r="E3344" s="13">
        <f t="shared" si="422"/>
        <v>0</v>
      </c>
      <c r="F3344" s="13"/>
      <c r="G3344" s="13"/>
      <c r="H3344" s="88"/>
      <c r="I3344" s="88"/>
      <c r="J3344" s="9"/>
      <c r="K3344" s="8"/>
      <c r="L3344" s="19"/>
      <c r="M3344" s="8"/>
      <c r="N3344" s="19"/>
      <c r="O3344" s="19"/>
      <c r="P3344" s="19"/>
      <c r="Q3344" s="8"/>
      <c r="R3344" s="8"/>
      <c r="S3344" s="88"/>
      <c r="T3344" s="8"/>
      <c r="U3344" s="8"/>
      <c r="V3344" s="11"/>
      <c r="W3344" s="19"/>
      <c r="X3344" s="8"/>
      <c r="Y3344" s="90"/>
      <c r="Z3344" s="88"/>
      <c r="AA3344" s="88"/>
      <c r="AB3344" s="88"/>
      <c r="AC3344" s="88"/>
      <c r="AD3344" s="10"/>
      <c r="AE3344" s="8"/>
      <c r="AF3344" s="12"/>
      <c r="AG3344" s="8"/>
      <c r="AH3344" s="88"/>
    </row>
    <row r="3345" spans="1:34" s="26" customFormat="1" ht="11.25" customHeight="1" x14ac:dyDescent="0.25">
      <c r="A3345" s="21">
        <v>0</v>
      </c>
      <c r="B3345" s="22"/>
      <c r="C3345" s="22"/>
      <c r="D3345" s="21"/>
      <c r="E3345" s="23">
        <f>MAX(E3329:E3344)</f>
        <v>0</v>
      </c>
      <c r="F3345" s="21" t="str">
        <f>RIGHT(R3345,4)</f>
        <v xml:space="preserve"> - 0</v>
      </c>
      <c r="G3345" s="21" t="str">
        <f>RIGHT(X3345,4)</f>
        <v xml:space="preserve"> - 0</v>
      </c>
      <c r="H3345" s="88"/>
      <c r="I3345" s="88"/>
      <c r="J3345" s="23" t="s">
        <v>85</v>
      </c>
      <c r="K3345" s="23" t="str">
        <f>IF(E3345=4,"ВО",IF(E3345=3,"СПО",IF(E3345=2,"ВО (с)",IF(E3345=1,"СПО (с)","-"))))</f>
        <v>-</v>
      </c>
      <c r="L3345" s="23">
        <f>COUNTA(L3329:L3344)</f>
        <v>0</v>
      </c>
      <c r="M3345" s="23" t="s">
        <v>80</v>
      </c>
      <c r="N3345" s="23" t="s">
        <v>80</v>
      </c>
      <c r="O3345" s="23">
        <f>COUNTA(O3329:O3344)</f>
        <v>0</v>
      </c>
      <c r="P3345" s="23" t="s">
        <v>80</v>
      </c>
      <c r="Q3345" s="23">
        <f>SUM(Q3329:Q3344)</f>
        <v>0</v>
      </c>
      <c r="R3345" s="23" t="str">
        <f>CONCATENATE("П.Г.П. - ",MAX(R3329:R3344))</f>
        <v>П.Г.П. - 0</v>
      </c>
      <c r="S3345" s="23">
        <f>COUNTA(S3329)</f>
        <v>0</v>
      </c>
      <c r="T3345" s="23">
        <f>T3330</f>
        <v>0</v>
      </c>
      <c r="U3345" s="23" t="s">
        <v>80</v>
      </c>
      <c r="V3345" s="23" t="s">
        <v>80</v>
      </c>
      <c r="W3345" s="23">
        <f>COUNTA(W3329:W3344)</f>
        <v>0</v>
      </c>
      <c r="X3345" s="23" t="str">
        <f>CONCATENATE("П.Г.П. - ",MAX(X3329:X3344))</f>
        <v>П.Г.П. - 0</v>
      </c>
      <c r="Y3345" s="24">
        <f>Y3329</f>
        <v>0</v>
      </c>
      <c r="Z3345" s="23" t="str">
        <f>IF(Z3329="","-",Z3329)</f>
        <v>-</v>
      </c>
      <c r="AA3345" s="23" t="str">
        <f t="shared" ref="AA3345:AC3345" si="423">IF(AA3329="","-",AA3329)</f>
        <v>-</v>
      </c>
      <c r="AB3345" s="23" t="str">
        <f t="shared" si="423"/>
        <v>-</v>
      </c>
      <c r="AC3345" s="23" t="str">
        <f t="shared" si="423"/>
        <v>-</v>
      </c>
      <c r="AD3345" s="23" t="s">
        <v>80</v>
      </c>
      <c r="AE3345" s="23">
        <f>SUM(AE3329:AE3344)</f>
        <v>0</v>
      </c>
      <c r="AF3345" s="25">
        <f>SUM(AF3329:AF3344)</f>
        <v>0</v>
      </c>
      <c r="AG3345" s="23" t="s">
        <v>80</v>
      </c>
      <c r="AH3345" s="23" t="s">
        <v>80</v>
      </c>
    </row>
    <row r="3346" spans="1:34" x14ac:dyDescent="0.25">
      <c r="A3346" s="62">
        <f>COUNTA(H3346:K3346,L3346:AH3346)-7</f>
        <v>-1</v>
      </c>
      <c r="B3346" s="13"/>
      <c r="C3346" s="13"/>
      <c r="D3346" s="13"/>
      <c r="E3346" s="13">
        <f t="shared" ref="E3346:E3361" si="424">IF(K3346="ВО",4,IF(K3346="СПО",3,IF(K3346="ВО (студент)",2,IF(K3346="СПО (студент)",1,0))))</f>
        <v>0</v>
      </c>
      <c r="F3346" s="13"/>
      <c r="G3346" s="13"/>
      <c r="H3346" s="88">
        <v>217</v>
      </c>
      <c r="I3346" s="88"/>
      <c r="J3346" s="7" t="s">
        <v>77</v>
      </c>
      <c r="K3346" s="8"/>
      <c r="L3346" s="19"/>
      <c r="M3346" s="8"/>
      <c r="N3346" s="19"/>
      <c r="O3346" s="19"/>
      <c r="P3346" s="19"/>
      <c r="Q3346" s="8"/>
      <c r="R3346" s="8"/>
      <c r="S3346" s="88"/>
      <c r="T3346" s="17" t="s">
        <v>80</v>
      </c>
      <c r="U3346" s="17" t="s">
        <v>80</v>
      </c>
      <c r="V3346" s="18" t="s">
        <v>80</v>
      </c>
      <c r="W3346" s="19"/>
      <c r="X3346" s="8"/>
      <c r="Y3346" s="90"/>
      <c r="Z3346" s="88"/>
      <c r="AA3346" s="88"/>
      <c r="AB3346" s="88" t="str">
        <f>IF(Y3346&lt;1,"-",ROUND(YEARFRAC(Y3346,#REF!,1),2))</f>
        <v>-</v>
      </c>
      <c r="AC3346" s="88"/>
      <c r="AD3346" s="10"/>
      <c r="AE3346" s="8"/>
      <c r="AF3346" s="12"/>
      <c r="AG3346" s="8"/>
      <c r="AH3346" s="88"/>
    </row>
    <row r="3347" spans="1:34" x14ac:dyDescent="0.25">
      <c r="A3347" s="62">
        <f>COUNTA(H3347:K3347,L3347:AH3347)</f>
        <v>0</v>
      </c>
      <c r="B3347" s="13"/>
      <c r="C3347" s="13"/>
      <c r="D3347" s="13"/>
      <c r="E3347" s="13">
        <f t="shared" si="424"/>
        <v>0</v>
      </c>
      <c r="F3347" s="13"/>
      <c r="G3347" s="13"/>
      <c r="H3347" s="88"/>
      <c r="I3347" s="88"/>
      <c r="J3347" s="9"/>
      <c r="K3347" s="8"/>
      <c r="L3347" s="19"/>
      <c r="M3347" s="8"/>
      <c r="N3347" s="19"/>
      <c r="O3347" s="19"/>
      <c r="P3347" s="19"/>
      <c r="Q3347" s="8"/>
      <c r="R3347" s="8"/>
      <c r="S3347" s="88"/>
      <c r="T3347" s="8"/>
      <c r="U3347" s="8"/>
      <c r="V3347" s="11"/>
      <c r="W3347" s="19"/>
      <c r="X3347" s="8"/>
      <c r="Y3347" s="90"/>
      <c r="Z3347" s="88"/>
      <c r="AA3347" s="88"/>
      <c r="AB3347" s="88"/>
      <c r="AC3347" s="88"/>
      <c r="AD3347" s="10"/>
      <c r="AE3347" s="8"/>
      <c r="AF3347" s="12"/>
      <c r="AG3347" s="8"/>
      <c r="AH3347" s="88"/>
    </row>
    <row r="3348" spans="1:34" x14ac:dyDescent="0.25">
      <c r="A3348" s="62">
        <f>COUNTA(H3348:K3348,L3348:AH3348,J3349)-4</f>
        <v>0</v>
      </c>
      <c r="B3348" s="13"/>
      <c r="C3348" s="13"/>
      <c r="D3348" s="13"/>
      <c r="E3348" s="13">
        <f t="shared" si="424"/>
        <v>0</v>
      </c>
      <c r="F3348" s="13"/>
      <c r="G3348" s="13"/>
      <c r="H3348" s="88"/>
      <c r="I3348" s="88"/>
      <c r="J3348" s="7" t="s">
        <v>78</v>
      </c>
      <c r="K3348" s="8"/>
      <c r="L3348" s="19"/>
      <c r="M3348" s="8"/>
      <c r="N3348" s="19"/>
      <c r="O3348" s="19"/>
      <c r="P3348" s="19"/>
      <c r="Q3348" s="8"/>
      <c r="R3348" s="8"/>
      <c r="S3348" s="88"/>
      <c r="T3348" s="17" t="s">
        <v>80</v>
      </c>
      <c r="U3348" s="17" t="s">
        <v>80</v>
      </c>
      <c r="V3348" s="18" t="s">
        <v>80</v>
      </c>
      <c r="W3348" s="19"/>
      <c r="X3348" s="8"/>
      <c r="Y3348" s="90"/>
      <c r="Z3348" s="88"/>
      <c r="AA3348" s="88"/>
      <c r="AB3348" s="88"/>
      <c r="AC3348" s="88"/>
      <c r="AD3348" s="10"/>
      <c r="AE3348" s="8"/>
      <c r="AF3348" s="12"/>
      <c r="AG3348" s="8"/>
      <c r="AH3348" s="88"/>
    </row>
    <row r="3349" spans="1:34" x14ac:dyDescent="0.25">
      <c r="A3349" s="62">
        <f>COUNTA(H3349:K3349,L3349:AH3349)</f>
        <v>0</v>
      </c>
      <c r="B3349" s="13"/>
      <c r="C3349" s="13"/>
      <c r="D3349" s="13" t="str">
        <f>IF(J3349&gt;0,"совмещение","-")</f>
        <v>-</v>
      </c>
      <c r="E3349" s="13">
        <f t="shared" si="424"/>
        <v>0</v>
      </c>
      <c r="F3349" s="13"/>
      <c r="G3349" s="13"/>
      <c r="H3349" s="88"/>
      <c r="I3349" s="88"/>
      <c r="J3349" s="9"/>
      <c r="K3349" s="8"/>
      <c r="L3349" s="19"/>
      <c r="M3349" s="8"/>
      <c r="N3349" s="19"/>
      <c r="O3349" s="19"/>
      <c r="P3349" s="19"/>
      <c r="Q3349" s="8"/>
      <c r="R3349" s="8"/>
      <c r="S3349" s="88"/>
      <c r="T3349" s="8"/>
      <c r="U3349" s="8"/>
      <c r="V3349" s="11"/>
      <c r="W3349" s="19"/>
      <c r="X3349" s="8"/>
      <c r="Y3349" s="90"/>
      <c r="Z3349" s="88"/>
      <c r="AA3349" s="88"/>
      <c r="AB3349" s="88"/>
      <c r="AC3349" s="88"/>
      <c r="AD3349" s="10"/>
      <c r="AE3349" s="8"/>
      <c r="AF3349" s="12"/>
      <c r="AG3349" s="8"/>
      <c r="AH3349" s="88"/>
    </row>
    <row r="3350" spans="1:34" x14ac:dyDescent="0.25">
      <c r="A3350" s="62">
        <f>COUNTA(H3350:K3350,L3350:AH3350)</f>
        <v>0</v>
      </c>
      <c r="B3350" s="13"/>
      <c r="C3350" s="13"/>
      <c r="D3350" s="13"/>
      <c r="E3350" s="13">
        <f t="shared" si="424"/>
        <v>0</v>
      </c>
      <c r="F3350" s="13"/>
      <c r="G3350" s="13"/>
      <c r="H3350" s="88"/>
      <c r="I3350" s="88"/>
      <c r="J3350" s="9"/>
      <c r="K3350" s="8"/>
      <c r="L3350" s="19"/>
      <c r="M3350" s="8"/>
      <c r="N3350" s="19"/>
      <c r="O3350" s="19"/>
      <c r="P3350" s="19"/>
      <c r="Q3350" s="8"/>
      <c r="R3350" s="8"/>
      <c r="S3350" s="88"/>
      <c r="T3350" s="8"/>
      <c r="U3350" s="8"/>
      <c r="V3350" s="11"/>
      <c r="W3350" s="19"/>
      <c r="X3350" s="8"/>
      <c r="Y3350" s="90"/>
      <c r="Z3350" s="88"/>
      <c r="AA3350" s="88"/>
      <c r="AB3350" s="88"/>
      <c r="AC3350" s="88"/>
      <c r="AD3350" s="10"/>
      <c r="AE3350" s="8"/>
      <c r="AF3350" s="12"/>
      <c r="AG3350" s="8"/>
      <c r="AH3350" s="88"/>
    </row>
    <row r="3351" spans="1:34" x14ac:dyDescent="0.25">
      <c r="A3351" s="62">
        <f>COUNTA(H3351:K3351,L3351:AH3351)</f>
        <v>0</v>
      </c>
      <c r="B3351" s="13"/>
      <c r="C3351" s="13"/>
      <c r="D3351" s="13"/>
      <c r="E3351" s="13">
        <f t="shared" si="424"/>
        <v>0</v>
      </c>
      <c r="F3351" s="13"/>
      <c r="G3351" s="13"/>
      <c r="H3351" s="88"/>
      <c r="I3351" s="88"/>
      <c r="J3351" s="9"/>
      <c r="K3351" s="8"/>
      <c r="L3351" s="19"/>
      <c r="M3351" s="8"/>
      <c r="N3351" s="19"/>
      <c r="O3351" s="19"/>
      <c r="P3351" s="19"/>
      <c r="Q3351" s="8"/>
      <c r="R3351" s="8"/>
      <c r="S3351" s="88"/>
      <c r="T3351" s="8"/>
      <c r="U3351" s="8"/>
      <c r="V3351" s="11"/>
      <c r="W3351" s="19"/>
      <c r="X3351" s="8"/>
      <c r="Y3351" s="90"/>
      <c r="Z3351" s="88"/>
      <c r="AA3351" s="88"/>
      <c r="AB3351" s="88"/>
      <c r="AC3351" s="88"/>
      <c r="AD3351" s="10"/>
      <c r="AE3351" s="8"/>
      <c r="AF3351" s="12"/>
      <c r="AG3351" s="8"/>
      <c r="AH3351" s="88"/>
    </row>
    <row r="3352" spans="1:34" x14ac:dyDescent="0.25">
      <c r="A3352" s="62">
        <f>COUNTA(H3352:K3352,L3352:AH3352)</f>
        <v>0</v>
      </c>
      <c r="B3352" s="13"/>
      <c r="C3352" s="13"/>
      <c r="D3352" s="13"/>
      <c r="E3352" s="13">
        <f t="shared" si="424"/>
        <v>0</v>
      </c>
      <c r="F3352" s="13"/>
      <c r="G3352" s="13"/>
      <c r="H3352" s="88"/>
      <c r="I3352" s="88"/>
      <c r="J3352" s="9"/>
      <c r="K3352" s="8"/>
      <c r="L3352" s="19"/>
      <c r="M3352" s="8"/>
      <c r="N3352" s="19"/>
      <c r="O3352" s="19"/>
      <c r="P3352" s="19"/>
      <c r="Q3352" s="8"/>
      <c r="R3352" s="8"/>
      <c r="S3352" s="88"/>
      <c r="T3352" s="8"/>
      <c r="U3352" s="8"/>
      <c r="V3352" s="11"/>
      <c r="W3352" s="19"/>
      <c r="X3352" s="8"/>
      <c r="Y3352" s="90"/>
      <c r="Z3352" s="88"/>
      <c r="AA3352" s="88"/>
      <c r="AB3352" s="88"/>
      <c r="AC3352" s="88"/>
      <c r="AD3352" s="10"/>
      <c r="AE3352" s="8"/>
      <c r="AF3352" s="12"/>
      <c r="AG3352" s="8"/>
      <c r="AH3352" s="88"/>
    </row>
    <row r="3353" spans="1:34" x14ac:dyDescent="0.25">
      <c r="A3353" s="62">
        <f>COUNTA(H3353:K3353,L3353:AH3353)</f>
        <v>0</v>
      </c>
      <c r="B3353" s="13"/>
      <c r="C3353" s="13"/>
      <c r="D3353" s="13"/>
      <c r="E3353" s="13">
        <f t="shared" si="424"/>
        <v>0</v>
      </c>
      <c r="F3353" s="13"/>
      <c r="G3353" s="13"/>
      <c r="H3353" s="88"/>
      <c r="I3353" s="88"/>
      <c r="J3353" s="9"/>
      <c r="K3353" s="8"/>
      <c r="L3353" s="19"/>
      <c r="M3353" s="8"/>
      <c r="N3353" s="19"/>
      <c r="O3353" s="19"/>
      <c r="P3353" s="19"/>
      <c r="Q3353" s="8"/>
      <c r="R3353" s="8"/>
      <c r="S3353" s="88"/>
      <c r="T3353" s="8"/>
      <c r="U3353" s="8"/>
      <c r="V3353" s="11"/>
      <c r="W3353" s="19"/>
      <c r="X3353" s="8"/>
      <c r="Y3353" s="90"/>
      <c r="Z3353" s="88"/>
      <c r="AA3353" s="88"/>
      <c r="AB3353" s="88"/>
      <c r="AC3353" s="88"/>
      <c r="AD3353" s="10"/>
      <c r="AE3353" s="8"/>
      <c r="AF3353" s="12"/>
      <c r="AG3353" s="8"/>
      <c r="AH3353" s="88"/>
    </row>
    <row r="3354" spans="1:34" x14ac:dyDescent="0.25">
      <c r="A3354" s="62">
        <f>COUNTA(H3354:K3354,L3354:AH3354)</f>
        <v>0</v>
      </c>
      <c r="B3354" s="13"/>
      <c r="C3354" s="13"/>
      <c r="D3354" s="13"/>
      <c r="E3354" s="13">
        <f t="shared" si="424"/>
        <v>0</v>
      </c>
      <c r="F3354" s="13"/>
      <c r="G3354" s="13"/>
      <c r="H3354" s="88"/>
      <c r="I3354" s="88"/>
      <c r="J3354" s="9"/>
      <c r="K3354" s="8"/>
      <c r="L3354" s="19"/>
      <c r="M3354" s="8"/>
      <c r="N3354" s="19"/>
      <c r="O3354" s="19"/>
      <c r="P3354" s="19"/>
      <c r="Q3354" s="8"/>
      <c r="R3354" s="8"/>
      <c r="S3354" s="88"/>
      <c r="T3354" s="8"/>
      <c r="U3354" s="8"/>
      <c r="V3354" s="11"/>
      <c r="W3354" s="19"/>
      <c r="X3354" s="8"/>
      <c r="Y3354" s="90"/>
      <c r="Z3354" s="88"/>
      <c r="AA3354" s="88"/>
      <c r="AB3354" s="88"/>
      <c r="AC3354" s="88"/>
      <c r="AD3354" s="10"/>
      <c r="AE3354" s="8"/>
      <c r="AF3354" s="12"/>
      <c r="AG3354" s="8"/>
      <c r="AH3354" s="88"/>
    </row>
    <row r="3355" spans="1:34" x14ac:dyDescent="0.25">
      <c r="A3355" s="62">
        <f>COUNTA(H3355:K3355,L3355:AH3355,J3356)-4</f>
        <v>0</v>
      </c>
      <c r="B3355" s="13"/>
      <c r="C3355" s="13"/>
      <c r="D3355" s="13"/>
      <c r="E3355" s="13">
        <f t="shared" si="424"/>
        <v>0</v>
      </c>
      <c r="F3355" s="13"/>
      <c r="G3355" s="13"/>
      <c r="H3355" s="88"/>
      <c r="I3355" s="88"/>
      <c r="J3355" s="7" t="s">
        <v>79</v>
      </c>
      <c r="K3355" s="8"/>
      <c r="L3355" s="19"/>
      <c r="M3355" s="8"/>
      <c r="N3355" s="19"/>
      <c r="O3355" s="19"/>
      <c r="P3355" s="19"/>
      <c r="Q3355" s="8"/>
      <c r="R3355" s="8"/>
      <c r="S3355" s="88"/>
      <c r="T3355" s="17" t="s">
        <v>80</v>
      </c>
      <c r="U3355" s="17" t="s">
        <v>80</v>
      </c>
      <c r="V3355" s="18" t="s">
        <v>80</v>
      </c>
      <c r="W3355" s="19"/>
      <c r="X3355" s="8"/>
      <c r="Y3355" s="90"/>
      <c r="Z3355" s="88"/>
      <c r="AA3355" s="88"/>
      <c r="AB3355" s="88"/>
      <c r="AC3355" s="88"/>
      <c r="AD3355" s="10"/>
      <c r="AE3355" s="8"/>
      <c r="AF3355" s="12"/>
      <c r="AG3355" s="8"/>
      <c r="AH3355" s="88"/>
    </row>
    <row r="3356" spans="1:34" x14ac:dyDescent="0.25">
      <c r="A3356" s="62">
        <f>COUNTA(H3356:K3356,L3356:AH3356)</f>
        <v>0</v>
      </c>
      <c r="B3356" s="13"/>
      <c r="C3356" s="13"/>
      <c r="D3356" s="13" t="str">
        <f>IF(J3356&gt;0,"совместительство","-")</f>
        <v>-</v>
      </c>
      <c r="E3356" s="13">
        <f t="shared" si="424"/>
        <v>0</v>
      </c>
      <c r="F3356" s="13"/>
      <c r="G3356" s="13"/>
      <c r="H3356" s="88"/>
      <c r="I3356" s="88"/>
      <c r="J3356" s="9"/>
      <c r="K3356" s="8"/>
      <c r="L3356" s="19"/>
      <c r="M3356" s="8"/>
      <c r="N3356" s="19"/>
      <c r="O3356" s="19"/>
      <c r="P3356" s="19"/>
      <c r="Q3356" s="8"/>
      <c r="R3356" s="8"/>
      <c r="S3356" s="88"/>
      <c r="T3356" s="8"/>
      <c r="U3356" s="8"/>
      <c r="V3356" s="11"/>
      <c r="W3356" s="19"/>
      <c r="X3356" s="8"/>
      <c r="Y3356" s="90"/>
      <c r="Z3356" s="88"/>
      <c r="AA3356" s="88"/>
      <c r="AB3356" s="88"/>
      <c r="AC3356" s="88"/>
      <c r="AD3356" s="10"/>
      <c r="AE3356" s="8"/>
      <c r="AF3356" s="12"/>
      <c r="AG3356" s="8"/>
      <c r="AH3356" s="88"/>
    </row>
    <row r="3357" spans="1:34" x14ac:dyDescent="0.25">
      <c r="A3357" s="62">
        <f>COUNTA(H3357:K3357,L3357:AH3357)</f>
        <v>0</v>
      </c>
      <c r="B3357" s="13"/>
      <c r="C3357" s="13"/>
      <c r="D3357" s="13"/>
      <c r="E3357" s="13">
        <f t="shared" si="424"/>
        <v>0</v>
      </c>
      <c r="F3357" s="13"/>
      <c r="G3357" s="13"/>
      <c r="H3357" s="88"/>
      <c r="I3357" s="88"/>
      <c r="J3357" s="9"/>
      <c r="K3357" s="8"/>
      <c r="L3357" s="19"/>
      <c r="M3357" s="8"/>
      <c r="N3357" s="19"/>
      <c r="O3357" s="19"/>
      <c r="P3357" s="19"/>
      <c r="Q3357" s="8"/>
      <c r="R3357" s="8"/>
      <c r="S3357" s="88"/>
      <c r="T3357" s="8"/>
      <c r="U3357" s="8"/>
      <c r="V3357" s="11"/>
      <c r="W3357" s="19"/>
      <c r="X3357" s="8"/>
      <c r="Y3357" s="90"/>
      <c r="Z3357" s="88"/>
      <c r="AA3357" s="88"/>
      <c r="AB3357" s="88"/>
      <c r="AC3357" s="88"/>
      <c r="AD3357" s="10"/>
      <c r="AE3357" s="8"/>
      <c r="AF3357" s="12"/>
      <c r="AG3357" s="8"/>
      <c r="AH3357" s="88"/>
    </row>
    <row r="3358" spans="1:34" x14ac:dyDescent="0.25">
      <c r="A3358" s="62">
        <f>COUNTA(H3358:K3358,L3358:AH3358)</f>
        <v>0</v>
      </c>
      <c r="B3358" s="13"/>
      <c r="C3358" s="13"/>
      <c r="D3358" s="13"/>
      <c r="E3358" s="13">
        <f t="shared" si="424"/>
        <v>0</v>
      </c>
      <c r="F3358" s="13"/>
      <c r="G3358" s="13"/>
      <c r="H3358" s="88"/>
      <c r="I3358" s="88"/>
      <c r="J3358" s="9"/>
      <c r="K3358" s="8"/>
      <c r="L3358" s="19"/>
      <c r="M3358" s="8"/>
      <c r="N3358" s="19"/>
      <c r="O3358" s="19"/>
      <c r="P3358" s="19"/>
      <c r="Q3358" s="8"/>
      <c r="R3358" s="8"/>
      <c r="S3358" s="88"/>
      <c r="T3358" s="8"/>
      <c r="U3358" s="8"/>
      <c r="V3358" s="11"/>
      <c r="W3358" s="19"/>
      <c r="X3358" s="8"/>
      <c r="Y3358" s="90"/>
      <c r="Z3358" s="88"/>
      <c r="AA3358" s="88"/>
      <c r="AB3358" s="88"/>
      <c r="AC3358" s="88"/>
      <c r="AD3358" s="10"/>
      <c r="AE3358" s="8"/>
      <c r="AF3358" s="12"/>
      <c r="AG3358" s="8"/>
      <c r="AH3358" s="88"/>
    </row>
    <row r="3359" spans="1:34" x14ac:dyDescent="0.25">
      <c r="A3359" s="62">
        <f>COUNTA(H3359:K3359,L3359:AH3359)</f>
        <v>0</v>
      </c>
      <c r="B3359" s="13"/>
      <c r="C3359" s="13"/>
      <c r="D3359" s="13"/>
      <c r="E3359" s="13">
        <f t="shared" si="424"/>
        <v>0</v>
      </c>
      <c r="F3359" s="13"/>
      <c r="G3359" s="13"/>
      <c r="H3359" s="88"/>
      <c r="I3359" s="88"/>
      <c r="J3359" s="9"/>
      <c r="K3359" s="8"/>
      <c r="L3359" s="19"/>
      <c r="M3359" s="8"/>
      <c r="N3359" s="19"/>
      <c r="O3359" s="19"/>
      <c r="P3359" s="19"/>
      <c r="Q3359" s="8"/>
      <c r="R3359" s="8"/>
      <c r="S3359" s="88"/>
      <c r="T3359" s="8"/>
      <c r="U3359" s="8"/>
      <c r="V3359" s="11"/>
      <c r="W3359" s="19"/>
      <c r="X3359" s="8"/>
      <c r="Y3359" s="90"/>
      <c r="Z3359" s="88"/>
      <c r="AA3359" s="88"/>
      <c r="AB3359" s="88"/>
      <c r="AC3359" s="88"/>
      <c r="AD3359" s="10"/>
      <c r="AE3359" s="8"/>
      <c r="AF3359" s="12"/>
      <c r="AG3359" s="8"/>
      <c r="AH3359" s="88"/>
    </row>
    <row r="3360" spans="1:34" x14ac:dyDescent="0.25">
      <c r="A3360" s="62">
        <f>COUNTA(H3360:K3360,L3360:AH3360)</f>
        <v>0</v>
      </c>
      <c r="B3360" s="13"/>
      <c r="C3360" s="13"/>
      <c r="D3360" s="13"/>
      <c r="E3360" s="13">
        <f t="shared" si="424"/>
        <v>0</v>
      </c>
      <c r="F3360" s="13"/>
      <c r="G3360" s="13"/>
      <c r="H3360" s="88"/>
      <c r="I3360" s="88"/>
      <c r="J3360" s="9"/>
      <c r="K3360" s="8"/>
      <c r="L3360" s="19"/>
      <c r="M3360" s="8"/>
      <c r="N3360" s="19"/>
      <c r="O3360" s="19"/>
      <c r="P3360" s="19"/>
      <c r="Q3360" s="8"/>
      <c r="R3360" s="8"/>
      <c r="S3360" s="88"/>
      <c r="T3360" s="8"/>
      <c r="U3360" s="8"/>
      <c r="V3360" s="11"/>
      <c r="W3360" s="19"/>
      <c r="X3360" s="8"/>
      <c r="Y3360" s="90"/>
      <c r="Z3360" s="88"/>
      <c r="AA3360" s="88"/>
      <c r="AB3360" s="88"/>
      <c r="AC3360" s="88"/>
      <c r="AD3360" s="10"/>
      <c r="AE3360" s="8"/>
      <c r="AF3360" s="12"/>
      <c r="AG3360" s="8"/>
      <c r="AH3360" s="88"/>
    </row>
    <row r="3361" spans="1:34" x14ac:dyDescent="0.25">
      <c r="A3361" s="62">
        <f>COUNTA(H3361:K3361,L3361:AH3361)</f>
        <v>0</v>
      </c>
      <c r="B3361" s="13"/>
      <c r="C3361" s="13"/>
      <c r="D3361" s="13"/>
      <c r="E3361" s="13">
        <f t="shared" si="424"/>
        <v>0</v>
      </c>
      <c r="F3361" s="13"/>
      <c r="G3361" s="13"/>
      <c r="H3361" s="88"/>
      <c r="I3361" s="88"/>
      <c r="J3361" s="9"/>
      <c r="K3361" s="8"/>
      <c r="L3361" s="19"/>
      <c r="M3361" s="8"/>
      <c r="N3361" s="19"/>
      <c r="O3361" s="19"/>
      <c r="P3361" s="19"/>
      <c r="Q3361" s="8"/>
      <c r="R3361" s="8"/>
      <c r="S3361" s="88"/>
      <c r="T3361" s="8"/>
      <c r="U3361" s="8"/>
      <c r="V3361" s="11"/>
      <c r="W3361" s="19"/>
      <c r="X3361" s="8"/>
      <c r="Y3361" s="90"/>
      <c r="Z3361" s="88"/>
      <c r="AA3361" s="88"/>
      <c r="AB3361" s="88"/>
      <c r="AC3361" s="88"/>
      <c r="AD3361" s="10"/>
      <c r="AE3361" s="8"/>
      <c r="AF3361" s="12"/>
      <c r="AG3361" s="8"/>
      <c r="AH3361" s="88"/>
    </row>
    <row r="3362" spans="1:34" s="26" customFormat="1" ht="11.25" customHeight="1" x14ac:dyDescent="0.25">
      <c r="A3362" s="21">
        <v>0</v>
      </c>
      <c r="B3362" s="22"/>
      <c r="C3362" s="22"/>
      <c r="D3362" s="21"/>
      <c r="E3362" s="23">
        <f>MAX(E3346:E3361)</f>
        <v>0</v>
      </c>
      <c r="F3362" s="21" t="str">
        <f>RIGHT(R3362,4)</f>
        <v xml:space="preserve"> - 0</v>
      </c>
      <c r="G3362" s="21" t="str">
        <f>RIGHT(X3362,4)</f>
        <v xml:space="preserve"> - 0</v>
      </c>
      <c r="H3362" s="88"/>
      <c r="I3362" s="88"/>
      <c r="J3362" s="23" t="s">
        <v>85</v>
      </c>
      <c r="K3362" s="23" t="str">
        <f>IF(E3362=4,"ВО",IF(E3362=3,"СПО",IF(E3362=2,"ВО (с)",IF(E3362=1,"СПО (с)","-"))))</f>
        <v>-</v>
      </c>
      <c r="L3362" s="23">
        <f>COUNTA(L3346:L3361)</f>
        <v>0</v>
      </c>
      <c r="M3362" s="23" t="s">
        <v>80</v>
      </c>
      <c r="N3362" s="23" t="s">
        <v>80</v>
      </c>
      <c r="O3362" s="23">
        <f>COUNTA(O3346:O3361)</f>
        <v>0</v>
      </c>
      <c r="P3362" s="23" t="s">
        <v>80</v>
      </c>
      <c r="Q3362" s="23">
        <f>SUM(Q3346:Q3361)</f>
        <v>0</v>
      </c>
      <c r="R3362" s="23" t="str">
        <f>CONCATENATE("П.Г.П. - ",MAX(R3346:R3361))</f>
        <v>П.Г.П. - 0</v>
      </c>
      <c r="S3362" s="23">
        <f>COUNTA(S3346)</f>
        <v>0</v>
      </c>
      <c r="T3362" s="23">
        <f>T3347</f>
        <v>0</v>
      </c>
      <c r="U3362" s="23" t="s">
        <v>80</v>
      </c>
      <c r="V3362" s="23" t="s">
        <v>80</v>
      </c>
      <c r="W3362" s="23">
        <f>COUNTA(W3346:W3361)</f>
        <v>0</v>
      </c>
      <c r="X3362" s="23" t="str">
        <f>CONCATENATE("П.Г.П. - ",MAX(X3346:X3361))</f>
        <v>П.Г.П. - 0</v>
      </c>
      <c r="Y3362" s="24">
        <f>Y3346</f>
        <v>0</v>
      </c>
      <c r="Z3362" s="23" t="str">
        <f>IF(Z3346="","-",Z3346)</f>
        <v>-</v>
      </c>
      <c r="AA3362" s="23" t="str">
        <f t="shared" ref="AA3362:AC3362" si="425">IF(AA3346="","-",AA3346)</f>
        <v>-</v>
      </c>
      <c r="AB3362" s="23" t="str">
        <f t="shared" si="425"/>
        <v>-</v>
      </c>
      <c r="AC3362" s="23" t="str">
        <f t="shared" si="425"/>
        <v>-</v>
      </c>
      <c r="AD3362" s="23" t="s">
        <v>80</v>
      </c>
      <c r="AE3362" s="23">
        <f>SUM(AE3346:AE3361)</f>
        <v>0</v>
      </c>
      <c r="AF3362" s="25">
        <f>SUM(AF3346:AF3361)</f>
        <v>0</v>
      </c>
      <c r="AG3362" s="23" t="s">
        <v>80</v>
      </c>
      <c r="AH3362" s="23" t="s">
        <v>80</v>
      </c>
    </row>
    <row r="3363" spans="1:34" x14ac:dyDescent="0.25">
      <c r="A3363" s="62">
        <f>COUNTA(H3363:K3363,L3363:AH3363)-7</f>
        <v>-1</v>
      </c>
      <c r="B3363" s="13"/>
      <c r="C3363" s="13"/>
      <c r="D3363" s="13"/>
      <c r="E3363" s="13">
        <f t="shared" ref="E3363:E3378" si="426">IF(K3363="ВО",4,IF(K3363="СПО",3,IF(K3363="ВО (студент)",2,IF(K3363="СПО (студент)",1,0))))</f>
        <v>0</v>
      </c>
      <c r="F3363" s="13"/>
      <c r="G3363" s="13"/>
      <c r="H3363" s="88">
        <v>218</v>
      </c>
      <c r="I3363" s="88"/>
      <c r="J3363" s="7" t="s">
        <v>77</v>
      </c>
      <c r="K3363" s="8"/>
      <c r="L3363" s="19"/>
      <c r="M3363" s="8"/>
      <c r="N3363" s="19"/>
      <c r="O3363" s="19"/>
      <c r="P3363" s="19"/>
      <c r="Q3363" s="8"/>
      <c r="R3363" s="8"/>
      <c r="S3363" s="88"/>
      <c r="T3363" s="17" t="s">
        <v>80</v>
      </c>
      <c r="U3363" s="17" t="s">
        <v>80</v>
      </c>
      <c r="V3363" s="18" t="s">
        <v>80</v>
      </c>
      <c r="W3363" s="19"/>
      <c r="X3363" s="8"/>
      <c r="Y3363" s="90"/>
      <c r="Z3363" s="88"/>
      <c r="AA3363" s="88"/>
      <c r="AB3363" s="88" t="str">
        <f>IF(Y3363&lt;1,"-",ROUND(YEARFRAC(Y3363,#REF!,1),2))</f>
        <v>-</v>
      </c>
      <c r="AC3363" s="88"/>
      <c r="AD3363" s="10"/>
      <c r="AE3363" s="8"/>
      <c r="AF3363" s="12"/>
      <c r="AG3363" s="8"/>
      <c r="AH3363" s="88"/>
    </row>
    <row r="3364" spans="1:34" x14ac:dyDescent="0.25">
      <c r="A3364" s="62">
        <f>COUNTA(H3364:K3364,L3364:AH3364)</f>
        <v>0</v>
      </c>
      <c r="B3364" s="13"/>
      <c r="C3364" s="13"/>
      <c r="D3364" s="13"/>
      <c r="E3364" s="13">
        <f t="shared" si="426"/>
        <v>0</v>
      </c>
      <c r="F3364" s="13"/>
      <c r="G3364" s="13"/>
      <c r="H3364" s="88"/>
      <c r="I3364" s="88"/>
      <c r="J3364" s="9"/>
      <c r="K3364" s="8"/>
      <c r="L3364" s="19"/>
      <c r="M3364" s="8"/>
      <c r="N3364" s="19"/>
      <c r="O3364" s="19"/>
      <c r="P3364" s="19"/>
      <c r="Q3364" s="8"/>
      <c r="R3364" s="8"/>
      <c r="S3364" s="88"/>
      <c r="T3364" s="8"/>
      <c r="U3364" s="8"/>
      <c r="V3364" s="11"/>
      <c r="W3364" s="19"/>
      <c r="X3364" s="8"/>
      <c r="Y3364" s="90"/>
      <c r="Z3364" s="88"/>
      <c r="AA3364" s="88"/>
      <c r="AB3364" s="88"/>
      <c r="AC3364" s="88"/>
      <c r="AD3364" s="10"/>
      <c r="AE3364" s="8"/>
      <c r="AF3364" s="12"/>
      <c r="AG3364" s="8"/>
      <c r="AH3364" s="88"/>
    </row>
    <row r="3365" spans="1:34" x14ac:dyDescent="0.25">
      <c r="A3365" s="62">
        <f>COUNTA(H3365:K3365,L3365:AH3365,J3366)-4</f>
        <v>0</v>
      </c>
      <c r="B3365" s="13"/>
      <c r="C3365" s="13"/>
      <c r="D3365" s="13"/>
      <c r="E3365" s="13">
        <f t="shared" si="426"/>
        <v>0</v>
      </c>
      <c r="F3365" s="13"/>
      <c r="G3365" s="13"/>
      <c r="H3365" s="88"/>
      <c r="I3365" s="88"/>
      <c r="J3365" s="7" t="s">
        <v>78</v>
      </c>
      <c r="K3365" s="8"/>
      <c r="L3365" s="19"/>
      <c r="M3365" s="8"/>
      <c r="N3365" s="19"/>
      <c r="O3365" s="19"/>
      <c r="P3365" s="19"/>
      <c r="Q3365" s="8"/>
      <c r="R3365" s="8"/>
      <c r="S3365" s="88"/>
      <c r="T3365" s="17" t="s">
        <v>80</v>
      </c>
      <c r="U3365" s="17" t="s">
        <v>80</v>
      </c>
      <c r="V3365" s="18" t="s">
        <v>80</v>
      </c>
      <c r="W3365" s="19"/>
      <c r="X3365" s="8"/>
      <c r="Y3365" s="90"/>
      <c r="Z3365" s="88"/>
      <c r="AA3365" s="88"/>
      <c r="AB3365" s="88"/>
      <c r="AC3365" s="88"/>
      <c r="AD3365" s="10"/>
      <c r="AE3365" s="8"/>
      <c r="AF3365" s="12"/>
      <c r="AG3365" s="8"/>
      <c r="AH3365" s="88"/>
    </row>
    <row r="3366" spans="1:34" x14ac:dyDescent="0.25">
      <c r="A3366" s="62">
        <f>COUNTA(H3366:K3366,L3366:AH3366)</f>
        <v>0</v>
      </c>
      <c r="B3366" s="13"/>
      <c r="C3366" s="13"/>
      <c r="D3366" s="13" t="str">
        <f>IF(J3366&gt;0,"совмещение","-")</f>
        <v>-</v>
      </c>
      <c r="E3366" s="13">
        <f t="shared" si="426"/>
        <v>0</v>
      </c>
      <c r="F3366" s="13"/>
      <c r="G3366" s="13"/>
      <c r="H3366" s="88"/>
      <c r="I3366" s="88"/>
      <c r="J3366" s="9"/>
      <c r="K3366" s="8"/>
      <c r="L3366" s="19"/>
      <c r="M3366" s="8"/>
      <c r="N3366" s="19"/>
      <c r="O3366" s="19"/>
      <c r="P3366" s="19"/>
      <c r="Q3366" s="8"/>
      <c r="R3366" s="8"/>
      <c r="S3366" s="88"/>
      <c r="T3366" s="8"/>
      <c r="U3366" s="8"/>
      <c r="V3366" s="11"/>
      <c r="W3366" s="19"/>
      <c r="X3366" s="8"/>
      <c r="Y3366" s="90"/>
      <c r="Z3366" s="88"/>
      <c r="AA3366" s="88"/>
      <c r="AB3366" s="88"/>
      <c r="AC3366" s="88"/>
      <c r="AD3366" s="10"/>
      <c r="AE3366" s="8"/>
      <c r="AF3366" s="12"/>
      <c r="AG3366" s="8"/>
      <c r="AH3366" s="88"/>
    </row>
    <row r="3367" spans="1:34" x14ac:dyDescent="0.25">
      <c r="A3367" s="62">
        <f>COUNTA(H3367:K3367,L3367:AH3367)</f>
        <v>0</v>
      </c>
      <c r="B3367" s="13"/>
      <c r="C3367" s="13"/>
      <c r="D3367" s="13"/>
      <c r="E3367" s="13">
        <f t="shared" si="426"/>
        <v>0</v>
      </c>
      <c r="F3367" s="13"/>
      <c r="G3367" s="13"/>
      <c r="H3367" s="88"/>
      <c r="I3367" s="88"/>
      <c r="J3367" s="9"/>
      <c r="K3367" s="8"/>
      <c r="L3367" s="19"/>
      <c r="M3367" s="8"/>
      <c r="N3367" s="19"/>
      <c r="O3367" s="19"/>
      <c r="P3367" s="19"/>
      <c r="Q3367" s="8"/>
      <c r="R3367" s="8"/>
      <c r="S3367" s="88"/>
      <c r="T3367" s="8"/>
      <c r="U3367" s="8"/>
      <c r="V3367" s="11"/>
      <c r="W3367" s="19"/>
      <c r="X3367" s="8"/>
      <c r="Y3367" s="90"/>
      <c r="Z3367" s="88"/>
      <c r="AA3367" s="88"/>
      <c r="AB3367" s="88"/>
      <c r="AC3367" s="88"/>
      <c r="AD3367" s="10"/>
      <c r="AE3367" s="8"/>
      <c r="AF3367" s="12"/>
      <c r="AG3367" s="8"/>
      <c r="AH3367" s="88"/>
    </row>
    <row r="3368" spans="1:34" x14ac:dyDescent="0.25">
      <c r="A3368" s="62">
        <f>COUNTA(H3368:K3368,L3368:AH3368)</f>
        <v>0</v>
      </c>
      <c r="B3368" s="13"/>
      <c r="C3368" s="13"/>
      <c r="D3368" s="13"/>
      <c r="E3368" s="13">
        <f t="shared" si="426"/>
        <v>0</v>
      </c>
      <c r="F3368" s="13"/>
      <c r="G3368" s="13"/>
      <c r="H3368" s="88"/>
      <c r="I3368" s="88"/>
      <c r="J3368" s="9"/>
      <c r="K3368" s="8"/>
      <c r="L3368" s="19"/>
      <c r="M3368" s="8"/>
      <c r="N3368" s="19"/>
      <c r="O3368" s="19"/>
      <c r="P3368" s="19"/>
      <c r="Q3368" s="8"/>
      <c r="R3368" s="8"/>
      <c r="S3368" s="88"/>
      <c r="T3368" s="8"/>
      <c r="U3368" s="8"/>
      <c r="V3368" s="11"/>
      <c r="W3368" s="19"/>
      <c r="X3368" s="8"/>
      <c r="Y3368" s="90"/>
      <c r="Z3368" s="88"/>
      <c r="AA3368" s="88"/>
      <c r="AB3368" s="88"/>
      <c r="AC3368" s="88"/>
      <c r="AD3368" s="10"/>
      <c r="AE3368" s="8"/>
      <c r="AF3368" s="12"/>
      <c r="AG3368" s="8"/>
      <c r="AH3368" s="88"/>
    </row>
    <row r="3369" spans="1:34" x14ac:dyDescent="0.25">
      <c r="A3369" s="62">
        <f>COUNTA(H3369:K3369,L3369:AH3369)</f>
        <v>0</v>
      </c>
      <c r="B3369" s="13"/>
      <c r="C3369" s="13"/>
      <c r="D3369" s="13"/>
      <c r="E3369" s="13">
        <f t="shared" si="426"/>
        <v>0</v>
      </c>
      <c r="F3369" s="13"/>
      <c r="G3369" s="13"/>
      <c r="H3369" s="88"/>
      <c r="I3369" s="88"/>
      <c r="J3369" s="9"/>
      <c r="K3369" s="8"/>
      <c r="L3369" s="19"/>
      <c r="M3369" s="8"/>
      <c r="N3369" s="19"/>
      <c r="O3369" s="19"/>
      <c r="P3369" s="19"/>
      <c r="Q3369" s="8"/>
      <c r="R3369" s="8"/>
      <c r="S3369" s="88"/>
      <c r="T3369" s="8"/>
      <c r="U3369" s="8"/>
      <c r="V3369" s="11"/>
      <c r="W3369" s="19"/>
      <c r="X3369" s="8"/>
      <c r="Y3369" s="90"/>
      <c r="Z3369" s="88"/>
      <c r="AA3369" s="88"/>
      <c r="AB3369" s="88"/>
      <c r="AC3369" s="88"/>
      <c r="AD3369" s="10"/>
      <c r="AE3369" s="8"/>
      <c r="AF3369" s="12"/>
      <c r="AG3369" s="8"/>
      <c r="AH3369" s="88"/>
    </row>
    <row r="3370" spans="1:34" x14ac:dyDescent="0.25">
      <c r="A3370" s="62">
        <f>COUNTA(H3370:K3370,L3370:AH3370)</f>
        <v>0</v>
      </c>
      <c r="B3370" s="13"/>
      <c r="C3370" s="13"/>
      <c r="D3370" s="13"/>
      <c r="E3370" s="13">
        <f t="shared" si="426"/>
        <v>0</v>
      </c>
      <c r="F3370" s="13"/>
      <c r="G3370" s="13"/>
      <c r="H3370" s="88"/>
      <c r="I3370" s="88"/>
      <c r="J3370" s="9"/>
      <c r="K3370" s="8"/>
      <c r="L3370" s="19"/>
      <c r="M3370" s="8"/>
      <c r="N3370" s="19"/>
      <c r="O3370" s="19"/>
      <c r="P3370" s="19"/>
      <c r="Q3370" s="8"/>
      <c r="R3370" s="8"/>
      <c r="S3370" s="88"/>
      <c r="T3370" s="8"/>
      <c r="U3370" s="8"/>
      <c r="V3370" s="11"/>
      <c r="W3370" s="19"/>
      <c r="X3370" s="8"/>
      <c r="Y3370" s="90"/>
      <c r="Z3370" s="88"/>
      <c r="AA3370" s="88"/>
      <c r="AB3370" s="88"/>
      <c r="AC3370" s="88"/>
      <c r="AD3370" s="10"/>
      <c r="AE3370" s="8"/>
      <c r="AF3370" s="12"/>
      <c r="AG3370" s="8"/>
      <c r="AH3370" s="88"/>
    </row>
    <row r="3371" spans="1:34" x14ac:dyDescent="0.25">
      <c r="A3371" s="62">
        <f>COUNTA(H3371:K3371,L3371:AH3371)</f>
        <v>0</v>
      </c>
      <c r="B3371" s="13"/>
      <c r="C3371" s="13"/>
      <c r="D3371" s="13"/>
      <c r="E3371" s="13">
        <f t="shared" si="426"/>
        <v>0</v>
      </c>
      <c r="F3371" s="13"/>
      <c r="G3371" s="13"/>
      <c r="H3371" s="88"/>
      <c r="I3371" s="88"/>
      <c r="J3371" s="9"/>
      <c r="K3371" s="8"/>
      <c r="L3371" s="19"/>
      <c r="M3371" s="8"/>
      <c r="N3371" s="19"/>
      <c r="O3371" s="19"/>
      <c r="P3371" s="19"/>
      <c r="Q3371" s="8"/>
      <c r="R3371" s="8"/>
      <c r="S3371" s="88"/>
      <c r="T3371" s="8"/>
      <c r="U3371" s="8"/>
      <c r="V3371" s="11"/>
      <c r="W3371" s="19"/>
      <c r="X3371" s="8"/>
      <c r="Y3371" s="90"/>
      <c r="Z3371" s="88"/>
      <c r="AA3371" s="88"/>
      <c r="AB3371" s="88"/>
      <c r="AC3371" s="88"/>
      <c r="AD3371" s="10"/>
      <c r="AE3371" s="8"/>
      <c r="AF3371" s="12"/>
      <c r="AG3371" s="8"/>
      <c r="AH3371" s="88"/>
    </row>
    <row r="3372" spans="1:34" x14ac:dyDescent="0.25">
      <c r="A3372" s="62">
        <f>COUNTA(H3372:K3372,L3372:AH3372,J3373)-4</f>
        <v>0</v>
      </c>
      <c r="B3372" s="13"/>
      <c r="C3372" s="13"/>
      <c r="D3372" s="13"/>
      <c r="E3372" s="13">
        <f t="shared" si="426"/>
        <v>0</v>
      </c>
      <c r="F3372" s="13"/>
      <c r="G3372" s="13"/>
      <c r="H3372" s="88"/>
      <c r="I3372" s="88"/>
      <c r="J3372" s="7" t="s">
        <v>79</v>
      </c>
      <c r="K3372" s="8"/>
      <c r="L3372" s="19"/>
      <c r="M3372" s="8"/>
      <c r="N3372" s="19"/>
      <c r="O3372" s="19"/>
      <c r="P3372" s="19"/>
      <c r="Q3372" s="8"/>
      <c r="R3372" s="8"/>
      <c r="S3372" s="88"/>
      <c r="T3372" s="17" t="s">
        <v>80</v>
      </c>
      <c r="U3372" s="17" t="s">
        <v>80</v>
      </c>
      <c r="V3372" s="18" t="s">
        <v>80</v>
      </c>
      <c r="W3372" s="19"/>
      <c r="X3372" s="8"/>
      <c r="Y3372" s="90"/>
      <c r="Z3372" s="88"/>
      <c r="AA3372" s="88"/>
      <c r="AB3372" s="88"/>
      <c r="AC3372" s="88"/>
      <c r="AD3372" s="10"/>
      <c r="AE3372" s="8"/>
      <c r="AF3372" s="12"/>
      <c r="AG3372" s="8"/>
      <c r="AH3372" s="88"/>
    </row>
    <row r="3373" spans="1:34" x14ac:dyDescent="0.25">
      <c r="A3373" s="62">
        <f>COUNTA(H3373:K3373,L3373:AH3373)</f>
        <v>0</v>
      </c>
      <c r="B3373" s="13"/>
      <c r="C3373" s="13"/>
      <c r="D3373" s="13" t="str">
        <f>IF(J3373&gt;0,"совместительство","-")</f>
        <v>-</v>
      </c>
      <c r="E3373" s="13">
        <f t="shared" si="426"/>
        <v>0</v>
      </c>
      <c r="F3373" s="13"/>
      <c r="G3373" s="13"/>
      <c r="H3373" s="88"/>
      <c r="I3373" s="88"/>
      <c r="J3373" s="9"/>
      <c r="K3373" s="8"/>
      <c r="L3373" s="19"/>
      <c r="M3373" s="8"/>
      <c r="N3373" s="19"/>
      <c r="O3373" s="19"/>
      <c r="P3373" s="19"/>
      <c r="Q3373" s="8"/>
      <c r="R3373" s="8"/>
      <c r="S3373" s="88"/>
      <c r="T3373" s="8"/>
      <c r="U3373" s="8"/>
      <c r="V3373" s="11"/>
      <c r="W3373" s="19"/>
      <c r="X3373" s="8"/>
      <c r="Y3373" s="90"/>
      <c r="Z3373" s="88"/>
      <c r="AA3373" s="88"/>
      <c r="AB3373" s="88"/>
      <c r="AC3373" s="88"/>
      <c r="AD3373" s="10"/>
      <c r="AE3373" s="8"/>
      <c r="AF3373" s="12"/>
      <c r="AG3373" s="8"/>
      <c r="AH3373" s="88"/>
    </row>
    <row r="3374" spans="1:34" x14ac:dyDescent="0.25">
      <c r="A3374" s="62">
        <f>COUNTA(H3374:K3374,L3374:AH3374)</f>
        <v>0</v>
      </c>
      <c r="B3374" s="13"/>
      <c r="C3374" s="13"/>
      <c r="D3374" s="13"/>
      <c r="E3374" s="13">
        <f t="shared" si="426"/>
        <v>0</v>
      </c>
      <c r="F3374" s="13"/>
      <c r="G3374" s="13"/>
      <c r="H3374" s="88"/>
      <c r="I3374" s="88"/>
      <c r="J3374" s="9"/>
      <c r="K3374" s="8"/>
      <c r="L3374" s="19"/>
      <c r="M3374" s="8"/>
      <c r="N3374" s="19"/>
      <c r="O3374" s="19"/>
      <c r="P3374" s="19"/>
      <c r="Q3374" s="8"/>
      <c r="R3374" s="8"/>
      <c r="S3374" s="88"/>
      <c r="T3374" s="8"/>
      <c r="U3374" s="8"/>
      <c r="V3374" s="11"/>
      <c r="W3374" s="19"/>
      <c r="X3374" s="8"/>
      <c r="Y3374" s="90"/>
      <c r="Z3374" s="88"/>
      <c r="AA3374" s="88"/>
      <c r="AB3374" s="88"/>
      <c r="AC3374" s="88"/>
      <c r="AD3374" s="10"/>
      <c r="AE3374" s="8"/>
      <c r="AF3374" s="12"/>
      <c r="AG3374" s="8"/>
      <c r="AH3374" s="88"/>
    </row>
    <row r="3375" spans="1:34" x14ac:dyDescent="0.25">
      <c r="A3375" s="62">
        <f>COUNTA(H3375:K3375,L3375:AH3375)</f>
        <v>0</v>
      </c>
      <c r="B3375" s="13"/>
      <c r="C3375" s="13"/>
      <c r="D3375" s="13"/>
      <c r="E3375" s="13">
        <f t="shared" si="426"/>
        <v>0</v>
      </c>
      <c r="F3375" s="13"/>
      <c r="G3375" s="13"/>
      <c r="H3375" s="88"/>
      <c r="I3375" s="88"/>
      <c r="J3375" s="9"/>
      <c r="K3375" s="8"/>
      <c r="L3375" s="19"/>
      <c r="M3375" s="8"/>
      <c r="N3375" s="19"/>
      <c r="O3375" s="19"/>
      <c r="P3375" s="19"/>
      <c r="Q3375" s="8"/>
      <c r="R3375" s="8"/>
      <c r="S3375" s="88"/>
      <c r="T3375" s="8"/>
      <c r="U3375" s="8"/>
      <c r="V3375" s="11"/>
      <c r="W3375" s="19"/>
      <c r="X3375" s="8"/>
      <c r="Y3375" s="90"/>
      <c r="Z3375" s="88"/>
      <c r="AA3375" s="88"/>
      <c r="AB3375" s="88"/>
      <c r="AC3375" s="88"/>
      <c r="AD3375" s="10"/>
      <c r="AE3375" s="8"/>
      <c r="AF3375" s="12"/>
      <c r="AG3375" s="8"/>
      <c r="AH3375" s="88"/>
    </row>
    <row r="3376" spans="1:34" x14ac:dyDescent="0.25">
      <c r="A3376" s="62">
        <f>COUNTA(H3376:K3376,L3376:AH3376)</f>
        <v>0</v>
      </c>
      <c r="B3376" s="13"/>
      <c r="C3376" s="13"/>
      <c r="D3376" s="13"/>
      <c r="E3376" s="13">
        <f t="shared" si="426"/>
        <v>0</v>
      </c>
      <c r="F3376" s="13"/>
      <c r="G3376" s="13"/>
      <c r="H3376" s="88"/>
      <c r="I3376" s="88"/>
      <c r="J3376" s="9"/>
      <c r="K3376" s="8"/>
      <c r="L3376" s="19"/>
      <c r="M3376" s="8"/>
      <c r="N3376" s="19"/>
      <c r="O3376" s="19"/>
      <c r="P3376" s="19"/>
      <c r="Q3376" s="8"/>
      <c r="R3376" s="8"/>
      <c r="S3376" s="88"/>
      <c r="T3376" s="8"/>
      <c r="U3376" s="8"/>
      <c r="V3376" s="11"/>
      <c r="W3376" s="19"/>
      <c r="X3376" s="8"/>
      <c r="Y3376" s="90"/>
      <c r="Z3376" s="88"/>
      <c r="AA3376" s="88"/>
      <c r="AB3376" s="88"/>
      <c r="AC3376" s="88"/>
      <c r="AD3376" s="10"/>
      <c r="AE3376" s="8"/>
      <c r="AF3376" s="12"/>
      <c r="AG3376" s="8"/>
      <c r="AH3376" s="88"/>
    </row>
    <row r="3377" spans="1:34" x14ac:dyDescent="0.25">
      <c r="A3377" s="62">
        <f>COUNTA(H3377:K3377,L3377:AH3377)</f>
        <v>0</v>
      </c>
      <c r="B3377" s="13"/>
      <c r="C3377" s="13"/>
      <c r="D3377" s="13"/>
      <c r="E3377" s="13">
        <f t="shared" si="426"/>
        <v>0</v>
      </c>
      <c r="F3377" s="13"/>
      <c r="G3377" s="13"/>
      <c r="H3377" s="88"/>
      <c r="I3377" s="88"/>
      <c r="J3377" s="9"/>
      <c r="K3377" s="8"/>
      <c r="L3377" s="19"/>
      <c r="M3377" s="8"/>
      <c r="N3377" s="19"/>
      <c r="O3377" s="19"/>
      <c r="P3377" s="19"/>
      <c r="Q3377" s="8"/>
      <c r="R3377" s="8"/>
      <c r="S3377" s="88"/>
      <c r="T3377" s="8"/>
      <c r="U3377" s="8"/>
      <c r="V3377" s="11"/>
      <c r="W3377" s="19"/>
      <c r="X3377" s="8"/>
      <c r="Y3377" s="90"/>
      <c r="Z3377" s="88"/>
      <c r="AA3377" s="88"/>
      <c r="AB3377" s="88"/>
      <c r="AC3377" s="88"/>
      <c r="AD3377" s="10"/>
      <c r="AE3377" s="8"/>
      <c r="AF3377" s="12"/>
      <c r="AG3377" s="8"/>
      <c r="AH3377" s="88"/>
    </row>
    <row r="3378" spans="1:34" x14ac:dyDescent="0.25">
      <c r="A3378" s="62">
        <f>COUNTA(H3378:K3378,L3378:AH3378)</f>
        <v>0</v>
      </c>
      <c r="B3378" s="13"/>
      <c r="C3378" s="13"/>
      <c r="D3378" s="13"/>
      <c r="E3378" s="13">
        <f t="shared" si="426"/>
        <v>0</v>
      </c>
      <c r="F3378" s="13"/>
      <c r="G3378" s="13"/>
      <c r="H3378" s="88"/>
      <c r="I3378" s="88"/>
      <c r="J3378" s="9"/>
      <c r="K3378" s="8"/>
      <c r="L3378" s="19"/>
      <c r="M3378" s="8"/>
      <c r="N3378" s="19"/>
      <c r="O3378" s="19"/>
      <c r="P3378" s="19"/>
      <c r="Q3378" s="8"/>
      <c r="R3378" s="8"/>
      <c r="S3378" s="88"/>
      <c r="T3378" s="8"/>
      <c r="U3378" s="8"/>
      <c r="V3378" s="11"/>
      <c r="W3378" s="19"/>
      <c r="X3378" s="8"/>
      <c r="Y3378" s="90"/>
      <c r="Z3378" s="88"/>
      <c r="AA3378" s="88"/>
      <c r="AB3378" s="88"/>
      <c r="AC3378" s="88"/>
      <c r="AD3378" s="10"/>
      <c r="AE3378" s="8"/>
      <c r="AF3378" s="12"/>
      <c r="AG3378" s="8"/>
      <c r="AH3378" s="88"/>
    </row>
    <row r="3379" spans="1:34" s="26" customFormat="1" ht="11.25" customHeight="1" x14ac:dyDescent="0.25">
      <c r="A3379" s="21">
        <v>0</v>
      </c>
      <c r="B3379" s="22"/>
      <c r="C3379" s="22"/>
      <c r="D3379" s="21"/>
      <c r="E3379" s="23">
        <f>MAX(E3363:E3378)</f>
        <v>0</v>
      </c>
      <c r="F3379" s="21" t="str">
        <f>RIGHT(R3379,4)</f>
        <v xml:space="preserve"> - 0</v>
      </c>
      <c r="G3379" s="21" t="str">
        <f>RIGHT(X3379,4)</f>
        <v xml:space="preserve"> - 0</v>
      </c>
      <c r="H3379" s="88"/>
      <c r="I3379" s="88"/>
      <c r="J3379" s="23" t="s">
        <v>85</v>
      </c>
      <c r="K3379" s="23" t="str">
        <f>IF(E3379=4,"ВО",IF(E3379=3,"СПО",IF(E3379=2,"ВО (с)",IF(E3379=1,"СПО (с)","-"))))</f>
        <v>-</v>
      </c>
      <c r="L3379" s="23">
        <f>COUNTA(L3363:L3378)</f>
        <v>0</v>
      </c>
      <c r="M3379" s="23" t="s">
        <v>80</v>
      </c>
      <c r="N3379" s="23" t="s">
        <v>80</v>
      </c>
      <c r="O3379" s="23">
        <f>COUNTA(O3363:O3378)</f>
        <v>0</v>
      </c>
      <c r="P3379" s="23" t="s">
        <v>80</v>
      </c>
      <c r="Q3379" s="23">
        <f>SUM(Q3363:Q3378)</f>
        <v>0</v>
      </c>
      <c r="R3379" s="23" t="str">
        <f>CONCATENATE("П.Г.П. - ",MAX(R3363:R3378))</f>
        <v>П.Г.П. - 0</v>
      </c>
      <c r="S3379" s="23">
        <f>COUNTA(S3363)</f>
        <v>0</v>
      </c>
      <c r="T3379" s="23">
        <f>T3364</f>
        <v>0</v>
      </c>
      <c r="U3379" s="23" t="s">
        <v>80</v>
      </c>
      <c r="V3379" s="23" t="s">
        <v>80</v>
      </c>
      <c r="W3379" s="23">
        <f>COUNTA(W3363:W3378)</f>
        <v>0</v>
      </c>
      <c r="X3379" s="23" t="str">
        <f>CONCATENATE("П.Г.П. - ",MAX(X3363:X3378))</f>
        <v>П.Г.П. - 0</v>
      </c>
      <c r="Y3379" s="24">
        <f>Y3363</f>
        <v>0</v>
      </c>
      <c r="Z3379" s="23" t="str">
        <f>IF(Z3363="","-",Z3363)</f>
        <v>-</v>
      </c>
      <c r="AA3379" s="23" t="str">
        <f t="shared" ref="AA3379:AC3379" si="427">IF(AA3363="","-",AA3363)</f>
        <v>-</v>
      </c>
      <c r="AB3379" s="23" t="str">
        <f t="shared" si="427"/>
        <v>-</v>
      </c>
      <c r="AC3379" s="23" t="str">
        <f t="shared" si="427"/>
        <v>-</v>
      </c>
      <c r="AD3379" s="23" t="s">
        <v>80</v>
      </c>
      <c r="AE3379" s="23">
        <f>SUM(AE3363:AE3378)</f>
        <v>0</v>
      </c>
      <c r="AF3379" s="25">
        <f>SUM(AF3363:AF3378)</f>
        <v>0</v>
      </c>
      <c r="AG3379" s="23" t="s">
        <v>80</v>
      </c>
      <c r="AH3379" s="23" t="s">
        <v>80</v>
      </c>
    </row>
    <row r="3380" spans="1:34" x14ac:dyDescent="0.25">
      <c r="A3380" s="62">
        <f>COUNTA(H3380:K3380,L3380:AH3380)-7</f>
        <v>-1</v>
      </c>
      <c r="B3380" s="13"/>
      <c r="C3380" s="13"/>
      <c r="D3380" s="13"/>
      <c r="E3380" s="13">
        <f t="shared" ref="E3380:E3395" si="428">IF(K3380="ВО",4,IF(K3380="СПО",3,IF(K3380="ВО (студент)",2,IF(K3380="СПО (студент)",1,0))))</f>
        <v>0</v>
      </c>
      <c r="F3380" s="13"/>
      <c r="G3380" s="13"/>
      <c r="H3380" s="88">
        <v>219</v>
      </c>
      <c r="I3380" s="88"/>
      <c r="J3380" s="7" t="s">
        <v>77</v>
      </c>
      <c r="K3380" s="8"/>
      <c r="L3380" s="19"/>
      <c r="M3380" s="8"/>
      <c r="N3380" s="19"/>
      <c r="O3380" s="19"/>
      <c r="P3380" s="19"/>
      <c r="Q3380" s="8"/>
      <c r="R3380" s="8"/>
      <c r="S3380" s="88"/>
      <c r="T3380" s="17" t="s">
        <v>80</v>
      </c>
      <c r="U3380" s="17" t="s">
        <v>80</v>
      </c>
      <c r="V3380" s="18" t="s">
        <v>80</v>
      </c>
      <c r="W3380" s="19"/>
      <c r="X3380" s="8"/>
      <c r="Y3380" s="90"/>
      <c r="Z3380" s="88"/>
      <c r="AA3380" s="88"/>
      <c r="AB3380" s="88" t="str">
        <f>IF(Y3380&lt;1,"-",ROUND(YEARFRAC(Y3380,#REF!,1),2))</f>
        <v>-</v>
      </c>
      <c r="AC3380" s="88"/>
      <c r="AD3380" s="10"/>
      <c r="AE3380" s="8"/>
      <c r="AF3380" s="12"/>
      <c r="AG3380" s="8"/>
      <c r="AH3380" s="88"/>
    </row>
    <row r="3381" spans="1:34" x14ac:dyDescent="0.25">
      <c r="A3381" s="62">
        <f>COUNTA(H3381:K3381,L3381:AH3381)</f>
        <v>0</v>
      </c>
      <c r="B3381" s="13"/>
      <c r="C3381" s="13"/>
      <c r="D3381" s="13"/>
      <c r="E3381" s="13">
        <f t="shared" si="428"/>
        <v>0</v>
      </c>
      <c r="F3381" s="13"/>
      <c r="G3381" s="13"/>
      <c r="H3381" s="88"/>
      <c r="I3381" s="88"/>
      <c r="J3381" s="9"/>
      <c r="K3381" s="8"/>
      <c r="L3381" s="19"/>
      <c r="M3381" s="8"/>
      <c r="N3381" s="19"/>
      <c r="O3381" s="19"/>
      <c r="P3381" s="19"/>
      <c r="Q3381" s="8"/>
      <c r="R3381" s="8"/>
      <c r="S3381" s="88"/>
      <c r="T3381" s="8"/>
      <c r="U3381" s="8"/>
      <c r="V3381" s="11"/>
      <c r="W3381" s="19"/>
      <c r="X3381" s="8"/>
      <c r="Y3381" s="90"/>
      <c r="Z3381" s="88"/>
      <c r="AA3381" s="88"/>
      <c r="AB3381" s="88"/>
      <c r="AC3381" s="88"/>
      <c r="AD3381" s="10"/>
      <c r="AE3381" s="8"/>
      <c r="AF3381" s="12"/>
      <c r="AG3381" s="8"/>
      <c r="AH3381" s="88"/>
    </row>
    <row r="3382" spans="1:34" x14ac:dyDescent="0.25">
      <c r="A3382" s="62">
        <f>COUNTA(H3382:K3382,L3382:AH3382,J3383)-4</f>
        <v>0</v>
      </c>
      <c r="B3382" s="13"/>
      <c r="C3382" s="13"/>
      <c r="D3382" s="13"/>
      <c r="E3382" s="13">
        <f t="shared" si="428"/>
        <v>0</v>
      </c>
      <c r="F3382" s="13"/>
      <c r="G3382" s="13"/>
      <c r="H3382" s="88"/>
      <c r="I3382" s="88"/>
      <c r="J3382" s="7" t="s">
        <v>78</v>
      </c>
      <c r="K3382" s="8"/>
      <c r="L3382" s="19"/>
      <c r="M3382" s="8"/>
      <c r="N3382" s="19"/>
      <c r="O3382" s="19"/>
      <c r="P3382" s="19"/>
      <c r="Q3382" s="8"/>
      <c r="R3382" s="8"/>
      <c r="S3382" s="88"/>
      <c r="T3382" s="17" t="s">
        <v>80</v>
      </c>
      <c r="U3382" s="17" t="s">
        <v>80</v>
      </c>
      <c r="V3382" s="18" t="s">
        <v>80</v>
      </c>
      <c r="W3382" s="19"/>
      <c r="X3382" s="8"/>
      <c r="Y3382" s="90"/>
      <c r="Z3382" s="88"/>
      <c r="AA3382" s="88"/>
      <c r="AB3382" s="88"/>
      <c r="AC3382" s="88"/>
      <c r="AD3382" s="10"/>
      <c r="AE3382" s="8"/>
      <c r="AF3382" s="12"/>
      <c r="AG3382" s="8"/>
      <c r="AH3382" s="88"/>
    </row>
    <row r="3383" spans="1:34" x14ac:dyDescent="0.25">
      <c r="A3383" s="62">
        <f>COUNTA(H3383:K3383,L3383:AH3383)</f>
        <v>0</v>
      </c>
      <c r="B3383" s="13"/>
      <c r="C3383" s="13"/>
      <c r="D3383" s="13" t="str">
        <f>IF(J3383&gt;0,"совмещение","-")</f>
        <v>-</v>
      </c>
      <c r="E3383" s="13">
        <f t="shared" si="428"/>
        <v>0</v>
      </c>
      <c r="F3383" s="13"/>
      <c r="G3383" s="13"/>
      <c r="H3383" s="88"/>
      <c r="I3383" s="88"/>
      <c r="J3383" s="9"/>
      <c r="K3383" s="8"/>
      <c r="L3383" s="19"/>
      <c r="M3383" s="8"/>
      <c r="N3383" s="19"/>
      <c r="O3383" s="19"/>
      <c r="P3383" s="19"/>
      <c r="Q3383" s="8"/>
      <c r="R3383" s="8"/>
      <c r="S3383" s="88"/>
      <c r="T3383" s="8"/>
      <c r="U3383" s="8"/>
      <c r="V3383" s="11"/>
      <c r="W3383" s="19"/>
      <c r="X3383" s="8"/>
      <c r="Y3383" s="90"/>
      <c r="Z3383" s="88"/>
      <c r="AA3383" s="88"/>
      <c r="AB3383" s="88"/>
      <c r="AC3383" s="88"/>
      <c r="AD3383" s="10"/>
      <c r="AE3383" s="8"/>
      <c r="AF3383" s="12"/>
      <c r="AG3383" s="8"/>
      <c r="AH3383" s="88"/>
    </row>
    <row r="3384" spans="1:34" x14ac:dyDescent="0.25">
      <c r="A3384" s="62">
        <f>COUNTA(H3384:K3384,L3384:AH3384)</f>
        <v>0</v>
      </c>
      <c r="B3384" s="13"/>
      <c r="C3384" s="13"/>
      <c r="D3384" s="13"/>
      <c r="E3384" s="13">
        <f t="shared" si="428"/>
        <v>0</v>
      </c>
      <c r="F3384" s="13"/>
      <c r="G3384" s="13"/>
      <c r="H3384" s="88"/>
      <c r="I3384" s="88"/>
      <c r="J3384" s="9"/>
      <c r="K3384" s="8"/>
      <c r="L3384" s="19"/>
      <c r="M3384" s="8"/>
      <c r="N3384" s="19"/>
      <c r="O3384" s="19"/>
      <c r="P3384" s="19"/>
      <c r="Q3384" s="8"/>
      <c r="R3384" s="8"/>
      <c r="S3384" s="88"/>
      <c r="T3384" s="8"/>
      <c r="U3384" s="8"/>
      <c r="V3384" s="11"/>
      <c r="W3384" s="19"/>
      <c r="X3384" s="8"/>
      <c r="Y3384" s="90"/>
      <c r="Z3384" s="88"/>
      <c r="AA3384" s="88"/>
      <c r="AB3384" s="88"/>
      <c r="AC3384" s="88"/>
      <c r="AD3384" s="10"/>
      <c r="AE3384" s="8"/>
      <c r="AF3384" s="12"/>
      <c r="AG3384" s="8"/>
      <c r="AH3384" s="88"/>
    </row>
    <row r="3385" spans="1:34" x14ac:dyDescent="0.25">
      <c r="A3385" s="62">
        <f>COUNTA(H3385:K3385,L3385:AH3385)</f>
        <v>0</v>
      </c>
      <c r="B3385" s="13"/>
      <c r="C3385" s="13"/>
      <c r="D3385" s="13"/>
      <c r="E3385" s="13">
        <f t="shared" si="428"/>
        <v>0</v>
      </c>
      <c r="F3385" s="13"/>
      <c r="G3385" s="13"/>
      <c r="H3385" s="88"/>
      <c r="I3385" s="88"/>
      <c r="J3385" s="9"/>
      <c r="K3385" s="8"/>
      <c r="L3385" s="19"/>
      <c r="M3385" s="8"/>
      <c r="N3385" s="19"/>
      <c r="O3385" s="19"/>
      <c r="P3385" s="19"/>
      <c r="Q3385" s="8"/>
      <c r="R3385" s="8"/>
      <c r="S3385" s="88"/>
      <c r="T3385" s="8"/>
      <c r="U3385" s="8"/>
      <c r="V3385" s="11"/>
      <c r="W3385" s="19"/>
      <c r="X3385" s="8"/>
      <c r="Y3385" s="90"/>
      <c r="Z3385" s="88"/>
      <c r="AA3385" s="88"/>
      <c r="AB3385" s="88"/>
      <c r="AC3385" s="88"/>
      <c r="AD3385" s="10"/>
      <c r="AE3385" s="8"/>
      <c r="AF3385" s="12"/>
      <c r="AG3385" s="8"/>
      <c r="AH3385" s="88"/>
    </row>
    <row r="3386" spans="1:34" x14ac:dyDescent="0.25">
      <c r="A3386" s="62">
        <f>COUNTA(H3386:K3386,L3386:AH3386)</f>
        <v>0</v>
      </c>
      <c r="B3386" s="13"/>
      <c r="C3386" s="13"/>
      <c r="D3386" s="13"/>
      <c r="E3386" s="13">
        <f t="shared" si="428"/>
        <v>0</v>
      </c>
      <c r="F3386" s="13"/>
      <c r="G3386" s="13"/>
      <c r="H3386" s="88"/>
      <c r="I3386" s="88"/>
      <c r="J3386" s="9"/>
      <c r="K3386" s="8"/>
      <c r="L3386" s="19"/>
      <c r="M3386" s="8"/>
      <c r="N3386" s="19"/>
      <c r="O3386" s="19"/>
      <c r="P3386" s="19"/>
      <c r="Q3386" s="8"/>
      <c r="R3386" s="8"/>
      <c r="S3386" s="88"/>
      <c r="T3386" s="8"/>
      <c r="U3386" s="8"/>
      <c r="V3386" s="11"/>
      <c r="W3386" s="19"/>
      <c r="X3386" s="8"/>
      <c r="Y3386" s="90"/>
      <c r="Z3386" s="88"/>
      <c r="AA3386" s="88"/>
      <c r="AB3386" s="88"/>
      <c r="AC3386" s="88"/>
      <c r="AD3386" s="10"/>
      <c r="AE3386" s="8"/>
      <c r="AF3386" s="12"/>
      <c r="AG3386" s="8"/>
      <c r="AH3386" s="88"/>
    </row>
    <row r="3387" spans="1:34" x14ac:dyDescent="0.25">
      <c r="A3387" s="62">
        <f>COUNTA(H3387:K3387,L3387:AH3387)</f>
        <v>0</v>
      </c>
      <c r="B3387" s="13"/>
      <c r="C3387" s="13"/>
      <c r="D3387" s="13"/>
      <c r="E3387" s="13">
        <f t="shared" si="428"/>
        <v>0</v>
      </c>
      <c r="F3387" s="13"/>
      <c r="G3387" s="13"/>
      <c r="H3387" s="88"/>
      <c r="I3387" s="88"/>
      <c r="J3387" s="9"/>
      <c r="K3387" s="8"/>
      <c r="L3387" s="19"/>
      <c r="M3387" s="8"/>
      <c r="N3387" s="19"/>
      <c r="O3387" s="19"/>
      <c r="P3387" s="19"/>
      <c r="Q3387" s="8"/>
      <c r="R3387" s="8"/>
      <c r="S3387" s="88"/>
      <c r="T3387" s="8"/>
      <c r="U3387" s="8"/>
      <c r="V3387" s="11"/>
      <c r="W3387" s="19"/>
      <c r="X3387" s="8"/>
      <c r="Y3387" s="90"/>
      <c r="Z3387" s="88"/>
      <c r="AA3387" s="88"/>
      <c r="AB3387" s="88"/>
      <c r="AC3387" s="88"/>
      <c r="AD3387" s="10"/>
      <c r="AE3387" s="8"/>
      <c r="AF3387" s="12"/>
      <c r="AG3387" s="8"/>
      <c r="AH3387" s="88"/>
    </row>
    <row r="3388" spans="1:34" x14ac:dyDescent="0.25">
      <c r="A3388" s="62">
        <f>COUNTA(H3388:K3388,L3388:AH3388)</f>
        <v>0</v>
      </c>
      <c r="B3388" s="13"/>
      <c r="C3388" s="13"/>
      <c r="D3388" s="13"/>
      <c r="E3388" s="13">
        <f t="shared" si="428"/>
        <v>0</v>
      </c>
      <c r="F3388" s="13"/>
      <c r="G3388" s="13"/>
      <c r="H3388" s="88"/>
      <c r="I3388" s="88"/>
      <c r="J3388" s="9"/>
      <c r="K3388" s="8"/>
      <c r="L3388" s="19"/>
      <c r="M3388" s="8"/>
      <c r="N3388" s="19"/>
      <c r="O3388" s="19"/>
      <c r="P3388" s="19"/>
      <c r="Q3388" s="8"/>
      <c r="R3388" s="8"/>
      <c r="S3388" s="88"/>
      <c r="T3388" s="8"/>
      <c r="U3388" s="8"/>
      <c r="V3388" s="11"/>
      <c r="W3388" s="19"/>
      <c r="X3388" s="8"/>
      <c r="Y3388" s="90"/>
      <c r="Z3388" s="88"/>
      <c r="AA3388" s="88"/>
      <c r="AB3388" s="88"/>
      <c r="AC3388" s="88"/>
      <c r="AD3388" s="10"/>
      <c r="AE3388" s="8"/>
      <c r="AF3388" s="12"/>
      <c r="AG3388" s="8"/>
      <c r="AH3388" s="88"/>
    </row>
    <row r="3389" spans="1:34" x14ac:dyDescent="0.25">
      <c r="A3389" s="62">
        <f>COUNTA(H3389:K3389,L3389:AH3389,J3390)-4</f>
        <v>0</v>
      </c>
      <c r="B3389" s="13"/>
      <c r="C3389" s="13"/>
      <c r="D3389" s="13"/>
      <c r="E3389" s="13">
        <f t="shared" si="428"/>
        <v>0</v>
      </c>
      <c r="F3389" s="13"/>
      <c r="G3389" s="13"/>
      <c r="H3389" s="88"/>
      <c r="I3389" s="88"/>
      <c r="J3389" s="7" t="s">
        <v>79</v>
      </c>
      <c r="K3389" s="8"/>
      <c r="L3389" s="19"/>
      <c r="M3389" s="8"/>
      <c r="N3389" s="19"/>
      <c r="O3389" s="19"/>
      <c r="P3389" s="19"/>
      <c r="Q3389" s="8"/>
      <c r="R3389" s="8"/>
      <c r="S3389" s="88"/>
      <c r="T3389" s="17" t="s">
        <v>80</v>
      </c>
      <c r="U3389" s="17" t="s">
        <v>80</v>
      </c>
      <c r="V3389" s="18" t="s">
        <v>80</v>
      </c>
      <c r="W3389" s="19"/>
      <c r="X3389" s="8"/>
      <c r="Y3389" s="90"/>
      <c r="Z3389" s="88"/>
      <c r="AA3389" s="88"/>
      <c r="AB3389" s="88"/>
      <c r="AC3389" s="88"/>
      <c r="AD3389" s="10"/>
      <c r="AE3389" s="8"/>
      <c r="AF3389" s="12"/>
      <c r="AG3389" s="8"/>
      <c r="AH3389" s="88"/>
    </row>
    <row r="3390" spans="1:34" x14ac:dyDescent="0.25">
      <c r="A3390" s="62">
        <f>COUNTA(H3390:K3390,L3390:AH3390)</f>
        <v>0</v>
      </c>
      <c r="B3390" s="13"/>
      <c r="C3390" s="13"/>
      <c r="D3390" s="13" t="str">
        <f>IF(J3390&gt;0,"совместительство","-")</f>
        <v>-</v>
      </c>
      <c r="E3390" s="13">
        <f t="shared" si="428"/>
        <v>0</v>
      </c>
      <c r="F3390" s="13"/>
      <c r="G3390" s="13"/>
      <c r="H3390" s="88"/>
      <c r="I3390" s="88"/>
      <c r="J3390" s="9"/>
      <c r="K3390" s="8"/>
      <c r="L3390" s="19"/>
      <c r="M3390" s="8"/>
      <c r="N3390" s="19"/>
      <c r="O3390" s="19"/>
      <c r="P3390" s="19"/>
      <c r="Q3390" s="8"/>
      <c r="R3390" s="8"/>
      <c r="S3390" s="88"/>
      <c r="T3390" s="8"/>
      <c r="U3390" s="8"/>
      <c r="V3390" s="11"/>
      <c r="W3390" s="19"/>
      <c r="X3390" s="8"/>
      <c r="Y3390" s="90"/>
      <c r="Z3390" s="88"/>
      <c r="AA3390" s="88"/>
      <c r="AB3390" s="88"/>
      <c r="AC3390" s="88"/>
      <c r="AD3390" s="10"/>
      <c r="AE3390" s="8"/>
      <c r="AF3390" s="12"/>
      <c r="AG3390" s="8"/>
      <c r="AH3390" s="88"/>
    </row>
    <row r="3391" spans="1:34" x14ac:dyDescent="0.25">
      <c r="A3391" s="62">
        <f>COUNTA(H3391:K3391,L3391:AH3391)</f>
        <v>0</v>
      </c>
      <c r="B3391" s="13"/>
      <c r="C3391" s="13"/>
      <c r="D3391" s="13"/>
      <c r="E3391" s="13">
        <f t="shared" si="428"/>
        <v>0</v>
      </c>
      <c r="F3391" s="13"/>
      <c r="G3391" s="13"/>
      <c r="H3391" s="88"/>
      <c r="I3391" s="88"/>
      <c r="J3391" s="9"/>
      <c r="K3391" s="8"/>
      <c r="L3391" s="19"/>
      <c r="M3391" s="8"/>
      <c r="N3391" s="19"/>
      <c r="O3391" s="19"/>
      <c r="P3391" s="19"/>
      <c r="Q3391" s="8"/>
      <c r="R3391" s="8"/>
      <c r="S3391" s="88"/>
      <c r="T3391" s="8"/>
      <c r="U3391" s="8"/>
      <c r="V3391" s="11"/>
      <c r="W3391" s="19"/>
      <c r="X3391" s="8"/>
      <c r="Y3391" s="90"/>
      <c r="Z3391" s="88"/>
      <c r="AA3391" s="88"/>
      <c r="AB3391" s="88"/>
      <c r="AC3391" s="88"/>
      <c r="AD3391" s="10"/>
      <c r="AE3391" s="8"/>
      <c r="AF3391" s="12"/>
      <c r="AG3391" s="8"/>
      <c r="AH3391" s="88"/>
    </row>
    <row r="3392" spans="1:34" x14ac:dyDescent="0.25">
      <c r="A3392" s="62">
        <f>COUNTA(H3392:K3392,L3392:AH3392)</f>
        <v>0</v>
      </c>
      <c r="B3392" s="13"/>
      <c r="C3392" s="13"/>
      <c r="D3392" s="13"/>
      <c r="E3392" s="13">
        <f t="shared" si="428"/>
        <v>0</v>
      </c>
      <c r="F3392" s="13"/>
      <c r="G3392" s="13"/>
      <c r="H3392" s="88"/>
      <c r="I3392" s="88"/>
      <c r="J3392" s="9"/>
      <c r="K3392" s="8"/>
      <c r="L3392" s="19"/>
      <c r="M3392" s="8"/>
      <c r="N3392" s="19"/>
      <c r="O3392" s="19"/>
      <c r="P3392" s="19"/>
      <c r="Q3392" s="8"/>
      <c r="R3392" s="8"/>
      <c r="S3392" s="88"/>
      <c r="T3392" s="8"/>
      <c r="U3392" s="8"/>
      <c r="V3392" s="11"/>
      <c r="W3392" s="19"/>
      <c r="X3392" s="8"/>
      <c r="Y3392" s="90"/>
      <c r="Z3392" s="88"/>
      <c r="AA3392" s="88"/>
      <c r="AB3392" s="88"/>
      <c r="AC3392" s="88"/>
      <c r="AD3392" s="10"/>
      <c r="AE3392" s="8"/>
      <c r="AF3392" s="12"/>
      <c r="AG3392" s="8"/>
      <c r="AH3392" s="88"/>
    </row>
    <row r="3393" spans="1:34" x14ac:dyDescent="0.25">
      <c r="A3393" s="62">
        <f>COUNTA(H3393:K3393,L3393:AH3393)</f>
        <v>0</v>
      </c>
      <c r="B3393" s="13"/>
      <c r="C3393" s="13"/>
      <c r="D3393" s="13"/>
      <c r="E3393" s="13">
        <f t="shared" si="428"/>
        <v>0</v>
      </c>
      <c r="F3393" s="13"/>
      <c r="G3393" s="13"/>
      <c r="H3393" s="88"/>
      <c r="I3393" s="88"/>
      <c r="J3393" s="9"/>
      <c r="K3393" s="8"/>
      <c r="L3393" s="19"/>
      <c r="M3393" s="8"/>
      <c r="N3393" s="19"/>
      <c r="O3393" s="19"/>
      <c r="P3393" s="19"/>
      <c r="Q3393" s="8"/>
      <c r="R3393" s="8"/>
      <c r="S3393" s="88"/>
      <c r="T3393" s="8"/>
      <c r="U3393" s="8"/>
      <c r="V3393" s="11"/>
      <c r="W3393" s="19"/>
      <c r="X3393" s="8"/>
      <c r="Y3393" s="90"/>
      <c r="Z3393" s="88"/>
      <c r="AA3393" s="88"/>
      <c r="AB3393" s="88"/>
      <c r="AC3393" s="88"/>
      <c r="AD3393" s="10"/>
      <c r="AE3393" s="8"/>
      <c r="AF3393" s="12"/>
      <c r="AG3393" s="8"/>
      <c r="AH3393" s="88"/>
    </row>
    <row r="3394" spans="1:34" x14ac:dyDescent="0.25">
      <c r="A3394" s="62">
        <f>COUNTA(H3394:K3394,L3394:AH3394)</f>
        <v>0</v>
      </c>
      <c r="B3394" s="13"/>
      <c r="C3394" s="13"/>
      <c r="D3394" s="13"/>
      <c r="E3394" s="13">
        <f t="shared" si="428"/>
        <v>0</v>
      </c>
      <c r="F3394" s="13"/>
      <c r="G3394" s="13"/>
      <c r="H3394" s="88"/>
      <c r="I3394" s="88"/>
      <c r="J3394" s="9"/>
      <c r="K3394" s="8"/>
      <c r="L3394" s="19"/>
      <c r="M3394" s="8"/>
      <c r="N3394" s="19"/>
      <c r="O3394" s="19"/>
      <c r="P3394" s="19"/>
      <c r="Q3394" s="8"/>
      <c r="R3394" s="8"/>
      <c r="S3394" s="88"/>
      <c r="T3394" s="8"/>
      <c r="U3394" s="8"/>
      <c r="V3394" s="11"/>
      <c r="W3394" s="19"/>
      <c r="X3394" s="8"/>
      <c r="Y3394" s="90"/>
      <c r="Z3394" s="88"/>
      <c r="AA3394" s="88"/>
      <c r="AB3394" s="88"/>
      <c r="AC3394" s="88"/>
      <c r="AD3394" s="10"/>
      <c r="AE3394" s="8"/>
      <c r="AF3394" s="12"/>
      <c r="AG3394" s="8"/>
      <c r="AH3394" s="88"/>
    </row>
    <row r="3395" spans="1:34" x14ac:dyDescent="0.25">
      <c r="A3395" s="62">
        <f>COUNTA(H3395:K3395,L3395:AH3395)</f>
        <v>0</v>
      </c>
      <c r="B3395" s="13"/>
      <c r="C3395" s="13"/>
      <c r="D3395" s="13"/>
      <c r="E3395" s="13">
        <f t="shared" si="428"/>
        <v>0</v>
      </c>
      <c r="F3395" s="13"/>
      <c r="G3395" s="13"/>
      <c r="H3395" s="88"/>
      <c r="I3395" s="88"/>
      <c r="J3395" s="9"/>
      <c r="K3395" s="8"/>
      <c r="L3395" s="19"/>
      <c r="M3395" s="8"/>
      <c r="N3395" s="19"/>
      <c r="O3395" s="19"/>
      <c r="P3395" s="19"/>
      <c r="Q3395" s="8"/>
      <c r="R3395" s="8"/>
      <c r="S3395" s="88"/>
      <c r="T3395" s="8"/>
      <c r="U3395" s="8"/>
      <c r="V3395" s="11"/>
      <c r="W3395" s="19"/>
      <c r="X3395" s="8"/>
      <c r="Y3395" s="90"/>
      <c r="Z3395" s="88"/>
      <c r="AA3395" s="88"/>
      <c r="AB3395" s="88"/>
      <c r="AC3395" s="88"/>
      <c r="AD3395" s="10"/>
      <c r="AE3395" s="8"/>
      <c r="AF3395" s="12"/>
      <c r="AG3395" s="8"/>
      <c r="AH3395" s="88"/>
    </row>
    <row r="3396" spans="1:34" s="26" customFormat="1" ht="11.25" customHeight="1" x14ac:dyDescent="0.25">
      <c r="A3396" s="21">
        <v>0</v>
      </c>
      <c r="B3396" s="22"/>
      <c r="C3396" s="22"/>
      <c r="D3396" s="21"/>
      <c r="E3396" s="23">
        <f>MAX(E3380:E3395)</f>
        <v>0</v>
      </c>
      <c r="F3396" s="21" t="str">
        <f>RIGHT(R3396,4)</f>
        <v xml:space="preserve"> - 0</v>
      </c>
      <c r="G3396" s="21" t="str">
        <f>RIGHT(X3396,4)</f>
        <v xml:space="preserve"> - 0</v>
      </c>
      <c r="H3396" s="88"/>
      <c r="I3396" s="88"/>
      <c r="J3396" s="23" t="s">
        <v>85</v>
      </c>
      <c r="K3396" s="23" t="str">
        <f>IF(E3396=4,"ВО",IF(E3396=3,"СПО",IF(E3396=2,"ВО (с)",IF(E3396=1,"СПО (с)","-"))))</f>
        <v>-</v>
      </c>
      <c r="L3396" s="23">
        <f>COUNTA(L3380:L3395)</f>
        <v>0</v>
      </c>
      <c r="M3396" s="23" t="s">
        <v>80</v>
      </c>
      <c r="N3396" s="23" t="s">
        <v>80</v>
      </c>
      <c r="O3396" s="23">
        <f>COUNTA(O3380:O3395)</f>
        <v>0</v>
      </c>
      <c r="P3396" s="23" t="s">
        <v>80</v>
      </c>
      <c r="Q3396" s="23">
        <f>SUM(Q3380:Q3395)</f>
        <v>0</v>
      </c>
      <c r="R3396" s="23" t="str">
        <f>CONCATENATE("П.Г.П. - ",MAX(R3380:R3395))</f>
        <v>П.Г.П. - 0</v>
      </c>
      <c r="S3396" s="23">
        <f>COUNTA(S3380)</f>
        <v>0</v>
      </c>
      <c r="T3396" s="23">
        <f>T3381</f>
        <v>0</v>
      </c>
      <c r="U3396" s="23" t="s">
        <v>80</v>
      </c>
      <c r="V3396" s="23" t="s">
        <v>80</v>
      </c>
      <c r="W3396" s="23">
        <f>COUNTA(W3380:W3395)</f>
        <v>0</v>
      </c>
      <c r="X3396" s="23" t="str">
        <f>CONCATENATE("П.Г.П. - ",MAX(X3380:X3395))</f>
        <v>П.Г.П. - 0</v>
      </c>
      <c r="Y3396" s="24">
        <f>Y3380</f>
        <v>0</v>
      </c>
      <c r="Z3396" s="23" t="str">
        <f>IF(Z3380="","-",Z3380)</f>
        <v>-</v>
      </c>
      <c r="AA3396" s="23" t="str">
        <f t="shared" ref="AA3396:AC3396" si="429">IF(AA3380="","-",AA3380)</f>
        <v>-</v>
      </c>
      <c r="AB3396" s="23" t="str">
        <f t="shared" si="429"/>
        <v>-</v>
      </c>
      <c r="AC3396" s="23" t="str">
        <f t="shared" si="429"/>
        <v>-</v>
      </c>
      <c r="AD3396" s="23" t="s">
        <v>80</v>
      </c>
      <c r="AE3396" s="23">
        <f>SUM(AE3380:AE3395)</f>
        <v>0</v>
      </c>
      <c r="AF3396" s="25">
        <f>SUM(AF3380:AF3395)</f>
        <v>0</v>
      </c>
      <c r="AG3396" s="23" t="s">
        <v>80</v>
      </c>
      <c r="AH3396" s="23" t="s">
        <v>80</v>
      </c>
    </row>
    <row r="3397" spans="1:34" x14ac:dyDescent="0.25">
      <c r="A3397" s="62">
        <f>COUNTA(H3397:K3397,L3397:AH3397)-7</f>
        <v>-1</v>
      </c>
      <c r="B3397" s="13"/>
      <c r="C3397" s="13"/>
      <c r="D3397" s="13"/>
      <c r="E3397" s="13">
        <f t="shared" ref="E3397:E3412" si="430">IF(K3397="ВО",4,IF(K3397="СПО",3,IF(K3397="ВО (студент)",2,IF(K3397="СПО (студент)",1,0))))</f>
        <v>0</v>
      </c>
      <c r="F3397" s="13"/>
      <c r="G3397" s="13"/>
      <c r="H3397" s="88">
        <v>220</v>
      </c>
      <c r="I3397" s="88"/>
      <c r="J3397" s="7" t="s">
        <v>77</v>
      </c>
      <c r="K3397" s="8"/>
      <c r="L3397" s="19"/>
      <c r="M3397" s="8"/>
      <c r="N3397" s="19"/>
      <c r="O3397" s="19"/>
      <c r="P3397" s="19"/>
      <c r="Q3397" s="8"/>
      <c r="R3397" s="8"/>
      <c r="S3397" s="88"/>
      <c r="T3397" s="17" t="s">
        <v>80</v>
      </c>
      <c r="U3397" s="17" t="s">
        <v>80</v>
      </c>
      <c r="V3397" s="18" t="s">
        <v>80</v>
      </c>
      <c r="W3397" s="19"/>
      <c r="X3397" s="8"/>
      <c r="Y3397" s="90"/>
      <c r="Z3397" s="88"/>
      <c r="AA3397" s="88"/>
      <c r="AB3397" s="88" t="str">
        <f>IF(Y3397&lt;1,"-",ROUND(YEARFRAC(Y3397,#REF!,1),2))</f>
        <v>-</v>
      </c>
      <c r="AC3397" s="88"/>
      <c r="AD3397" s="10"/>
      <c r="AE3397" s="8"/>
      <c r="AF3397" s="12"/>
      <c r="AG3397" s="8"/>
      <c r="AH3397" s="88"/>
    </row>
    <row r="3398" spans="1:34" x14ac:dyDescent="0.25">
      <c r="A3398" s="62">
        <f>COUNTA(H3398:K3398,L3398:AH3398)</f>
        <v>0</v>
      </c>
      <c r="B3398" s="13"/>
      <c r="C3398" s="13"/>
      <c r="D3398" s="13"/>
      <c r="E3398" s="13">
        <f t="shared" si="430"/>
        <v>0</v>
      </c>
      <c r="F3398" s="13"/>
      <c r="G3398" s="13"/>
      <c r="H3398" s="88"/>
      <c r="I3398" s="88"/>
      <c r="J3398" s="9"/>
      <c r="K3398" s="8"/>
      <c r="L3398" s="19"/>
      <c r="M3398" s="8"/>
      <c r="N3398" s="19"/>
      <c r="O3398" s="19"/>
      <c r="P3398" s="19"/>
      <c r="Q3398" s="8"/>
      <c r="R3398" s="8"/>
      <c r="S3398" s="88"/>
      <c r="T3398" s="8"/>
      <c r="U3398" s="8"/>
      <c r="V3398" s="11"/>
      <c r="W3398" s="19"/>
      <c r="X3398" s="8"/>
      <c r="Y3398" s="90"/>
      <c r="Z3398" s="88"/>
      <c r="AA3398" s="88"/>
      <c r="AB3398" s="88"/>
      <c r="AC3398" s="88"/>
      <c r="AD3398" s="10"/>
      <c r="AE3398" s="8"/>
      <c r="AF3398" s="12"/>
      <c r="AG3398" s="8"/>
      <c r="AH3398" s="88"/>
    </row>
    <row r="3399" spans="1:34" x14ac:dyDescent="0.25">
      <c r="A3399" s="62">
        <f>COUNTA(H3399:K3399,L3399:AH3399,J3400)-4</f>
        <v>0</v>
      </c>
      <c r="B3399" s="13"/>
      <c r="C3399" s="13"/>
      <c r="D3399" s="13"/>
      <c r="E3399" s="13">
        <f t="shared" si="430"/>
        <v>0</v>
      </c>
      <c r="F3399" s="13"/>
      <c r="G3399" s="13"/>
      <c r="H3399" s="88"/>
      <c r="I3399" s="88"/>
      <c r="J3399" s="7" t="s">
        <v>78</v>
      </c>
      <c r="K3399" s="8"/>
      <c r="L3399" s="19"/>
      <c r="M3399" s="8"/>
      <c r="N3399" s="19"/>
      <c r="O3399" s="19"/>
      <c r="P3399" s="19"/>
      <c r="Q3399" s="8"/>
      <c r="R3399" s="8"/>
      <c r="S3399" s="88"/>
      <c r="T3399" s="17" t="s">
        <v>80</v>
      </c>
      <c r="U3399" s="17" t="s">
        <v>80</v>
      </c>
      <c r="V3399" s="18" t="s">
        <v>80</v>
      </c>
      <c r="W3399" s="19"/>
      <c r="X3399" s="8"/>
      <c r="Y3399" s="90"/>
      <c r="Z3399" s="88"/>
      <c r="AA3399" s="88"/>
      <c r="AB3399" s="88"/>
      <c r="AC3399" s="88"/>
      <c r="AD3399" s="10"/>
      <c r="AE3399" s="8"/>
      <c r="AF3399" s="12"/>
      <c r="AG3399" s="8"/>
      <c r="AH3399" s="88"/>
    </row>
    <row r="3400" spans="1:34" x14ac:dyDescent="0.25">
      <c r="A3400" s="62">
        <f>COUNTA(H3400:K3400,L3400:AH3400)</f>
        <v>0</v>
      </c>
      <c r="B3400" s="13"/>
      <c r="C3400" s="13"/>
      <c r="D3400" s="13" t="str">
        <f>IF(J3400&gt;0,"совмещение","-")</f>
        <v>-</v>
      </c>
      <c r="E3400" s="13">
        <f t="shared" si="430"/>
        <v>0</v>
      </c>
      <c r="F3400" s="13"/>
      <c r="G3400" s="13"/>
      <c r="H3400" s="88"/>
      <c r="I3400" s="88"/>
      <c r="J3400" s="9"/>
      <c r="K3400" s="8"/>
      <c r="L3400" s="19"/>
      <c r="M3400" s="8"/>
      <c r="N3400" s="19"/>
      <c r="O3400" s="19"/>
      <c r="P3400" s="19"/>
      <c r="Q3400" s="8"/>
      <c r="R3400" s="8"/>
      <c r="S3400" s="88"/>
      <c r="T3400" s="8"/>
      <c r="U3400" s="8"/>
      <c r="V3400" s="11"/>
      <c r="W3400" s="19"/>
      <c r="X3400" s="8"/>
      <c r="Y3400" s="90"/>
      <c r="Z3400" s="88"/>
      <c r="AA3400" s="88"/>
      <c r="AB3400" s="88"/>
      <c r="AC3400" s="88"/>
      <c r="AD3400" s="10"/>
      <c r="AE3400" s="8"/>
      <c r="AF3400" s="12"/>
      <c r="AG3400" s="8"/>
      <c r="AH3400" s="88"/>
    </row>
    <row r="3401" spans="1:34" x14ac:dyDescent="0.25">
      <c r="A3401" s="62">
        <f>COUNTA(H3401:K3401,L3401:AH3401)</f>
        <v>0</v>
      </c>
      <c r="B3401" s="13"/>
      <c r="C3401" s="13"/>
      <c r="D3401" s="13"/>
      <c r="E3401" s="13">
        <f t="shared" si="430"/>
        <v>0</v>
      </c>
      <c r="F3401" s="13"/>
      <c r="G3401" s="13"/>
      <c r="H3401" s="88"/>
      <c r="I3401" s="88"/>
      <c r="J3401" s="9"/>
      <c r="K3401" s="8"/>
      <c r="L3401" s="19"/>
      <c r="M3401" s="8"/>
      <c r="N3401" s="19"/>
      <c r="O3401" s="19"/>
      <c r="P3401" s="19"/>
      <c r="Q3401" s="8"/>
      <c r="R3401" s="8"/>
      <c r="S3401" s="88"/>
      <c r="T3401" s="8"/>
      <c r="U3401" s="8"/>
      <c r="V3401" s="11"/>
      <c r="W3401" s="19"/>
      <c r="X3401" s="8"/>
      <c r="Y3401" s="90"/>
      <c r="Z3401" s="88"/>
      <c r="AA3401" s="88"/>
      <c r="AB3401" s="88"/>
      <c r="AC3401" s="88"/>
      <c r="AD3401" s="10"/>
      <c r="AE3401" s="8"/>
      <c r="AF3401" s="12"/>
      <c r="AG3401" s="8"/>
      <c r="AH3401" s="88"/>
    </row>
    <row r="3402" spans="1:34" x14ac:dyDescent="0.25">
      <c r="A3402" s="62">
        <f>COUNTA(H3402:K3402,L3402:AH3402)</f>
        <v>0</v>
      </c>
      <c r="B3402" s="13"/>
      <c r="C3402" s="13"/>
      <c r="D3402" s="13"/>
      <c r="E3402" s="13">
        <f t="shared" si="430"/>
        <v>0</v>
      </c>
      <c r="F3402" s="13"/>
      <c r="G3402" s="13"/>
      <c r="H3402" s="88"/>
      <c r="I3402" s="88"/>
      <c r="J3402" s="9"/>
      <c r="K3402" s="8"/>
      <c r="L3402" s="19"/>
      <c r="M3402" s="8"/>
      <c r="N3402" s="19"/>
      <c r="O3402" s="19"/>
      <c r="P3402" s="19"/>
      <c r="Q3402" s="8"/>
      <c r="R3402" s="8"/>
      <c r="S3402" s="88"/>
      <c r="T3402" s="8"/>
      <c r="U3402" s="8"/>
      <c r="V3402" s="11"/>
      <c r="W3402" s="19"/>
      <c r="X3402" s="8"/>
      <c r="Y3402" s="90"/>
      <c r="Z3402" s="88"/>
      <c r="AA3402" s="88"/>
      <c r="AB3402" s="88"/>
      <c r="AC3402" s="88"/>
      <c r="AD3402" s="10"/>
      <c r="AE3402" s="8"/>
      <c r="AF3402" s="12"/>
      <c r="AG3402" s="8"/>
      <c r="AH3402" s="88"/>
    </row>
    <row r="3403" spans="1:34" x14ac:dyDescent="0.25">
      <c r="A3403" s="62">
        <f>COUNTA(H3403:K3403,L3403:AH3403)</f>
        <v>0</v>
      </c>
      <c r="B3403" s="13"/>
      <c r="C3403" s="13"/>
      <c r="D3403" s="13"/>
      <c r="E3403" s="13">
        <f t="shared" si="430"/>
        <v>0</v>
      </c>
      <c r="F3403" s="13"/>
      <c r="G3403" s="13"/>
      <c r="H3403" s="88"/>
      <c r="I3403" s="88"/>
      <c r="J3403" s="9"/>
      <c r="K3403" s="8"/>
      <c r="L3403" s="19"/>
      <c r="M3403" s="8"/>
      <c r="N3403" s="19"/>
      <c r="O3403" s="19"/>
      <c r="P3403" s="19"/>
      <c r="Q3403" s="8"/>
      <c r="R3403" s="8"/>
      <c r="S3403" s="88"/>
      <c r="T3403" s="8"/>
      <c r="U3403" s="8"/>
      <c r="V3403" s="11"/>
      <c r="W3403" s="19"/>
      <c r="X3403" s="8"/>
      <c r="Y3403" s="90"/>
      <c r="Z3403" s="88"/>
      <c r="AA3403" s="88"/>
      <c r="AB3403" s="88"/>
      <c r="AC3403" s="88"/>
      <c r="AD3403" s="10"/>
      <c r="AE3403" s="8"/>
      <c r="AF3403" s="12"/>
      <c r="AG3403" s="8"/>
      <c r="AH3403" s="88"/>
    </row>
    <row r="3404" spans="1:34" x14ac:dyDescent="0.25">
      <c r="A3404" s="62">
        <f>COUNTA(H3404:K3404,L3404:AH3404)</f>
        <v>0</v>
      </c>
      <c r="B3404" s="13"/>
      <c r="C3404" s="13"/>
      <c r="D3404" s="13"/>
      <c r="E3404" s="13">
        <f t="shared" si="430"/>
        <v>0</v>
      </c>
      <c r="F3404" s="13"/>
      <c r="G3404" s="13"/>
      <c r="H3404" s="88"/>
      <c r="I3404" s="88"/>
      <c r="J3404" s="9"/>
      <c r="K3404" s="8"/>
      <c r="L3404" s="19"/>
      <c r="M3404" s="8"/>
      <c r="N3404" s="19"/>
      <c r="O3404" s="19"/>
      <c r="P3404" s="19"/>
      <c r="Q3404" s="8"/>
      <c r="R3404" s="8"/>
      <c r="S3404" s="88"/>
      <c r="T3404" s="8"/>
      <c r="U3404" s="8"/>
      <c r="V3404" s="11"/>
      <c r="W3404" s="19"/>
      <c r="X3404" s="8"/>
      <c r="Y3404" s="90"/>
      <c r="Z3404" s="88"/>
      <c r="AA3404" s="88"/>
      <c r="AB3404" s="88"/>
      <c r="AC3404" s="88"/>
      <c r="AD3404" s="10"/>
      <c r="AE3404" s="8"/>
      <c r="AF3404" s="12"/>
      <c r="AG3404" s="8"/>
      <c r="AH3404" s="88"/>
    </row>
    <row r="3405" spans="1:34" x14ac:dyDescent="0.25">
      <c r="A3405" s="62">
        <f>COUNTA(H3405:K3405,L3405:AH3405)</f>
        <v>0</v>
      </c>
      <c r="B3405" s="13"/>
      <c r="C3405" s="13"/>
      <c r="D3405" s="13"/>
      <c r="E3405" s="13">
        <f t="shared" si="430"/>
        <v>0</v>
      </c>
      <c r="F3405" s="13"/>
      <c r="G3405" s="13"/>
      <c r="H3405" s="88"/>
      <c r="I3405" s="88"/>
      <c r="J3405" s="9"/>
      <c r="K3405" s="8"/>
      <c r="L3405" s="19"/>
      <c r="M3405" s="8"/>
      <c r="N3405" s="19"/>
      <c r="O3405" s="19"/>
      <c r="P3405" s="19"/>
      <c r="Q3405" s="8"/>
      <c r="R3405" s="8"/>
      <c r="S3405" s="88"/>
      <c r="T3405" s="8"/>
      <c r="U3405" s="8"/>
      <c r="V3405" s="11"/>
      <c r="W3405" s="19"/>
      <c r="X3405" s="8"/>
      <c r="Y3405" s="90"/>
      <c r="Z3405" s="88"/>
      <c r="AA3405" s="88"/>
      <c r="AB3405" s="88"/>
      <c r="AC3405" s="88"/>
      <c r="AD3405" s="10"/>
      <c r="AE3405" s="8"/>
      <c r="AF3405" s="12"/>
      <c r="AG3405" s="8"/>
      <c r="AH3405" s="88"/>
    </row>
    <row r="3406" spans="1:34" x14ac:dyDescent="0.25">
      <c r="A3406" s="62">
        <f>COUNTA(H3406:K3406,L3406:AH3406,J3407)-4</f>
        <v>0</v>
      </c>
      <c r="B3406" s="13"/>
      <c r="C3406" s="13"/>
      <c r="D3406" s="13"/>
      <c r="E3406" s="13">
        <f t="shared" si="430"/>
        <v>0</v>
      </c>
      <c r="F3406" s="13"/>
      <c r="G3406" s="13"/>
      <c r="H3406" s="88"/>
      <c r="I3406" s="88"/>
      <c r="J3406" s="7" t="s">
        <v>79</v>
      </c>
      <c r="K3406" s="8"/>
      <c r="L3406" s="19"/>
      <c r="M3406" s="8"/>
      <c r="N3406" s="19"/>
      <c r="O3406" s="19"/>
      <c r="P3406" s="19"/>
      <c r="Q3406" s="8"/>
      <c r="R3406" s="8"/>
      <c r="S3406" s="88"/>
      <c r="T3406" s="17" t="s">
        <v>80</v>
      </c>
      <c r="U3406" s="17" t="s">
        <v>80</v>
      </c>
      <c r="V3406" s="18" t="s">
        <v>80</v>
      </c>
      <c r="W3406" s="19"/>
      <c r="X3406" s="8"/>
      <c r="Y3406" s="90"/>
      <c r="Z3406" s="88"/>
      <c r="AA3406" s="88"/>
      <c r="AB3406" s="88"/>
      <c r="AC3406" s="88"/>
      <c r="AD3406" s="10"/>
      <c r="AE3406" s="8"/>
      <c r="AF3406" s="12"/>
      <c r="AG3406" s="8"/>
      <c r="AH3406" s="88"/>
    </row>
    <row r="3407" spans="1:34" x14ac:dyDescent="0.25">
      <c r="A3407" s="62">
        <f>COUNTA(H3407:K3407,L3407:AH3407)</f>
        <v>0</v>
      </c>
      <c r="B3407" s="13"/>
      <c r="C3407" s="13"/>
      <c r="D3407" s="13" t="str">
        <f>IF(J3407&gt;0,"совместительство","-")</f>
        <v>-</v>
      </c>
      <c r="E3407" s="13">
        <f t="shared" si="430"/>
        <v>0</v>
      </c>
      <c r="F3407" s="13"/>
      <c r="G3407" s="13"/>
      <c r="H3407" s="88"/>
      <c r="I3407" s="88"/>
      <c r="J3407" s="9"/>
      <c r="K3407" s="8"/>
      <c r="L3407" s="19"/>
      <c r="M3407" s="8"/>
      <c r="N3407" s="19"/>
      <c r="O3407" s="19"/>
      <c r="P3407" s="19"/>
      <c r="Q3407" s="8"/>
      <c r="R3407" s="8"/>
      <c r="S3407" s="88"/>
      <c r="T3407" s="8"/>
      <c r="U3407" s="8"/>
      <c r="V3407" s="11"/>
      <c r="W3407" s="19"/>
      <c r="X3407" s="8"/>
      <c r="Y3407" s="90"/>
      <c r="Z3407" s="88"/>
      <c r="AA3407" s="88"/>
      <c r="AB3407" s="88"/>
      <c r="AC3407" s="88"/>
      <c r="AD3407" s="10"/>
      <c r="AE3407" s="8"/>
      <c r="AF3407" s="12"/>
      <c r="AG3407" s="8"/>
      <c r="AH3407" s="88"/>
    </row>
    <row r="3408" spans="1:34" x14ac:dyDescent="0.25">
      <c r="A3408" s="62">
        <f>COUNTA(H3408:K3408,L3408:AH3408)</f>
        <v>0</v>
      </c>
      <c r="B3408" s="13"/>
      <c r="C3408" s="13"/>
      <c r="D3408" s="13"/>
      <c r="E3408" s="13">
        <f t="shared" si="430"/>
        <v>0</v>
      </c>
      <c r="F3408" s="13"/>
      <c r="G3408" s="13"/>
      <c r="H3408" s="88"/>
      <c r="I3408" s="88"/>
      <c r="J3408" s="9"/>
      <c r="K3408" s="8"/>
      <c r="L3408" s="19"/>
      <c r="M3408" s="8"/>
      <c r="N3408" s="19"/>
      <c r="O3408" s="19"/>
      <c r="P3408" s="19"/>
      <c r="Q3408" s="8"/>
      <c r="R3408" s="8"/>
      <c r="S3408" s="88"/>
      <c r="T3408" s="8"/>
      <c r="U3408" s="8"/>
      <c r="V3408" s="11"/>
      <c r="W3408" s="19"/>
      <c r="X3408" s="8"/>
      <c r="Y3408" s="90"/>
      <c r="Z3408" s="88"/>
      <c r="AA3408" s="88"/>
      <c r="AB3408" s="88"/>
      <c r="AC3408" s="88"/>
      <c r="AD3408" s="10"/>
      <c r="AE3408" s="8"/>
      <c r="AF3408" s="12"/>
      <c r="AG3408" s="8"/>
      <c r="AH3408" s="88"/>
    </row>
    <row r="3409" spans="1:34" x14ac:dyDescent="0.25">
      <c r="A3409" s="62">
        <f>COUNTA(H3409:K3409,L3409:AH3409)</f>
        <v>0</v>
      </c>
      <c r="B3409" s="13"/>
      <c r="C3409" s="13"/>
      <c r="D3409" s="13"/>
      <c r="E3409" s="13">
        <f t="shared" si="430"/>
        <v>0</v>
      </c>
      <c r="F3409" s="13"/>
      <c r="G3409" s="13"/>
      <c r="H3409" s="88"/>
      <c r="I3409" s="88"/>
      <c r="J3409" s="9"/>
      <c r="K3409" s="8"/>
      <c r="L3409" s="19"/>
      <c r="M3409" s="8"/>
      <c r="N3409" s="19"/>
      <c r="O3409" s="19"/>
      <c r="P3409" s="19"/>
      <c r="Q3409" s="8"/>
      <c r="R3409" s="8"/>
      <c r="S3409" s="88"/>
      <c r="T3409" s="8"/>
      <c r="U3409" s="8"/>
      <c r="V3409" s="11"/>
      <c r="W3409" s="19"/>
      <c r="X3409" s="8"/>
      <c r="Y3409" s="90"/>
      <c r="Z3409" s="88"/>
      <c r="AA3409" s="88"/>
      <c r="AB3409" s="88"/>
      <c r="AC3409" s="88"/>
      <c r="AD3409" s="10"/>
      <c r="AE3409" s="8"/>
      <c r="AF3409" s="12"/>
      <c r="AG3409" s="8"/>
      <c r="AH3409" s="88"/>
    </row>
    <row r="3410" spans="1:34" x14ac:dyDescent="0.25">
      <c r="A3410" s="62">
        <f>COUNTA(H3410:K3410,L3410:AH3410)</f>
        <v>0</v>
      </c>
      <c r="B3410" s="13"/>
      <c r="C3410" s="13"/>
      <c r="D3410" s="13"/>
      <c r="E3410" s="13">
        <f t="shared" si="430"/>
        <v>0</v>
      </c>
      <c r="F3410" s="13"/>
      <c r="G3410" s="13"/>
      <c r="H3410" s="88"/>
      <c r="I3410" s="88"/>
      <c r="J3410" s="9"/>
      <c r="K3410" s="8"/>
      <c r="L3410" s="19"/>
      <c r="M3410" s="8"/>
      <c r="N3410" s="19"/>
      <c r="O3410" s="19"/>
      <c r="P3410" s="19"/>
      <c r="Q3410" s="8"/>
      <c r="R3410" s="8"/>
      <c r="S3410" s="88"/>
      <c r="T3410" s="8"/>
      <c r="U3410" s="8"/>
      <c r="V3410" s="11"/>
      <c r="W3410" s="19"/>
      <c r="X3410" s="8"/>
      <c r="Y3410" s="90"/>
      <c r="Z3410" s="88"/>
      <c r="AA3410" s="88"/>
      <c r="AB3410" s="88"/>
      <c r="AC3410" s="88"/>
      <c r="AD3410" s="10"/>
      <c r="AE3410" s="8"/>
      <c r="AF3410" s="12"/>
      <c r="AG3410" s="8"/>
      <c r="AH3410" s="88"/>
    </row>
    <row r="3411" spans="1:34" x14ac:dyDescent="0.25">
      <c r="A3411" s="62">
        <f>COUNTA(H3411:K3411,L3411:AH3411)</f>
        <v>0</v>
      </c>
      <c r="B3411" s="13"/>
      <c r="C3411" s="13"/>
      <c r="D3411" s="13"/>
      <c r="E3411" s="13">
        <f t="shared" si="430"/>
        <v>0</v>
      </c>
      <c r="F3411" s="13"/>
      <c r="G3411" s="13"/>
      <c r="H3411" s="88"/>
      <c r="I3411" s="88"/>
      <c r="J3411" s="9"/>
      <c r="K3411" s="8"/>
      <c r="L3411" s="19"/>
      <c r="M3411" s="8"/>
      <c r="N3411" s="19"/>
      <c r="O3411" s="19"/>
      <c r="P3411" s="19"/>
      <c r="Q3411" s="8"/>
      <c r="R3411" s="8"/>
      <c r="S3411" s="88"/>
      <c r="T3411" s="8"/>
      <c r="U3411" s="8"/>
      <c r="V3411" s="11"/>
      <c r="W3411" s="19"/>
      <c r="X3411" s="8"/>
      <c r="Y3411" s="90"/>
      <c r="Z3411" s="88"/>
      <c r="AA3411" s="88"/>
      <c r="AB3411" s="88"/>
      <c r="AC3411" s="88"/>
      <c r="AD3411" s="10"/>
      <c r="AE3411" s="8"/>
      <c r="AF3411" s="12"/>
      <c r="AG3411" s="8"/>
      <c r="AH3411" s="88"/>
    </row>
    <row r="3412" spans="1:34" x14ac:dyDescent="0.25">
      <c r="A3412" s="62">
        <f>COUNTA(H3412:K3412,L3412:AH3412)</f>
        <v>0</v>
      </c>
      <c r="B3412" s="13"/>
      <c r="C3412" s="13"/>
      <c r="D3412" s="13"/>
      <c r="E3412" s="13">
        <f t="shared" si="430"/>
        <v>0</v>
      </c>
      <c r="F3412" s="13"/>
      <c r="G3412" s="13"/>
      <c r="H3412" s="88"/>
      <c r="I3412" s="88"/>
      <c r="J3412" s="9"/>
      <c r="K3412" s="8"/>
      <c r="L3412" s="19"/>
      <c r="M3412" s="8"/>
      <c r="N3412" s="19"/>
      <c r="O3412" s="19"/>
      <c r="P3412" s="19"/>
      <c r="Q3412" s="8"/>
      <c r="R3412" s="8"/>
      <c r="S3412" s="88"/>
      <c r="T3412" s="8"/>
      <c r="U3412" s="8"/>
      <c r="V3412" s="11"/>
      <c r="W3412" s="19"/>
      <c r="X3412" s="8"/>
      <c r="Y3412" s="90"/>
      <c r="Z3412" s="88"/>
      <c r="AA3412" s="88"/>
      <c r="AB3412" s="88"/>
      <c r="AC3412" s="88"/>
      <c r="AD3412" s="10"/>
      <c r="AE3412" s="8"/>
      <c r="AF3412" s="12"/>
      <c r="AG3412" s="8"/>
      <c r="AH3412" s="88"/>
    </row>
    <row r="3413" spans="1:34" s="26" customFormat="1" ht="11.25" customHeight="1" x14ac:dyDescent="0.25">
      <c r="A3413" s="21">
        <v>0</v>
      </c>
      <c r="B3413" s="22"/>
      <c r="C3413" s="22"/>
      <c r="D3413" s="21"/>
      <c r="E3413" s="23">
        <f>MAX(E3397:E3412)</f>
        <v>0</v>
      </c>
      <c r="F3413" s="21" t="str">
        <f>RIGHT(R3413,4)</f>
        <v xml:space="preserve"> - 0</v>
      </c>
      <c r="G3413" s="21" t="str">
        <f>RIGHT(X3413,4)</f>
        <v xml:space="preserve"> - 0</v>
      </c>
      <c r="H3413" s="88"/>
      <c r="I3413" s="88"/>
      <c r="J3413" s="23" t="s">
        <v>85</v>
      </c>
      <c r="K3413" s="23" t="str">
        <f>IF(E3413=4,"ВО",IF(E3413=3,"СПО",IF(E3413=2,"ВО (с)",IF(E3413=1,"СПО (с)","-"))))</f>
        <v>-</v>
      </c>
      <c r="L3413" s="23">
        <f>COUNTA(L3397:L3412)</f>
        <v>0</v>
      </c>
      <c r="M3413" s="23" t="s">
        <v>80</v>
      </c>
      <c r="N3413" s="23" t="s">
        <v>80</v>
      </c>
      <c r="O3413" s="23">
        <f>COUNTA(O3397:O3412)</f>
        <v>0</v>
      </c>
      <c r="P3413" s="23" t="s">
        <v>80</v>
      </c>
      <c r="Q3413" s="23">
        <f>SUM(Q3397:Q3412)</f>
        <v>0</v>
      </c>
      <c r="R3413" s="23" t="str">
        <f>CONCATENATE("П.Г.П. - ",MAX(R3397:R3412))</f>
        <v>П.Г.П. - 0</v>
      </c>
      <c r="S3413" s="23">
        <f>COUNTA(S3397)</f>
        <v>0</v>
      </c>
      <c r="T3413" s="23">
        <f>T3398</f>
        <v>0</v>
      </c>
      <c r="U3413" s="23" t="s">
        <v>80</v>
      </c>
      <c r="V3413" s="23" t="s">
        <v>80</v>
      </c>
      <c r="W3413" s="23">
        <f>COUNTA(W3397:W3412)</f>
        <v>0</v>
      </c>
      <c r="X3413" s="23" t="str">
        <f>CONCATENATE("П.Г.П. - ",MAX(X3397:X3412))</f>
        <v>П.Г.П. - 0</v>
      </c>
      <c r="Y3413" s="24">
        <f>Y3397</f>
        <v>0</v>
      </c>
      <c r="Z3413" s="23" t="str">
        <f>IF(Z3397="","-",Z3397)</f>
        <v>-</v>
      </c>
      <c r="AA3413" s="23" t="str">
        <f t="shared" ref="AA3413:AC3413" si="431">IF(AA3397="","-",AA3397)</f>
        <v>-</v>
      </c>
      <c r="AB3413" s="23" t="str">
        <f t="shared" si="431"/>
        <v>-</v>
      </c>
      <c r="AC3413" s="23" t="str">
        <f t="shared" si="431"/>
        <v>-</v>
      </c>
      <c r="AD3413" s="23" t="s">
        <v>80</v>
      </c>
      <c r="AE3413" s="23">
        <f>SUM(AE3397:AE3412)</f>
        <v>0</v>
      </c>
      <c r="AF3413" s="25">
        <f>SUM(AF3397:AF3412)</f>
        <v>0</v>
      </c>
      <c r="AG3413" s="23" t="s">
        <v>80</v>
      </c>
      <c r="AH3413" s="23" t="s">
        <v>80</v>
      </c>
    </row>
    <row r="3414" spans="1:34" x14ac:dyDescent="0.25">
      <c r="A3414" s="62">
        <f>COUNTA(H3414:K3414,L3414:AH3414)-7</f>
        <v>-1</v>
      </c>
      <c r="B3414" s="13"/>
      <c r="C3414" s="13"/>
      <c r="D3414" s="13"/>
      <c r="E3414" s="13">
        <f t="shared" ref="E3414:E3429" si="432">IF(K3414="ВО",4,IF(K3414="СПО",3,IF(K3414="ВО (студент)",2,IF(K3414="СПО (студент)",1,0))))</f>
        <v>0</v>
      </c>
      <c r="F3414" s="13"/>
      <c r="G3414" s="13"/>
      <c r="H3414" s="88">
        <v>221</v>
      </c>
      <c r="I3414" s="88"/>
      <c r="J3414" s="7" t="s">
        <v>77</v>
      </c>
      <c r="K3414" s="8"/>
      <c r="L3414" s="19"/>
      <c r="M3414" s="8"/>
      <c r="N3414" s="19"/>
      <c r="O3414" s="19"/>
      <c r="P3414" s="19"/>
      <c r="Q3414" s="8"/>
      <c r="R3414" s="8"/>
      <c r="S3414" s="88"/>
      <c r="T3414" s="17" t="s">
        <v>80</v>
      </c>
      <c r="U3414" s="17" t="s">
        <v>80</v>
      </c>
      <c r="V3414" s="18" t="s">
        <v>80</v>
      </c>
      <c r="W3414" s="19"/>
      <c r="X3414" s="8"/>
      <c r="Y3414" s="90"/>
      <c r="Z3414" s="88"/>
      <c r="AA3414" s="88"/>
      <c r="AB3414" s="88" t="str">
        <f>IF(Y3414&lt;1,"-",ROUND(YEARFRAC(Y3414,#REF!,1),2))</f>
        <v>-</v>
      </c>
      <c r="AC3414" s="88"/>
      <c r="AD3414" s="10"/>
      <c r="AE3414" s="8"/>
      <c r="AF3414" s="12"/>
      <c r="AG3414" s="8"/>
      <c r="AH3414" s="88"/>
    </row>
    <row r="3415" spans="1:34" x14ac:dyDescent="0.25">
      <c r="A3415" s="62">
        <f>COUNTA(H3415:K3415,L3415:AH3415)</f>
        <v>0</v>
      </c>
      <c r="B3415" s="13"/>
      <c r="C3415" s="13"/>
      <c r="D3415" s="13"/>
      <c r="E3415" s="13">
        <f t="shared" si="432"/>
        <v>0</v>
      </c>
      <c r="F3415" s="13"/>
      <c r="G3415" s="13"/>
      <c r="H3415" s="88"/>
      <c r="I3415" s="88"/>
      <c r="J3415" s="9"/>
      <c r="K3415" s="8"/>
      <c r="L3415" s="19"/>
      <c r="M3415" s="8"/>
      <c r="N3415" s="19"/>
      <c r="O3415" s="19"/>
      <c r="P3415" s="19"/>
      <c r="Q3415" s="8"/>
      <c r="R3415" s="8"/>
      <c r="S3415" s="88"/>
      <c r="T3415" s="8"/>
      <c r="U3415" s="8"/>
      <c r="V3415" s="11"/>
      <c r="W3415" s="19"/>
      <c r="X3415" s="8"/>
      <c r="Y3415" s="90"/>
      <c r="Z3415" s="88"/>
      <c r="AA3415" s="88"/>
      <c r="AB3415" s="88"/>
      <c r="AC3415" s="88"/>
      <c r="AD3415" s="10"/>
      <c r="AE3415" s="8"/>
      <c r="AF3415" s="12"/>
      <c r="AG3415" s="8"/>
      <c r="AH3415" s="88"/>
    </row>
    <row r="3416" spans="1:34" x14ac:dyDescent="0.25">
      <c r="A3416" s="62">
        <f>COUNTA(H3416:K3416,L3416:AH3416,J3417)-4</f>
        <v>0</v>
      </c>
      <c r="B3416" s="13"/>
      <c r="C3416" s="13"/>
      <c r="D3416" s="13"/>
      <c r="E3416" s="13">
        <f t="shared" si="432"/>
        <v>0</v>
      </c>
      <c r="F3416" s="13"/>
      <c r="G3416" s="13"/>
      <c r="H3416" s="88"/>
      <c r="I3416" s="88"/>
      <c r="J3416" s="7" t="s">
        <v>78</v>
      </c>
      <c r="K3416" s="8"/>
      <c r="L3416" s="19"/>
      <c r="M3416" s="8"/>
      <c r="N3416" s="19"/>
      <c r="O3416" s="19"/>
      <c r="P3416" s="19"/>
      <c r="Q3416" s="8"/>
      <c r="R3416" s="8"/>
      <c r="S3416" s="88"/>
      <c r="T3416" s="17" t="s">
        <v>80</v>
      </c>
      <c r="U3416" s="17" t="s">
        <v>80</v>
      </c>
      <c r="V3416" s="18" t="s">
        <v>80</v>
      </c>
      <c r="W3416" s="19"/>
      <c r="X3416" s="8"/>
      <c r="Y3416" s="90"/>
      <c r="Z3416" s="88"/>
      <c r="AA3416" s="88"/>
      <c r="AB3416" s="88"/>
      <c r="AC3416" s="88"/>
      <c r="AD3416" s="10"/>
      <c r="AE3416" s="8"/>
      <c r="AF3416" s="12"/>
      <c r="AG3416" s="8"/>
      <c r="AH3416" s="88"/>
    </row>
    <row r="3417" spans="1:34" x14ac:dyDescent="0.25">
      <c r="A3417" s="62">
        <f>COUNTA(H3417:K3417,L3417:AH3417)</f>
        <v>0</v>
      </c>
      <c r="B3417" s="13"/>
      <c r="C3417" s="13"/>
      <c r="D3417" s="13" t="str">
        <f>IF(J3417&gt;0,"совмещение","-")</f>
        <v>-</v>
      </c>
      <c r="E3417" s="13">
        <f t="shared" si="432"/>
        <v>0</v>
      </c>
      <c r="F3417" s="13"/>
      <c r="G3417" s="13"/>
      <c r="H3417" s="88"/>
      <c r="I3417" s="88"/>
      <c r="J3417" s="9"/>
      <c r="K3417" s="8"/>
      <c r="L3417" s="19"/>
      <c r="M3417" s="8"/>
      <c r="N3417" s="19"/>
      <c r="O3417" s="19"/>
      <c r="P3417" s="19"/>
      <c r="Q3417" s="8"/>
      <c r="R3417" s="8"/>
      <c r="S3417" s="88"/>
      <c r="T3417" s="8"/>
      <c r="U3417" s="8"/>
      <c r="V3417" s="11"/>
      <c r="W3417" s="19"/>
      <c r="X3417" s="8"/>
      <c r="Y3417" s="90"/>
      <c r="Z3417" s="88"/>
      <c r="AA3417" s="88"/>
      <c r="AB3417" s="88"/>
      <c r="AC3417" s="88"/>
      <c r="AD3417" s="10"/>
      <c r="AE3417" s="8"/>
      <c r="AF3417" s="12"/>
      <c r="AG3417" s="8"/>
      <c r="AH3417" s="88"/>
    </row>
    <row r="3418" spans="1:34" x14ac:dyDescent="0.25">
      <c r="A3418" s="62">
        <f>COUNTA(H3418:K3418,L3418:AH3418)</f>
        <v>0</v>
      </c>
      <c r="B3418" s="13"/>
      <c r="C3418" s="13"/>
      <c r="D3418" s="13"/>
      <c r="E3418" s="13">
        <f t="shared" si="432"/>
        <v>0</v>
      </c>
      <c r="F3418" s="13"/>
      <c r="G3418" s="13"/>
      <c r="H3418" s="88"/>
      <c r="I3418" s="88"/>
      <c r="J3418" s="9"/>
      <c r="K3418" s="8"/>
      <c r="L3418" s="19"/>
      <c r="M3418" s="8"/>
      <c r="N3418" s="19"/>
      <c r="O3418" s="19"/>
      <c r="P3418" s="19"/>
      <c r="Q3418" s="8"/>
      <c r="R3418" s="8"/>
      <c r="S3418" s="88"/>
      <c r="T3418" s="8"/>
      <c r="U3418" s="8"/>
      <c r="V3418" s="11"/>
      <c r="W3418" s="19"/>
      <c r="X3418" s="8"/>
      <c r="Y3418" s="90"/>
      <c r="Z3418" s="88"/>
      <c r="AA3418" s="88"/>
      <c r="AB3418" s="88"/>
      <c r="AC3418" s="88"/>
      <c r="AD3418" s="10"/>
      <c r="AE3418" s="8"/>
      <c r="AF3418" s="12"/>
      <c r="AG3418" s="8"/>
      <c r="AH3418" s="88"/>
    </row>
    <row r="3419" spans="1:34" x14ac:dyDescent="0.25">
      <c r="A3419" s="62">
        <f>COUNTA(H3419:K3419,L3419:AH3419)</f>
        <v>0</v>
      </c>
      <c r="B3419" s="13"/>
      <c r="C3419" s="13"/>
      <c r="D3419" s="13"/>
      <c r="E3419" s="13">
        <f t="shared" si="432"/>
        <v>0</v>
      </c>
      <c r="F3419" s="13"/>
      <c r="G3419" s="13"/>
      <c r="H3419" s="88"/>
      <c r="I3419" s="88"/>
      <c r="J3419" s="9"/>
      <c r="K3419" s="8"/>
      <c r="L3419" s="19"/>
      <c r="M3419" s="8"/>
      <c r="N3419" s="19"/>
      <c r="O3419" s="19"/>
      <c r="P3419" s="19"/>
      <c r="Q3419" s="8"/>
      <c r="R3419" s="8"/>
      <c r="S3419" s="88"/>
      <c r="T3419" s="8"/>
      <c r="U3419" s="8"/>
      <c r="V3419" s="11"/>
      <c r="W3419" s="19"/>
      <c r="X3419" s="8"/>
      <c r="Y3419" s="90"/>
      <c r="Z3419" s="88"/>
      <c r="AA3419" s="88"/>
      <c r="AB3419" s="88"/>
      <c r="AC3419" s="88"/>
      <c r="AD3419" s="10"/>
      <c r="AE3419" s="8"/>
      <c r="AF3419" s="12"/>
      <c r="AG3419" s="8"/>
      <c r="AH3419" s="88"/>
    </row>
    <row r="3420" spans="1:34" x14ac:dyDescent="0.25">
      <c r="A3420" s="62">
        <f>COUNTA(H3420:K3420,L3420:AH3420)</f>
        <v>0</v>
      </c>
      <c r="B3420" s="13"/>
      <c r="C3420" s="13"/>
      <c r="D3420" s="13"/>
      <c r="E3420" s="13">
        <f t="shared" si="432"/>
        <v>0</v>
      </c>
      <c r="F3420" s="13"/>
      <c r="G3420" s="13"/>
      <c r="H3420" s="88"/>
      <c r="I3420" s="88"/>
      <c r="J3420" s="9"/>
      <c r="K3420" s="8"/>
      <c r="L3420" s="19"/>
      <c r="M3420" s="8"/>
      <c r="N3420" s="19"/>
      <c r="O3420" s="19"/>
      <c r="P3420" s="19"/>
      <c r="Q3420" s="8"/>
      <c r="R3420" s="8"/>
      <c r="S3420" s="88"/>
      <c r="T3420" s="8"/>
      <c r="U3420" s="8"/>
      <c r="V3420" s="11"/>
      <c r="W3420" s="19"/>
      <c r="X3420" s="8"/>
      <c r="Y3420" s="90"/>
      <c r="Z3420" s="88"/>
      <c r="AA3420" s="88"/>
      <c r="AB3420" s="88"/>
      <c r="AC3420" s="88"/>
      <c r="AD3420" s="10"/>
      <c r="AE3420" s="8"/>
      <c r="AF3420" s="12"/>
      <c r="AG3420" s="8"/>
      <c r="AH3420" s="88"/>
    </row>
    <row r="3421" spans="1:34" x14ac:dyDescent="0.25">
      <c r="A3421" s="62">
        <f>COUNTA(H3421:K3421,L3421:AH3421)</f>
        <v>0</v>
      </c>
      <c r="B3421" s="13"/>
      <c r="C3421" s="13"/>
      <c r="D3421" s="13"/>
      <c r="E3421" s="13">
        <f t="shared" si="432"/>
        <v>0</v>
      </c>
      <c r="F3421" s="13"/>
      <c r="G3421" s="13"/>
      <c r="H3421" s="88"/>
      <c r="I3421" s="88"/>
      <c r="J3421" s="9"/>
      <c r="K3421" s="8"/>
      <c r="L3421" s="19"/>
      <c r="M3421" s="8"/>
      <c r="N3421" s="19"/>
      <c r="O3421" s="19"/>
      <c r="P3421" s="19"/>
      <c r="Q3421" s="8"/>
      <c r="R3421" s="8"/>
      <c r="S3421" s="88"/>
      <c r="T3421" s="8"/>
      <c r="U3421" s="8"/>
      <c r="V3421" s="11"/>
      <c r="W3421" s="19"/>
      <c r="X3421" s="8"/>
      <c r="Y3421" s="90"/>
      <c r="Z3421" s="88"/>
      <c r="AA3421" s="88"/>
      <c r="AB3421" s="88"/>
      <c r="AC3421" s="88"/>
      <c r="AD3421" s="10"/>
      <c r="AE3421" s="8"/>
      <c r="AF3421" s="12"/>
      <c r="AG3421" s="8"/>
      <c r="AH3421" s="88"/>
    </row>
    <row r="3422" spans="1:34" x14ac:dyDescent="0.25">
      <c r="A3422" s="62">
        <f>COUNTA(H3422:K3422,L3422:AH3422)</f>
        <v>0</v>
      </c>
      <c r="B3422" s="13"/>
      <c r="C3422" s="13"/>
      <c r="D3422" s="13"/>
      <c r="E3422" s="13">
        <f t="shared" si="432"/>
        <v>0</v>
      </c>
      <c r="F3422" s="13"/>
      <c r="G3422" s="13"/>
      <c r="H3422" s="88"/>
      <c r="I3422" s="88"/>
      <c r="J3422" s="9"/>
      <c r="K3422" s="8"/>
      <c r="L3422" s="19"/>
      <c r="M3422" s="8"/>
      <c r="N3422" s="19"/>
      <c r="O3422" s="19"/>
      <c r="P3422" s="19"/>
      <c r="Q3422" s="8"/>
      <c r="R3422" s="8"/>
      <c r="S3422" s="88"/>
      <c r="T3422" s="8"/>
      <c r="U3422" s="8"/>
      <c r="V3422" s="11"/>
      <c r="W3422" s="19"/>
      <c r="X3422" s="8"/>
      <c r="Y3422" s="90"/>
      <c r="Z3422" s="88"/>
      <c r="AA3422" s="88"/>
      <c r="AB3422" s="88"/>
      <c r="AC3422" s="88"/>
      <c r="AD3422" s="10"/>
      <c r="AE3422" s="8"/>
      <c r="AF3422" s="12"/>
      <c r="AG3422" s="8"/>
      <c r="AH3422" s="88"/>
    </row>
    <row r="3423" spans="1:34" x14ac:dyDescent="0.25">
      <c r="A3423" s="62">
        <f>COUNTA(H3423:K3423,L3423:AH3423,J3424)-4</f>
        <v>0</v>
      </c>
      <c r="B3423" s="13"/>
      <c r="C3423" s="13"/>
      <c r="D3423" s="13"/>
      <c r="E3423" s="13">
        <f t="shared" si="432"/>
        <v>0</v>
      </c>
      <c r="F3423" s="13"/>
      <c r="G3423" s="13"/>
      <c r="H3423" s="88"/>
      <c r="I3423" s="88"/>
      <c r="J3423" s="7" t="s">
        <v>79</v>
      </c>
      <c r="K3423" s="8"/>
      <c r="L3423" s="19"/>
      <c r="M3423" s="8"/>
      <c r="N3423" s="19"/>
      <c r="O3423" s="19"/>
      <c r="P3423" s="19"/>
      <c r="Q3423" s="8"/>
      <c r="R3423" s="8"/>
      <c r="S3423" s="88"/>
      <c r="T3423" s="17" t="s">
        <v>80</v>
      </c>
      <c r="U3423" s="17" t="s">
        <v>80</v>
      </c>
      <c r="V3423" s="18" t="s">
        <v>80</v>
      </c>
      <c r="W3423" s="19"/>
      <c r="X3423" s="8"/>
      <c r="Y3423" s="90"/>
      <c r="Z3423" s="88"/>
      <c r="AA3423" s="88"/>
      <c r="AB3423" s="88"/>
      <c r="AC3423" s="88"/>
      <c r="AD3423" s="10"/>
      <c r="AE3423" s="8"/>
      <c r="AF3423" s="12"/>
      <c r="AG3423" s="8"/>
      <c r="AH3423" s="88"/>
    </row>
    <row r="3424" spans="1:34" x14ac:dyDescent="0.25">
      <c r="A3424" s="62">
        <f>COUNTA(H3424:K3424,L3424:AH3424)</f>
        <v>0</v>
      </c>
      <c r="B3424" s="13"/>
      <c r="C3424" s="13"/>
      <c r="D3424" s="13" t="str">
        <f>IF(J3424&gt;0,"совместительство","-")</f>
        <v>-</v>
      </c>
      <c r="E3424" s="13">
        <f t="shared" si="432"/>
        <v>0</v>
      </c>
      <c r="F3424" s="13"/>
      <c r="G3424" s="13"/>
      <c r="H3424" s="88"/>
      <c r="I3424" s="88"/>
      <c r="J3424" s="9"/>
      <c r="K3424" s="8"/>
      <c r="L3424" s="19"/>
      <c r="M3424" s="8"/>
      <c r="N3424" s="19"/>
      <c r="O3424" s="19"/>
      <c r="P3424" s="19"/>
      <c r="Q3424" s="8"/>
      <c r="R3424" s="8"/>
      <c r="S3424" s="88"/>
      <c r="T3424" s="8"/>
      <c r="U3424" s="8"/>
      <c r="V3424" s="11"/>
      <c r="W3424" s="19"/>
      <c r="X3424" s="8"/>
      <c r="Y3424" s="90"/>
      <c r="Z3424" s="88"/>
      <c r="AA3424" s="88"/>
      <c r="AB3424" s="88"/>
      <c r="AC3424" s="88"/>
      <c r="AD3424" s="10"/>
      <c r="AE3424" s="8"/>
      <c r="AF3424" s="12"/>
      <c r="AG3424" s="8"/>
      <c r="AH3424" s="88"/>
    </row>
    <row r="3425" spans="1:34" x14ac:dyDescent="0.25">
      <c r="A3425" s="62">
        <f>COUNTA(H3425:K3425,L3425:AH3425)</f>
        <v>0</v>
      </c>
      <c r="B3425" s="13"/>
      <c r="C3425" s="13"/>
      <c r="D3425" s="13"/>
      <c r="E3425" s="13">
        <f t="shared" si="432"/>
        <v>0</v>
      </c>
      <c r="F3425" s="13"/>
      <c r="G3425" s="13"/>
      <c r="H3425" s="88"/>
      <c r="I3425" s="88"/>
      <c r="J3425" s="9"/>
      <c r="K3425" s="8"/>
      <c r="L3425" s="19"/>
      <c r="M3425" s="8"/>
      <c r="N3425" s="19"/>
      <c r="O3425" s="19"/>
      <c r="P3425" s="19"/>
      <c r="Q3425" s="8"/>
      <c r="R3425" s="8"/>
      <c r="S3425" s="88"/>
      <c r="T3425" s="8"/>
      <c r="U3425" s="8"/>
      <c r="V3425" s="11"/>
      <c r="W3425" s="19"/>
      <c r="X3425" s="8"/>
      <c r="Y3425" s="90"/>
      <c r="Z3425" s="88"/>
      <c r="AA3425" s="88"/>
      <c r="AB3425" s="88"/>
      <c r="AC3425" s="88"/>
      <c r="AD3425" s="10"/>
      <c r="AE3425" s="8"/>
      <c r="AF3425" s="12"/>
      <c r="AG3425" s="8"/>
      <c r="AH3425" s="88"/>
    </row>
    <row r="3426" spans="1:34" x14ac:dyDescent="0.25">
      <c r="A3426" s="62">
        <f>COUNTA(H3426:K3426,L3426:AH3426)</f>
        <v>0</v>
      </c>
      <c r="B3426" s="13"/>
      <c r="C3426" s="13"/>
      <c r="D3426" s="13"/>
      <c r="E3426" s="13">
        <f t="shared" si="432"/>
        <v>0</v>
      </c>
      <c r="F3426" s="13"/>
      <c r="G3426" s="13"/>
      <c r="H3426" s="88"/>
      <c r="I3426" s="88"/>
      <c r="J3426" s="9"/>
      <c r="K3426" s="8"/>
      <c r="L3426" s="19"/>
      <c r="M3426" s="8"/>
      <c r="N3426" s="19"/>
      <c r="O3426" s="19"/>
      <c r="P3426" s="19"/>
      <c r="Q3426" s="8"/>
      <c r="R3426" s="8"/>
      <c r="S3426" s="88"/>
      <c r="T3426" s="8"/>
      <c r="U3426" s="8"/>
      <c r="V3426" s="11"/>
      <c r="W3426" s="19"/>
      <c r="X3426" s="8"/>
      <c r="Y3426" s="90"/>
      <c r="Z3426" s="88"/>
      <c r="AA3426" s="88"/>
      <c r="AB3426" s="88"/>
      <c r="AC3426" s="88"/>
      <c r="AD3426" s="10"/>
      <c r="AE3426" s="8"/>
      <c r="AF3426" s="12"/>
      <c r="AG3426" s="8"/>
      <c r="AH3426" s="88"/>
    </row>
    <row r="3427" spans="1:34" x14ac:dyDescent="0.25">
      <c r="A3427" s="62">
        <f>COUNTA(H3427:K3427,L3427:AH3427)</f>
        <v>0</v>
      </c>
      <c r="B3427" s="13"/>
      <c r="C3427" s="13"/>
      <c r="D3427" s="13"/>
      <c r="E3427" s="13">
        <f t="shared" si="432"/>
        <v>0</v>
      </c>
      <c r="F3427" s="13"/>
      <c r="G3427" s="13"/>
      <c r="H3427" s="88"/>
      <c r="I3427" s="88"/>
      <c r="J3427" s="9"/>
      <c r="K3427" s="8"/>
      <c r="L3427" s="19"/>
      <c r="M3427" s="8"/>
      <c r="N3427" s="19"/>
      <c r="O3427" s="19"/>
      <c r="P3427" s="19"/>
      <c r="Q3427" s="8"/>
      <c r="R3427" s="8"/>
      <c r="S3427" s="88"/>
      <c r="T3427" s="8"/>
      <c r="U3427" s="8"/>
      <c r="V3427" s="11"/>
      <c r="W3427" s="19"/>
      <c r="X3427" s="8"/>
      <c r="Y3427" s="90"/>
      <c r="Z3427" s="88"/>
      <c r="AA3427" s="88"/>
      <c r="AB3427" s="88"/>
      <c r="AC3427" s="88"/>
      <c r="AD3427" s="10"/>
      <c r="AE3427" s="8"/>
      <c r="AF3427" s="12"/>
      <c r="AG3427" s="8"/>
      <c r="AH3427" s="88"/>
    </row>
    <row r="3428" spans="1:34" x14ac:dyDescent="0.25">
      <c r="A3428" s="62">
        <f>COUNTA(H3428:K3428,L3428:AH3428)</f>
        <v>0</v>
      </c>
      <c r="B3428" s="13"/>
      <c r="C3428" s="13"/>
      <c r="D3428" s="13"/>
      <c r="E3428" s="13">
        <f t="shared" si="432"/>
        <v>0</v>
      </c>
      <c r="F3428" s="13"/>
      <c r="G3428" s="13"/>
      <c r="H3428" s="88"/>
      <c r="I3428" s="88"/>
      <c r="J3428" s="9"/>
      <c r="K3428" s="8"/>
      <c r="L3428" s="19"/>
      <c r="M3428" s="8"/>
      <c r="N3428" s="19"/>
      <c r="O3428" s="19"/>
      <c r="P3428" s="19"/>
      <c r="Q3428" s="8"/>
      <c r="R3428" s="8"/>
      <c r="S3428" s="88"/>
      <c r="T3428" s="8"/>
      <c r="U3428" s="8"/>
      <c r="V3428" s="11"/>
      <c r="W3428" s="19"/>
      <c r="X3428" s="8"/>
      <c r="Y3428" s="90"/>
      <c r="Z3428" s="88"/>
      <c r="AA3428" s="88"/>
      <c r="AB3428" s="88"/>
      <c r="AC3428" s="88"/>
      <c r="AD3428" s="10"/>
      <c r="AE3428" s="8"/>
      <c r="AF3428" s="12"/>
      <c r="AG3428" s="8"/>
      <c r="AH3428" s="88"/>
    </row>
    <row r="3429" spans="1:34" x14ac:dyDescent="0.25">
      <c r="A3429" s="62">
        <f>COUNTA(H3429:K3429,L3429:AH3429)</f>
        <v>0</v>
      </c>
      <c r="B3429" s="13"/>
      <c r="C3429" s="13"/>
      <c r="D3429" s="13"/>
      <c r="E3429" s="13">
        <f t="shared" si="432"/>
        <v>0</v>
      </c>
      <c r="F3429" s="13"/>
      <c r="G3429" s="13"/>
      <c r="H3429" s="88"/>
      <c r="I3429" s="88"/>
      <c r="J3429" s="9"/>
      <c r="K3429" s="8"/>
      <c r="L3429" s="19"/>
      <c r="M3429" s="8"/>
      <c r="N3429" s="19"/>
      <c r="O3429" s="19"/>
      <c r="P3429" s="19"/>
      <c r="Q3429" s="8"/>
      <c r="R3429" s="8"/>
      <c r="S3429" s="88"/>
      <c r="T3429" s="8"/>
      <c r="U3429" s="8"/>
      <c r="V3429" s="11"/>
      <c r="W3429" s="19"/>
      <c r="X3429" s="8"/>
      <c r="Y3429" s="90"/>
      <c r="Z3429" s="88"/>
      <c r="AA3429" s="88"/>
      <c r="AB3429" s="88"/>
      <c r="AC3429" s="88"/>
      <c r="AD3429" s="10"/>
      <c r="AE3429" s="8"/>
      <c r="AF3429" s="12"/>
      <c r="AG3429" s="8"/>
      <c r="AH3429" s="88"/>
    </row>
    <row r="3430" spans="1:34" s="26" customFormat="1" ht="11.25" customHeight="1" x14ac:dyDescent="0.25">
      <c r="A3430" s="21">
        <v>0</v>
      </c>
      <c r="B3430" s="22"/>
      <c r="C3430" s="22"/>
      <c r="D3430" s="21"/>
      <c r="E3430" s="23">
        <f>MAX(E3414:E3429)</f>
        <v>0</v>
      </c>
      <c r="F3430" s="21" t="str">
        <f>RIGHT(R3430,4)</f>
        <v xml:space="preserve"> - 0</v>
      </c>
      <c r="G3430" s="21" t="str">
        <f>RIGHT(X3430,4)</f>
        <v xml:space="preserve"> - 0</v>
      </c>
      <c r="H3430" s="88"/>
      <c r="I3430" s="88"/>
      <c r="J3430" s="23" t="s">
        <v>85</v>
      </c>
      <c r="K3430" s="23" t="str">
        <f>IF(E3430=4,"ВО",IF(E3430=3,"СПО",IF(E3430=2,"ВО (с)",IF(E3430=1,"СПО (с)","-"))))</f>
        <v>-</v>
      </c>
      <c r="L3430" s="23">
        <f>COUNTA(L3414:L3429)</f>
        <v>0</v>
      </c>
      <c r="M3430" s="23" t="s">
        <v>80</v>
      </c>
      <c r="N3430" s="23" t="s">
        <v>80</v>
      </c>
      <c r="O3430" s="23">
        <f>COUNTA(O3414:O3429)</f>
        <v>0</v>
      </c>
      <c r="P3430" s="23" t="s">
        <v>80</v>
      </c>
      <c r="Q3430" s="23">
        <f>SUM(Q3414:Q3429)</f>
        <v>0</v>
      </c>
      <c r="R3430" s="23" t="str">
        <f>CONCATENATE("П.Г.П. - ",MAX(R3414:R3429))</f>
        <v>П.Г.П. - 0</v>
      </c>
      <c r="S3430" s="23">
        <f>COUNTA(S3414)</f>
        <v>0</v>
      </c>
      <c r="T3430" s="23">
        <f>T3415</f>
        <v>0</v>
      </c>
      <c r="U3430" s="23" t="s">
        <v>80</v>
      </c>
      <c r="V3430" s="23" t="s">
        <v>80</v>
      </c>
      <c r="W3430" s="23">
        <f>COUNTA(W3414:W3429)</f>
        <v>0</v>
      </c>
      <c r="X3430" s="23" t="str">
        <f>CONCATENATE("П.Г.П. - ",MAX(X3414:X3429))</f>
        <v>П.Г.П. - 0</v>
      </c>
      <c r="Y3430" s="24">
        <f>Y3414</f>
        <v>0</v>
      </c>
      <c r="Z3430" s="23" t="str">
        <f>IF(Z3414="","-",Z3414)</f>
        <v>-</v>
      </c>
      <c r="AA3430" s="23" t="str">
        <f t="shared" ref="AA3430:AC3430" si="433">IF(AA3414="","-",AA3414)</f>
        <v>-</v>
      </c>
      <c r="AB3430" s="23" t="str">
        <f t="shared" si="433"/>
        <v>-</v>
      </c>
      <c r="AC3430" s="23" t="str">
        <f t="shared" si="433"/>
        <v>-</v>
      </c>
      <c r="AD3430" s="23" t="s">
        <v>80</v>
      </c>
      <c r="AE3430" s="23">
        <f>SUM(AE3414:AE3429)</f>
        <v>0</v>
      </c>
      <c r="AF3430" s="25">
        <f>SUM(AF3414:AF3429)</f>
        <v>0</v>
      </c>
      <c r="AG3430" s="23" t="s">
        <v>80</v>
      </c>
      <c r="AH3430" s="23" t="s">
        <v>80</v>
      </c>
    </row>
    <row r="3431" spans="1:34" x14ac:dyDescent="0.25">
      <c r="A3431" s="62">
        <f>COUNTA(H3431:K3431,L3431:AH3431)-7</f>
        <v>-1</v>
      </c>
      <c r="B3431" s="13"/>
      <c r="C3431" s="13"/>
      <c r="D3431" s="13"/>
      <c r="E3431" s="13">
        <f t="shared" ref="E3431:E3446" si="434">IF(K3431="ВО",4,IF(K3431="СПО",3,IF(K3431="ВО (студент)",2,IF(K3431="СПО (студент)",1,0))))</f>
        <v>0</v>
      </c>
      <c r="F3431" s="13"/>
      <c r="G3431" s="13"/>
      <c r="H3431" s="88">
        <v>222</v>
      </c>
      <c r="I3431" s="88"/>
      <c r="J3431" s="7" t="s">
        <v>77</v>
      </c>
      <c r="K3431" s="8"/>
      <c r="L3431" s="19"/>
      <c r="M3431" s="8"/>
      <c r="N3431" s="19"/>
      <c r="O3431" s="19"/>
      <c r="P3431" s="19"/>
      <c r="Q3431" s="8"/>
      <c r="R3431" s="8"/>
      <c r="S3431" s="88"/>
      <c r="T3431" s="17" t="s">
        <v>80</v>
      </c>
      <c r="U3431" s="17" t="s">
        <v>80</v>
      </c>
      <c r="V3431" s="18" t="s">
        <v>80</v>
      </c>
      <c r="W3431" s="19"/>
      <c r="X3431" s="8"/>
      <c r="Y3431" s="90"/>
      <c r="Z3431" s="88"/>
      <c r="AA3431" s="88"/>
      <c r="AB3431" s="88" t="str">
        <f>IF(Y3431&lt;1,"-",ROUND(YEARFRAC(Y3431,#REF!,1),2))</f>
        <v>-</v>
      </c>
      <c r="AC3431" s="88"/>
      <c r="AD3431" s="10"/>
      <c r="AE3431" s="8"/>
      <c r="AF3431" s="12"/>
      <c r="AG3431" s="8"/>
      <c r="AH3431" s="88"/>
    </row>
    <row r="3432" spans="1:34" x14ac:dyDescent="0.25">
      <c r="A3432" s="62">
        <f>COUNTA(H3432:K3432,L3432:AH3432)</f>
        <v>0</v>
      </c>
      <c r="B3432" s="13"/>
      <c r="C3432" s="13"/>
      <c r="D3432" s="13"/>
      <c r="E3432" s="13">
        <f t="shared" si="434"/>
        <v>0</v>
      </c>
      <c r="F3432" s="13"/>
      <c r="G3432" s="13"/>
      <c r="H3432" s="88"/>
      <c r="I3432" s="88"/>
      <c r="J3432" s="9"/>
      <c r="K3432" s="8"/>
      <c r="L3432" s="19"/>
      <c r="M3432" s="8"/>
      <c r="N3432" s="19"/>
      <c r="O3432" s="19"/>
      <c r="P3432" s="19"/>
      <c r="Q3432" s="8"/>
      <c r="R3432" s="8"/>
      <c r="S3432" s="88"/>
      <c r="T3432" s="8"/>
      <c r="U3432" s="8"/>
      <c r="V3432" s="11"/>
      <c r="W3432" s="19"/>
      <c r="X3432" s="8"/>
      <c r="Y3432" s="90"/>
      <c r="Z3432" s="88"/>
      <c r="AA3432" s="88"/>
      <c r="AB3432" s="88"/>
      <c r="AC3432" s="88"/>
      <c r="AD3432" s="10"/>
      <c r="AE3432" s="8"/>
      <c r="AF3432" s="12"/>
      <c r="AG3432" s="8"/>
      <c r="AH3432" s="88"/>
    </row>
    <row r="3433" spans="1:34" x14ac:dyDescent="0.25">
      <c r="A3433" s="62">
        <f>COUNTA(H3433:K3433,L3433:AH3433,J3434)-4</f>
        <v>0</v>
      </c>
      <c r="B3433" s="13"/>
      <c r="C3433" s="13"/>
      <c r="D3433" s="13"/>
      <c r="E3433" s="13">
        <f t="shared" si="434"/>
        <v>0</v>
      </c>
      <c r="F3433" s="13"/>
      <c r="G3433" s="13"/>
      <c r="H3433" s="88"/>
      <c r="I3433" s="88"/>
      <c r="J3433" s="7" t="s">
        <v>78</v>
      </c>
      <c r="K3433" s="8"/>
      <c r="L3433" s="19"/>
      <c r="M3433" s="8"/>
      <c r="N3433" s="19"/>
      <c r="O3433" s="19"/>
      <c r="P3433" s="19"/>
      <c r="Q3433" s="8"/>
      <c r="R3433" s="8"/>
      <c r="S3433" s="88"/>
      <c r="T3433" s="17" t="s">
        <v>80</v>
      </c>
      <c r="U3433" s="17" t="s">
        <v>80</v>
      </c>
      <c r="V3433" s="18" t="s">
        <v>80</v>
      </c>
      <c r="W3433" s="19"/>
      <c r="X3433" s="8"/>
      <c r="Y3433" s="90"/>
      <c r="Z3433" s="88"/>
      <c r="AA3433" s="88"/>
      <c r="AB3433" s="88"/>
      <c r="AC3433" s="88"/>
      <c r="AD3433" s="10"/>
      <c r="AE3433" s="8"/>
      <c r="AF3433" s="12"/>
      <c r="AG3433" s="8"/>
      <c r="AH3433" s="88"/>
    </row>
    <row r="3434" spans="1:34" x14ac:dyDescent="0.25">
      <c r="A3434" s="62">
        <f>COUNTA(H3434:K3434,L3434:AH3434)</f>
        <v>0</v>
      </c>
      <c r="B3434" s="13"/>
      <c r="C3434" s="13"/>
      <c r="D3434" s="13" t="str">
        <f>IF(J3434&gt;0,"совмещение","-")</f>
        <v>-</v>
      </c>
      <c r="E3434" s="13">
        <f t="shared" si="434"/>
        <v>0</v>
      </c>
      <c r="F3434" s="13"/>
      <c r="G3434" s="13"/>
      <c r="H3434" s="88"/>
      <c r="I3434" s="88"/>
      <c r="J3434" s="9"/>
      <c r="K3434" s="8"/>
      <c r="L3434" s="19"/>
      <c r="M3434" s="8"/>
      <c r="N3434" s="19"/>
      <c r="O3434" s="19"/>
      <c r="P3434" s="19"/>
      <c r="Q3434" s="8"/>
      <c r="R3434" s="8"/>
      <c r="S3434" s="88"/>
      <c r="T3434" s="8"/>
      <c r="U3434" s="8"/>
      <c r="V3434" s="11"/>
      <c r="W3434" s="19"/>
      <c r="X3434" s="8"/>
      <c r="Y3434" s="90"/>
      <c r="Z3434" s="88"/>
      <c r="AA3434" s="88"/>
      <c r="AB3434" s="88"/>
      <c r="AC3434" s="88"/>
      <c r="AD3434" s="10"/>
      <c r="AE3434" s="8"/>
      <c r="AF3434" s="12"/>
      <c r="AG3434" s="8"/>
      <c r="AH3434" s="88"/>
    </row>
    <row r="3435" spans="1:34" x14ac:dyDescent="0.25">
      <c r="A3435" s="62">
        <f>COUNTA(H3435:K3435,L3435:AH3435)</f>
        <v>0</v>
      </c>
      <c r="B3435" s="13"/>
      <c r="C3435" s="13"/>
      <c r="D3435" s="13"/>
      <c r="E3435" s="13">
        <f t="shared" si="434"/>
        <v>0</v>
      </c>
      <c r="F3435" s="13"/>
      <c r="G3435" s="13"/>
      <c r="H3435" s="88"/>
      <c r="I3435" s="88"/>
      <c r="J3435" s="9"/>
      <c r="K3435" s="8"/>
      <c r="L3435" s="19"/>
      <c r="M3435" s="8"/>
      <c r="N3435" s="19"/>
      <c r="O3435" s="19"/>
      <c r="P3435" s="19"/>
      <c r="Q3435" s="8"/>
      <c r="R3435" s="8"/>
      <c r="S3435" s="88"/>
      <c r="T3435" s="8"/>
      <c r="U3435" s="8"/>
      <c r="V3435" s="11"/>
      <c r="W3435" s="19"/>
      <c r="X3435" s="8"/>
      <c r="Y3435" s="90"/>
      <c r="Z3435" s="88"/>
      <c r="AA3435" s="88"/>
      <c r="AB3435" s="88"/>
      <c r="AC3435" s="88"/>
      <c r="AD3435" s="10"/>
      <c r="AE3435" s="8"/>
      <c r="AF3435" s="12"/>
      <c r="AG3435" s="8"/>
      <c r="AH3435" s="88"/>
    </row>
    <row r="3436" spans="1:34" x14ac:dyDescent="0.25">
      <c r="A3436" s="62">
        <f>COUNTA(H3436:K3436,L3436:AH3436)</f>
        <v>0</v>
      </c>
      <c r="B3436" s="13"/>
      <c r="C3436" s="13"/>
      <c r="D3436" s="13"/>
      <c r="E3436" s="13">
        <f t="shared" si="434"/>
        <v>0</v>
      </c>
      <c r="F3436" s="13"/>
      <c r="G3436" s="13"/>
      <c r="H3436" s="88"/>
      <c r="I3436" s="88"/>
      <c r="J3436" s="9"/>
      <c r="K3436" s="8"/>
      <c r="L3436" s="19"/>
      <c r="M3436" s="8"/>
      <c r="N3436" s="19"/>
      <c r="O3436" s="19"/>
      <c r="P3436" s="19"/>
      <c r="Q3436" s="8"/>
      <c r="R3436" s="8"/>
      <c r="S3436" s="88"/>
      <c r="T3436" s="8"/>
      <c r="U3436" s="8"/>
      <c r="V3436" s="11"/>
      <c r="W3436" s="19"/>
      <c r="X3436" s="8"/>
      <c r="Y3436" s="90"/>
      <c r="Z3436" s="88"/>
      <c r="AA3436" s="88"/>
      <c r="AB3436" s="88"/>
      <c r="AC3436" s="88"/>
      <c r="AD3436" s="10"/>
      <c r="AE3436" s="8"/>
      <c r="AF3436" s="12"/>
      <c r="AG3436" s="8"/>
      <c r="AH3436" s="88"/>
    </row>
    <row r="3437" spans="1:34" x14ac:dyDescent="0.25">
      <c r="A3437" s="62">
        <f>COUNTA(H3437:K3437,L3437:AH3437)</f>
        <v>0</v>
      </c>
      <c r="B3437" s="13"/>
      <c r="C3437" s="13"/>
      <c r="D3437" s="13"/>
      <c r="E3437" s="13">
        <f t="shared" si="434"/>
        <v>0</v>
      </c>
      <c r="F3437" s="13"/>
      <c r="G3437" s="13"/>
      <c r="H3437" s="88"/>
      <c r="I3437" s="88"/>
      <c r="J3437" s="9"/>
      <c r="K3437" s="8"/>
      <c r="L3437" s="19"/>
      <c r="M3437" s="8"/>
      <c r="N3437" s="19"/>
      <c r="O3437" s="19"/>
      <c r="P3437" s="19"/>
      <c r="Q3437" s="8"/>
      <c r="R3437" s="8"/>
      <c r="S3437" s="88"/>
      <c r="T3437" s="8"/>
      <c r="U3437" s="8"/>
      <c r="V3437" s="11"/>
      <c r="W3437" s="19"/>
      <c r="X3437" s="8"/>
      <c r="Y3437" s="90"/>
      <c r="Z3437" s="88"/>
      <c r="AA3437" s="88"/>
      <c r="AB3437" s="88"/>
      <c r="AC3437" s="88"/>
      <c r="AD3437" s="10"/>
      <c r="AE3437" s="8"/>
      <c r="AF3437" s="12"/>
      <c r="AG3437" s="8"/>
      <c r="AH3437" s="88"/>
    </row>
    <row r="3438" spans="1:34" x14ac:dyDescent="0.25">
      <c r="A3438" s="62">
        <f>COUNTA(H3438:K3438,L3438:AH3438)</f>
        <v>0</v>
      </c>
      <c r="B3438" s="13"/>
      <c r="C3438" s="13"/>
      <c r="D3438" s="13"/>
      <c r="E3438" s="13">
        <f t="shared" si="434"/>
        <v>0</v>
      </c>
      <c r="F3438" s="13"/>
      <c r="G3438" s="13"/>
      <c r="H3438" s="88"/>
      <c r="I3438" s="88"/>
      <c r="J3438" s="9"/>
      <c r="K3438" s="8"/>
      <c r="L3438" s="19"/>
      <c r="M3438" s="8"/>
      <c r="N3438" s="19"/>
      <c r="O3438" s="19"/>
      <c r="P3438" s="19"/>
      <c r="Q3438" s="8"/>
      <c r="R3438" s="8"/>
      <c r="S3438" s="88"/>
      <c r="T3438" s="8"/>
      <c r="U3438" s="8"/>
      <c r="V3438" s="11"/>
      <c r="W3438" s="19"/>
      <c r="X3438" s="8"/>
      <c r="Y3438" s="90"/>
      <c r="Z3438" s="88"/>
      <c r="AA3438" s="88"/>
      <c r="AB3438" s="88"/>
      <c r="AC3438" s="88"/>
      <c r="AD3438" s="10"/>
      <c r="AE3438" s="8"/>
      <c r="AF3438" s="12"/>
      <c r="AG3438" s="8"/>
      <c r="AH3438" s="88"/>
    </row>
    <row r="3439" spans="1:34" x14ac:dyDescent="0.25">
      <c r="A3439" s="62">
        <f>COUNTA(H3439:K3439,L3439:AH3439)</f>
        <v>0</v>
      </c>
      <c r="B3439" s="13"/>
      <c r="C3439" s="13"/>
      <c r="D3439" s="13"/>
      <c r="E3439" s="13">
        <f t="shared" si="434"/>
        <v>0</v>
      </c>
      <c r="F3439" s="13"/>
      <c r="G3439" s="13"/>
      <c r="H3439" s="88"/>
      <c r="I3439" s="88"/>
      <c r="J3439" s="9"/>
      <c r="K3439" s="8"/>
      <c r="L3439" s="19"/>
      <c r="M3439" s="8"/>
      <c r="N3439" s="19"/>
      <c r="O3439" s="19"/>
      <c r="P3439" s="19"/>
      <c r="Q3439" s="8"/>
      <c r="R3439" s="8"/>
      <c r="S3439" s="88"/>
      <c r="T3439" s="8"/>
      <c r="U3439" s="8"/>
      <c r="V3439" s="11"/>
      <c r="W3439" s="19"/>
      <c r="X3439" s="8"/>
      <c r="Y3439" s="90"/>
      <c r="Z3439" s="88"/>
      <c r="AA3439" s="88"/>
      <c r="AB3439" s="88"/>
      <c r="AC3439" s="88"/>
      <c r="AD3439" s="10"/>
      <c r="AE3439" s="8"/>
      <c r="AF3439" s="12"/>
      <c r="AG3439" s="8"/>
      <c r="AH3439" s="88"/>
    </row>
    <row r="3440" spans="1:34" x14ac:dyDescent="0.25">
      <c r="A3440" s="62">
        <f>COUNTA(H3440:K3440,L3440:AH3440,J3441)-4</f>
        <v>0</v>
      </c>
      <c r="B3440" s="13"/>
      <c r="C3440" s="13"/>
      <c r="D3440" s="13"/>
      <c r="E3440" s="13">
        <f t="shared" si="434"/>
        <v>0</v>
      </c>
      <c r="F3440" s="13"/>
      <c r="G3440" s="13"/>
      <c r="H3440" s="88"/>
      <c r="I3440" s="88"/>
      <c r="J3440" s="7" t="s">
        <v>79</v>
      </c>
      <c r="K3440" s="8"/>
      <c r="L3440" s="19"/>
      <c r="M3440" s="8"/>
      <c r="N3440" s="19"/>
      <c r="O3440" s="19"/>
      <c r="P3440" s="19"/>
      <c r="Q3440" s="8"/>
      <c r="R3440" s="8"/>
      <c r="S3440" s="88"/>
      <c r="T3440" s="17" t="s">
        <v>80</v>
      </c>
      <c r="U3440" s="17" t="s">
        <v>80</v>
      </c>
      <c r="V3440" s="18" t="s">
        <v>80</v>
      </c>
      <c r="W3440" s="19"/>
      <c r="X3440" s="8"/>
      <c r="Y3440" s="90"/>
      <c r="Z3440" s="88"/>
      <c r="AA3440" s="88"/>
      <c r="AB3440" s="88"/>
      <c r="AC3440" s="88"/>
      <c r="AD3440" s="10"/>
      <c r="AE3440" s="8"/>
      <c r="AF3440" s="12"/>
      <c r="AG3440" s="8"/>
      <c r="AH3440" s="88"/>
    </row>
    <row r="3441" spans="1:34" x14ac:dyDescent="0.25">
      <c r="A3441" s="62">
        <f>COUNTA(H3441:K3441,L3441:AH3441)</f>
        <v>0</v>
      </c>
      <c r="B3441" s="13"/>
      <c r="C3441" s="13"/>
      <c r="D3441" s="13" t="str">
        <f>IF(J3441&gt;0,"совместительство","-")</f>
        <v>-</v>
      </c>
      <c r="E3441" s="13">
        <f t="shared" si="434"/>
        <v>0</v>
      </c>
      <c r="F3441" s="13"/>
      <c r="G3441" s="13"/>
      <c r="H3441" s="88"/>
      <c r="I3441" s="88"/>
      <c r="J3441" s="9"/>
      <c r="K3441" s="8"/>
      <c r="L3441" s="19"/>
      <c r="M3441" s="8"/>
      <c r="N3441" s="19"/>
      <c r="O3441" s="19"/>
      <c r="P3441" s="19"/>
      <c r="Q3441" s="8"/>
      <c r="R3441" s="8"/>
      <c r="S3441" s="88"/>
      <c r="T3441" s="8"/>
      <c r="U3441" s="8"/>
      <c r="V3441" s="11"/>
      <c r="W3441" s="19"/>
      <c r="X3441" s="8"/>
      <c r="Y3441" s="90"/>
      <c r="Z3441" s="88"/>
      <c r="AA3441" s="88"/>
      <c r="AB3441" s="88"/>
      <c r="AC3441" s="88"/>
      <c r="AD3441" s="10"/>
      <c r="AE3441" s="8"/>
      <c r="AF3441" s="12"/>
      <c r="AG3441" s="8"/>
      <c r="AH3441" s="88"/>
    </row>
    <row r="3442" spans="1:34" x14ac:dyDescent="0.25">
      <c r="A3442" s="62">
        <f>COUNTA(H3442:K3442,L3442:AH3442)</f>
        <v>0</v>
      </c>
      <c r="B3442" s="13"/>
      <c r="C3442" s="13"/>
      <c r="D3442" s="13"/>
      <c r="E3442" s="13">
        <f t="shared" si="434"/>
        <v>0</v>
      </c>
      <c r="F3442" s="13"/>
      <c r="G3442" s="13"/>
      <c r="H3442" s="88"/>
      <c r="I3442" s="88"/>
      <c r="J3442" s="9"/>
      <c r="K3442" s="8"/>
      <c r="L3442" s="19"/>
      <c r="M3442" s="8"/>
      <c r="N3442" s="19"/>
      <c r="O3442" s="19"/>
      <c r="P3442" s="19"/>
      <c r="Q3442" s="8"/>
      <c r="R3442" s="8"/>
      <c r="S3442" s="88"/>
      <c r="T3442" s="8"/>
      <c r="U3442" s="8"/>
      <c r="V3442" s="11"/>
      <c r="W3442" s="19"/>
      <c r="X3442" s="8"/>
      <c r="Y3442" s="90"/>
      <c r="Z3442" s="88"/>
      <c r="AA3442" s="88"/>
      <c r="AB3442" s="88"/>
      <c r="AC3442" s="88"/>
      <c r="AD3442" s="10"/>
      <c r="AE3442" s="8"/>
      <c r="AF3442" s="12"/>
      <c r="AG3442" s="8"/>
      <c r="AH3442" s="88"/>
    </row>
    <row r="3443" spans="1:34" x14ac:dyDescent="0.25">
      <c r="A3443" s="62">
        <f>COUNTA(H3443:K3443,L3443:AH3443)</f>
        <v>0</v>
      </c>
      <c r="B3443" s="13"/>
      <c r="C3443" s="13"/>
      <c r="D3443" s="13"/>
      <c r="E3443" s="13">
        <f t="shared" si="434"/>
        <v>0</v>
      </c>
      <c r="F3443" s="13"/>
      <c r="G3443" s="13"/>
      <c r="H3443" s="88"/>
      <c r="I3443" s="88"/>
      <c r="J3443" s="9"/>
      <c r="K3443" s="8"/>
      <c r="L3443" s="19"/>
      <c r="M3443" s="8"/>
      <c r="N3443" s="19"/>
      <c r="O3443" s="19"/>
      <c r="P3443" s="19"/>
      <c r="Q3443" s="8"/>
      <c r="R3443" s="8"/>
      <c r="S3443" s="88"/>
      <c r="T3443" s="8"/>
      <c r="U3443" s="8"/>
      <c r="V3443" s="11"/>
      <c r="W3443" s="19"/>
      <c r="X3443" s="8"/>
      <c r="Y3443" s="90"/>
      <c r="Z3443" s="88"/>
      <c r="AA3443" s="88"/>
      <c r="AB3443" s="88"/>
      <c r="AC3443" s="88"/>
      <c r="AD3443" s="10"/>
      <c r="AE3443" s="8"/>
      <c r="AF3443" s="12"/>
      <c r="AG3443" s="8"/>
      <c r="AH3443" s="88"/>
    </row>
    <row r="3444" spans="1:34" x14ac:dyDescent="0.25">
      <c r="A3444" s="62">
        <f>COUNTA(H3444:K3444,L3444:AH3444)</f>
        <v>0</v>
      </c>
      <c r="B3444" s="13"/>
      <c r="C3444" s="13"/>
      <c r="D3444" s="13"/>
      <c r="E3444" s="13">
        <f t="shared" si="434"/>
        <v>0</v>
      </c>
      <c r="F3444" s="13"/>
      <c r="G3444" s="13"/>
      <c r="H3444" s="88"/>
      <c r="I3444" s="88"/>
      <c r="J3444" s="9"/>
      <c r="K3444" s="8"/>
      <c r="L3444" s="19"/>
      <c r="M3444" s="8"/>
      <c r="N3444" s="19"/>
      <c r="O3444" s="19"/>
      <c r="P3444" s="19"/>
      <c r="Q3444" s="8"/>
      <c r="R3444" s="8"/>
      <c r="S3444" s="88"/>
      <c r="T3444" s="8"/>
      <c r="U3444" s="8"/>
      <c r="V3444" s="11"/>
      <c r="W3444" s="19"/>
      <c r="X3444" s="8"/>
      <c r="Y3444" s="90"/>
      <c r="Z3444" s="88"/>
      <c r="AA3444" s="88"/>
      <c r="AB3444" s="88"/>
      <c r="AC3444" s="88"/>
      <c r="AD3444" s="10"/>
      <c r="AE3444" s="8"/>
      <c r="AF3444" s="12"/>
      <c r="AG3444" s="8"/>
      <c r="AH3444" s="88"/>
    </row>
    <row r="3445" spans="1:34" x14ac:dyDescent="0.25">
      <c r="A3445" s="62">
        <f>COUNTA(H3445:K3445,L3445:AH3445)</f>
        <v>0</v>
      </c>
      <c r="B3445" s="13"/>
      <c r="C3445" s="13"/>
      <c r="D3445" s="13"/>
      <c r="E3445" s="13">
        <f t="shared" si="434"/>
        <v>0</v>
      </c>
      <c r="F3445" s="13"/>
      <c r="G3445" s="13"/>
      <c r="H3445" s="88"/>
      <c r="I3445" s="88"/>
      <c r="J3445" s="9"/>
      <c r="K3445" s="8"/>
      <c r="L3445" s="19"/>
      <c r="M3445" s="8"/>
      <c r="N3445" s="19"/>
      <c r="O3445" s="19"/>
      <c r="P3445" s="19"/>
      <c r="Q3445" s="8"/>
      <c r="R3445" s="8"/>
      <c r="S3445" s="88"/>
      <c r="T3445" s="8"/>
      <c r="U3445" s="8"/>
      <c r="V3445" s="11"/>
      <c r="W3445" s="19"/>
      <c r="X3445" s="8"/>
      <c r="Y3445" s="90"/>
      <c r="Z3445" s="88"/>
      <c r="AA3445" s="88"/>
      <c r="AB3445" s="88"/>
      <c r="AC3445" s="88"/>
      <c r="AD3445" s="10"/>
      <c r="AE3445" s="8"/>
      <c r="AF3445" s="12"/>
      <c r="AG3445" s="8"/>
      <c r="AH3445" s="88"/>
    </row>
    <row r="3446" spans="1:34" x14ac:dyDescent="0.25">
      <c r="A3446" s="62">
        <f>COUNTA(H3446:K3446,L3446:AH3446)</f>
        <v>0</v>
      </c>
      <c r="B3446" s="13"/>
      <c r="C3446" s="13"/>
      <c r="D3446" s="13"/>
      <c r="E3446" s="13">
        <f t="shared" si="434"/>
        <v>0</v>
      </c>
      <c r="F3446" s="13"/>
      <c r="G3446" s="13"/>
      <c r="H3446" s="88"/>
      <c r="I3446" s="88"/>
      <c r="J3446" s="9"/>
      <c r="K3446" s="8"/>
      <c r="L3446" s="19"/>
      <c r="M3446" s="8"/>
      <c r="N3446" s="19"/>
      <c r="O3446" s="19"/>
      <c r="P3446" s="19"/>
      <c r="Q3446" s="8"/>
      <c r="R3446" s="8"/>
      <c r="S3446" s="88"/>
      <c r="T3446" s="8"/>
      <c r="U3446" s="8"/>
      <c r="V3446" s="11"/>
      <c r="W3446" s="19"/>
      <c r="X3446" s="8"/>
      <c r="Y3446" s="90"/>
      <c r="Z3446" s="88"/>
      <c r="AA3446" s="88"/>
      <c r="AB3446" s="88"/>
      <c r="AC3446" s="88"/>
      <c r="AD3446" s="10"/>
      <c r="AE3446" s="8"/>
      <c r="AF3446" s="12"/>
      <c r="AG3446" s="8"/>
      <c r="AH3446" s="88"/>
    </row>
    <row r="3447" spans="1:34" s="26" customFormat="1" ht="11.25" customHeight="1" x14ac:dyDescent="0.25">
      <c r="A3447" s="21">
        <v>0</v>
      </c>
      <c r="B3447" s="22"/>
      <c r="C3447" s="22"/>
      <c r="D3447" s="21"/>
      <c r="E3447" s="23">
        <f>MAX(E3431:E3446)</f>
        <v>0</v>
      </c>
      <c r="F3447" s="21" t="str">
        <f>RIGHT(R3447,4)</f>
        <v xml:space="preserve"> - 0</v>
      </c>
      <c r="G3447" s="21" t="str">
        <f>RIGHT(X3447,4)</f>
        <v xml:space="preserve"> - 0</v>
      </c>
      <c r="H3447" s="88"/>
      <c r="I3447" s="88"/>
      <c r="J3447" s="23" t="s">
        <v>85</v>
      </c>
      <c r="K3447" s="23" t="str">
        <f>IF(E3447=4,"ВО",IF(E3447=3,"СПО",IF(E3447=2,"ВО (с)",IF(E3447=1,"СПО (с)","-"))))</f>
        <v>-</v>
      </c>
      <c r="L3447" s="23">
        <f>COUNTA(L3431:L3446)</f>
        <v>0</v>
      </c>
      <c r="M3447" s="23" t="s">
        <v>80</v>
      </c>
      <c r="N3447" s="23" t="s">
        <v>80</v>
      </c>
      <c r="O3447" s="23">
        <f>COUNTA(O3431:O3446)</f>
        <v>0</v>
      </c>
      <c r="P3447" s="23" t="s">
        <v>80</v>
      </c>
      <c r="Q3447" s="23">
        <f>SUM(Q3431:Q3446)</f>
        <v>0</v>
      </c>
      <c r="R3447" s="23" t="str">
        <f>CONCATENATE("П.Г.П. - ",MAX(R3431:R3446))</f>
        <v>П.Г.П. - 0</v>
      </c>
      <c r="S3447" s="23">
        <f>COUNTA(S3431)</f>
        <v>0</v>
      </c>
      <c r="T3447" s="23">
        <f>T3432</f>
        <v>0</v>
      </c>
      <c r="U3447" s="23" t="s">
        <v>80</v>
      </c>
      <c r="V3447" s="23" t="s">
        <v>80</v>
      </c>
      <c r="W3447" s="23">
        <f>COUNTA(W3431:W3446)</f>
        <v>0</v>
      </c>
      <c r="X3447" s="23" t="str">
        <f>CONCATENATE("П.Г.П. - ",MAX(X3431:X3446))</f>
        <v>П.Г.П. - 0</v>
      </c>
      <c r="Y3447" s="24">
        <f>Y3431</f>
        <v>0</v>
      </c>
      <c r="Z3447" s="23" t="str">
        <f>IF(Z3431="","-",Z3431)</f>
        <v>-</v>
      </c>
      <c r="AA3447" s="23" t="str">
        <f t="shared" ref="AA3447:AC3447" si="435">IF(AA3431="","-",AA3431)</f>
        <v>-</v>
      </c>
      <c r="AB3447" s="23" t="str">
        <f t="shared" si="435"/>
        <v>-</v>
      </c>
      <c r="AC3447" s="23" t="str">
        <f t="shared" si="435"/>
        <v>-</v>
      </c>
      <c r="AD3447" s="23" t="s">
        <v>80</v>
      </c>
      <c r="AE3447" s="23">
        <f>SUM(AE3431:AE3446)</f>
        <v>0</v>
      </c>
      <c r="AF3447" s="25">
        <f>SUM(AF3431:AF3446)</f>
        <v>0</v>
      </c>
      <c r="AG3447" s="23" t="s">
        <v>80</v>
      </c>
      <c r="AH3447" s="23" t="s">
        <v>80</v>
      </c>
    </row>
    <row r="3448" spans="1:34" x14ac:dyDescent="0.25">
      <c r="A3448" s="62">
        <f>COUNTA(H3448:K3448,L3448:AH3448)-7</f>
        <v>-1</v>
      </c>
      <c r="B3448" s="13"/>
      <c r="C3448" s="13"/>
      <c r="D3448" s="13"/>
      <c r="E3448" s="13">
        <f t="shared" ref="E3448:E3463" si="436">IF(K3448="ВО",4,IF(K3448="СПО",3,IF(K3448="ВО (студент)",2,IF(K3448="СПО (студент)",1,0))))</f>
        <v>0</v>
      </c>
      <c r="F3448" s="13"/>
      <c r="G3448" s="13"/>
      <c r="H3448" s="88">
        <v>223</v>
      </c>
      <c r="I3448" s="88"/>
      <c r="J3448" s="7" t="s">
        <v>77</v>
      </c>
      <c r="K3448" s="8"/>
      <c r="L3448" s="19"/>
      <c r="M3448" s="8"/>
      <c r="N3448" s="19"/>
      <c r="O3448" s="19"/>
      <c r="P3448" s="19"/>
      <c r="Q3448" s="8"/>
      <c r="R3448" s="8"/>
      <c r="S3448" s="88"/>
      <c r="T3448" s="17" t="s">
        <v>80</v>
      </c>
      <c r="U3448" s="17" t="s">
        <v>80</v>
      </c>
      <c r="V3448" s="18" t="s">
        <v>80</v>
      </c>
      <c r="W3448" s="19"/>
      <c r="X3448" s="8"/>
      <c r="Y3448" s="90"/>
      <c r="Z3448" s="88"/>
      <c r="AA3448" s="88"/>
      <c r="AB3448" s="88" t="str">
        <f>IF(Y3448&lt;1,"-",ROUND(YEARFRAC(Y3448,#REF!,1),2))</f>
        <v>-</v>
      </c>
      <c r="AC3448" s="88"/>
      <c r="AD3448" s="10"/>
      <c r="AE3448" s="8"/>
      <c r="AF3448" s="12"/>
      <c r="AG3448" s="8"/>
      <c r="AH3448" s="88"/>
    </row>
    <row r="3449" spans="1:34" x14ac:dyDescent="0.25">
      <c r="A3449" s="62">
        <f>COUNTA(H3449:K3449,L3449:AH3449)</f>
        <v>0</v>
      </c>
      <c r="B3449" s="13"/>
      <c r="C3449" s="13"/>
      <c r="D3449" s="13"/>
      <c r="E3449" s="13">
        <f t="shared" si="436"/>
        <v>0</v>
      </c>
      <c r="F3449" s="13"/>
      <c r="G3449" s="13"/>
      <c r="H3449" s="88"/>
      <c r="I3449" s="88"/>
      <c r="J3449" s="9"/>
      <c r="K3449" s="8"/>
      <c r="L3449" s="19"/>
      <c r="M3449" s="8"/>
      <c r="N3449" s="19"/>
      <c r="O3449" s="19"/>
      <c r="P3449" s="19"/>
      <c r="Q3449" s="8"/>
      <c r="R3449" s="8"/>
      <c r="S3449" s="88"/>
      <c r="T3449" s="8"/>
      <c r="U3449" s="8"/>
      <c r="V3449" s="11"/>
      <c r="W3449" s="19"/>
      <c r="X3449" s="8"/>
      <c r="Y3449" s="90"/>
      <c r="Z3449" s="88"/>
      <c r="AA3449" s="88"/>
      <c r="AB3449" s="88"/>
      <c r="AC3449" s="88"/>
      <c r="AD3449" s="10"/>
      <c r="AE3449" s="8"/>
      <c r="AF3449" s="12"/>
      <c r="AG3449" s="8"/>
      <c r="AH3449" s="88"/>
    </row>
    <row r="3450" spans="1:34" x14ac:dyDescent="0.25">
      <c r="A3450" s="62">
        <f>COUNTA(H3450:K3450,L3450:AH3450,J3451)-4</f>
        <v>0</v>
      </c>
      <c r="B3450" s="13"/>
      <c r="C3450" s="13"/>
      <c r="D3450" s="13"/>
      <c r="E3450" s="13">
        <f t="shared" si="436"/>
        <v>0</v>
      </c>
      <c r="F3450" s="13"/>
      <c r="G3450" s="13"/>
      <c r="H3450" s="88"/>
      <c r="I3450" s="88"/>
      <c r="J3450" s="7" t="s">
        <v>78</v>
      </c>
      <c r="K3450" s="8"/>
      <c r="L3450" s="19"/>
      <c r="M3450" s="8"/>
      <c r="N3450" s="19"/>
      <c r="O3450" s="19"/>
      <c r="P3450" s="19"/>
      <c r="Q3450" s="8"/>
      <c r="R3450" s="8"/>
      <c r="S3450" s="88"/>
      <c r="T3450" s="17" t="s">
        <v>80</v>
      </c>
      <c r="U3450" s="17" t="s">
        <v>80</v>
      </c>
      <c r="V3450" s="18" t="s">
        <v>80</v>
      </c>
      <c r="W3450" s="19"/>
      <c r="X3450" s="8"/>
      <c r="Y3450" s="90"/>
      <c r="Z3450" s="88"/>
      <c r="AA3450" s="88"/>
      <c r="AB3450" s="88"/>
      <c r="AC3450" s="88"/>
      <c r="AD3450" s="10"/>
      <c r="AE3450" s="8"/>
      <c r="AF3450" s="12"/>
      <c r="AG3450" s="8"/>
      <c r="AH3450" s="88"/>
    </row>
    <row r="3451" spans="1:34" x14ac:dyDescent="0.25">
      <c r="A3451" s="62">
        <f>COUNTA(H3451:K3451,L3451:AH3451)</f>
        <v>0</v>
      </c>
      <c r="B3451" s="13"/>
      <c r="C3451" s="13"/>
      <c r="D3451" s="13" t="str">
        <f>IF(J3451&gt;0,"совмещение","-")</f>
        <v>-</v>
      </c>
      <c r="E3451" s="13">
        <f t="shared" si="436"/>
        <v>0</v>
      </c>
      <c r="F3451" s="13"/>
      <c r="G3451" s="13"/>
      <c r="H3451" s="88"/>
      <c r="I3451" s="88"/>
      <c r="J3451" s="9"/>
      <c r="K3451" s="8"/>
      <c r="L3451" s="19"/>
      <c r="M3451" s="8"/>
      <c r="N3451" s="19"/>
      <c r="O3451" s="19"/>
      <c r="P3451" s="19"/>
      <c r="Q3451" s="8"/>
      <c r="R3451" s="8"/>
      <c r="S3451" s="88"/>
      <c r="T3451" s="8"/>
      <c r="U3451" s="8"/>
      <c r="V3451" s="11"/>
      <c r="W3451" s="19"/>
      <c r="X3451" s="8"/>
      <c r="Y3451" s="90"/>
      <c r="Z3451" s="88"/>
      <c r="AA3451" s="88"/>
      <c r="AB3451" s="88"/>
      <c r="AC3451" s="88"/>
      <c r="AD3451" s="10"/>
      <c r="AE3451" s="8"/>
      <c r="AF3451" s="12"/>
      <c r="AG3451" s="8"/>
      <c r="AH3451" s="88"/>
    </row>
    <row r="3452" spans="1:34" x14ac:dyDescent="0.25">
      <c r="A3452" s="62">
        <f>COUNTA(H3452:K3452,L3452:AH3452)</f>
        <v>0</v>
      </c>
      <c r="B3452" s="13"/>
      <c r="C3452" s="13"/>
      <c r="D3452" s="13"/>
      <c r="E3452" s="13">
        <f t="shared" si="436"/>
        <v>0</v>
      </c>
      <c r="F3452" s="13"/>
      <c r="G3452" s="13"/>
      <c r="H3452" s="88"/>
      <c r="I3452" s="88"/>
      <c r="J3452" s="9"/>
      <c r="K3452" s="8"/>
      <c r="L3452" s="19"/>
      <c r="M3452" s="8"/>
      <c r="N3452" s="19"/>
      <c r="O3452" s="19"/>
      <c r="P3452" s="19"/>
      <c r="Q3452" s="8"/>
      <c r="R3452" s="8"/>
      <c r="S3452" s="88"/>
      <c r="T3452" s="8"/>
      <c r="U3452" s="8"/>
      <c r="V3452" s="11"/>
      <c r="W3452" s="19"/>
      <c r="X3452" s="8"/>
      <c r="Y3452" s="90"/>
      <c r="Z3452" s="88"/>
      <c r="AA3452" s="88"/>
      <c r="AB3452" s="88"/>
      <c r="AC3452" s="88"/>
      <c r="AD3452" s="10"/>
      <c r="AE3452" s="8"/>
      <c r="AF3452" s="12"/>
      <c r="AG3452" s="8"/>
      <c r="AH3452" s="88"/>
    </row>
    <row r="3453" spans="1:34" x14ac:dyDescent="0.25">
      <c r="A3453" s="62">
        <f>COUNTA(H3453:K3453,L3453:AH3453)</f>
        <v>0</v>
      </c>
      <c r="B3453" s="13"/>
      <c r="C3453" s="13"/>
      <c r="D3453" s="13"/>
      <c r="E3453" s="13">
        <f t="shared" si="436"/>
        <v>0</v>
      </c>
      <c r="F3453" s="13"/>
      <c r="G3453" s="13"/>
      <c r="H3453" s="88"/>
      <c r="I3453" s="88"/>
      <c r="J3453" s="9"/>
      <c r="K3453" s="8"/>
      <c r="L3453" s="19"/>
      <c r="M3453" s="8"/>
      <c r="N3453" s="19"/>
      <c r="O3453" s="19"/>
      <c r="P3453" s="19"/>
      <c r="Q3453" s="8"/>
      <c r="R3453" s="8"/>
      <c r="S3453" s="88"/>
      <c r="T3453" s="8"/>
      <c r="U3453" s="8"/>
      <c r="V3453" s="11"/>
      <c r="W3453" s="19"/>
      <c r="X3453" s="8"/>
      <c r="Y3453" s="90"/>
      <c r="Z3453" s="88"/>
      <c r="AA3453" s="88"/>
      <c r="AB3453" s="88"/>
      <c r="AC3453" s="88"/>
      <c r="AD3453" s="10"/>
      <c r="AE3453" s="8"/>
      <c r="AF3453" s="12"/>
      <c r="AG3453" s="8"/>
      <c r="AH3453" s="88"/>
    </row>
    <row r="3454" spans="1:34" x14ac:dyDescent="0.25">
      <c r="A3454" s="62">
        <f>COUNTA(H3454:K3454,L3454:AH3454)</f>
        <v>0</v>
      </c>
      <c r="B3454" s="13"/>
      <c r="C3454" s="13"/>
      <c r="D3454" s="13"/>
      <c r="E3454" s="13">
        <f t="shared" si="436"/>
        <v>0</v>
      </c>
      <c r="F3454" s="13"/>
      <c r="G3454" s="13"/>
      <c r="H3454" s="88"/>
      <c r="I3454" s="88"/>
      <c r="J3454" s="9"/>
      <c r="K3454" s="8"/>
      <c r="L3454" s="19"/>
      <c r="M3454" s="8"/>
      <c r="N3454" s="19"/>
      <c r="O3454" s="19"/>
      <c r="P3454" s="19"/>
      <c r="Q3454" s="8"/>
      <c r="R3454" s="8"/>
      <c r="S3454" s="88"/>
      <c r="T3454" s="8"/>
      <c r="U3454" s="8"/>
      <c r="V3454" s="11"/>
      <c r="W3454" s="19"/>
      <c r="X3454" s="8"/>
      <c r="Y3454" s="90"/>
      <c r="Z3454" s="88"/>
      <c r="AA3454" s="88"/>
      <c r="AB3454" s="88"/>
      <c r="AC3454" s="88"/>
      <c r="AD3454" s="10"/>
      <c r="AE3454" s="8"/>
      <c r="AF3454" s="12"/>
      <c r="AG3454" s="8"/>
      <c r="AH3454" s="88"/>
    </row>
    <row r="3455" spans="1:34" x14ac:dyDescent="0.25">
      <c r="A3455" s="62">
        <f>COUNTA(H3455:K3455,L3455:AH3455)</f>
        <v>0</v>
      </c>
      <c r="B3455" s="13"/>
      <c r="C3455" s="13"/>
      <c r="D3455" s="13"/>
      <c r="E3455" s="13">
        <f t="shared" si="436"/>
        <v>0</v>
      </c>
      <c r="F3455" s="13"/>
      <c r="G3455" s="13"/>
      <c r="H3455" s="88"/>
      <c r="I3455" s="88"/>
      <c r="J3455" s="9"/>
      <c r="K3455" s="8"/>
      <c r="L3455" s="19"/>
      <c r="M3455" s="8"/>
      <c r="N3455" s="19"/>
      <c r="O3455" s="19"/>
      <c r="P3455" s="19"/>
      <c r="Q3455" s="8"/>
      <c r="R3455" s="8"/>
      <c r="S3455" s="88"/>
      <c r="T3455" s="8"/>
      <c r="U3455" s="8"/>
      <c r="V3455" s="11"/>
      <c r="W3455" s="19"/>
      <c r="X3455" s="8"/>
      <c r="Y3455" s="90"/>
      <c r="Z3455" s="88"/>
      <c r="AA3455" s="88"/>
      <c r="AB3455" s="88"/>
      <c r="AC3455" s="88"/>
      <c r="AD3455" s="10"/>
      <c r="AE3455" s="8"/>
      <c r="AF3455" s="12"/>
      <c r="AG3455" s="8"/>
      <c r="AH3455" s="88"/>
    </row>
    <row r="3456" spans="1:34" x14ac:dyDescent="0.25">
      <c r="A3456" s="62">
        <f>COUNTA(H3456:K3456,L3456:AH3456)</f>
        <v>0</v>
      </c>
      <c r="B3456" s="13"/>
      <c r="C3456" s="13"/>
      <c r="D3456" s="13"/>
      <c r="E3456" s="13">
        <f t="shared" si="436"/>
        <v>0</v>
      </c>
      <c r="F3456" s="13"/>
      <c r="G3456" s="13"/>
      <c r="H3456" s="88"/>
      <c r="I3456" s="88"/>
      <c r="J3456" s="9"/>
      <c r="K3456" s="8"/>
      <c r="L3456" s="19"/>
      <c r="M3456" s="8"/>
      <c r="N3456" s="19"/>
      <c r="O3456" s="19"/>
      <c r="P3456" s="19"/>
      <c r="Q3456" s="8"/>
      <c r="R3456" s="8"/>
      <c r="S3456" s="88"/>
      <c r="T3456" s="8"/>
      <c r="U3456" s="8"/>
      <c r="V3456" s="11"/>
      <c r="W3456" s="19"/>
      <c r="X3456" s="8"/>
      <c r="Y3456" s="90"/>
      <c r="Z3456" s="88"/>
      <c r="AA3456" s="88"/>
      <c r="AB3456" s="88"/>
      <c r="AC3456" s="88"/>
      <c r="AD3456" s="10"/>
      <c r="AE3456" s="8"/>
      <c r="AF3456" s="12"/>
      <c r="AG3456" s="8"/>
      <c r="AH3456" s="88"/>
    </row>
    <row r="3457" spans="1:34" x14ac:dyDescent="0.25">
      <c r="A3457" s="62">
        <f>COUNTA(H3457:K3457,L3457:AH3457,J3458)-4</f>
        <v>0</v>
      </c>
      <c r="B3457" s="13"/>
      <c r="C3457" s="13"/>
      <c r="D3457" s="13"/>
      <c r="E3457" s="13">
        <f t="shared" si="436"/>
        <v>0</v>
      </c>
      <c r="F3457" s="13"/>
      <c r="G3457" s="13"/>
      <c r="H3457" s="88"/>
      <c r="I3457" s="88"/>
      <c r="J3457" s="7" t="s">
        <v>79</v>
      </c>
      <c r="K3457" s="8"/>
      <c r="L3457" s="19"/>
      <c r="M3457" s="8"/>
      <c r="N3457" s="19"/>
      <c r="O3457" s="19"/>
      <c r="P3457" s="19"/>
      <c r="Q3457" s="8"/>
      <c r="R3457" s="8"/>
      <c r="S3457" s="88"/>
      <c r="T3457" s="17" t="s">
        <v>80</v>
      </c>
      <c r="U3457" s="17" t="s">
        <v>80</v>
      </c>
      <c r="V3457" s="18" t="s">
        <v>80</v>
      </c>
      <c r="W3457" s="19"/>
      <c r="X3457" s="8"/>
      <c r="Y3457" s="90"/>
      <c r="Z3457" s="88"/>
      <c r="AA3457" s="88"/>
      <c r="AB3457" s="88"/>
      <c r="AC3457" s="88"/>
      <c r="AD3457" s="10"/>
      <c r="AE3457" s="8"/>
      <c r="AF3457" s="12"/>
      <c r="AG3457" s="8"/>
      <c r="AH3457" s="88"/>
    </row>
    <row r="3458" spans="1:34" x14ac:dyDescent="0.25">
      <c r="A3458" s="62">
        <f>COUNTA(H3458:K3458,L3458:AH3458)</f>
        <v>0</v>
      </c>
      <c r="B3458" s="13"/>
      <c r="C3458" s="13"/>
      <c r="D3458" s="13" t="str">
        <f>IF(J3458&gt;0,"совместительство","-")</f>
        <v>-</v>
      </c>
      <c r="E3458" s="13">
        <f t="shared" si="436"/>
        <v>0</v>
      </c>
      <c r="F3458" s="13"/>
      <c r="G3458" s="13"/>
      <c r="H3458" s="88"/>
      <c r="I3458" s="88"/>
      <c r="J3458" s="9"/>
      <c r="K3458" s="8"/>
      <c r="L3458" s="19"/>
      <c r="M3458" s="8"/>
      <c r="N3458" s="19"/>
      <c r="O3458" s="19"/>
      <c r="P3458" s="19"/>
      <c r="Q3458" s="8"/>
      <c r="R3458" s="8"/>
      <c r="S3458" s="88"/>
      <c r="T3458" s="8"/>
      <c r="U3458" s="8"/>
      <c r="V3458" s="11"/>
      <c r="W3458" s="19"/>
      <c r="X3458" s="8"/>
      <c r="Y3458" s="90"/>
      <c r="Z3458" s="88"/>
      <c r="AA3458" s="88"/>
      <c r="AB3458" s="88"/>
      <c r="AC3458" s="88"/>
      <c r="AD3458" s="10"/>
      <c r="AE3458" s="8"/>
      <c r="AF3458" s="12"/>
      <c r="AG3458" s="8"/>
      <c r="AH3458" s="88"/>
    </row>
    <row r="3459" spans="1:34" x14ac:dyDescent="0.25">
      <c r="A3459" s="62">
        <f>COUNTA(H3459:K3459,L3459:AH3459)</f>
        <v>0</v>
      </c>
      <c r="B3459" s="13"/>
      <c r="C3459" s="13"/>
      <c r="D3459" s="13"/>
      <c r="E3459" s="13">
        <f t="shared" si="436"/>
        <v>0</v>
      </c>
      <c r="F3459" s="13"/>
      <c r="G3459" s="13"/>
      <c r="H3459" s="88"/>
      <c r="I3459" s="88"/>
      <c r="J3459" s="9"/>
      <c r="K3459" s="8"/>
      <c r="L3459" s="19"/>
      <c r="M3459" s="8"/>
      <c r="N3459" s="19"/>
      <c r="O3459" s="19"/>
      <c r="P3459" s="19"/>
      <c r="Q3459" s="8"/>
      <c r="R3459" s="8"/>
      <c r="S3459" s="88"/>
      <c r="T3459" s="8"/>
      <c r="U3459" s="8"/>
      <c r="V3459" s="11"/>
      <c r="W3459" s="19"/>
      <c r="X3459" s="8"/>
      <c r="Y3459" s="90"/>
      <c r="Z3459" s="88"/>
      <c r="AA3459" s="88"/>
      <c r="AB3459" s="88"/>
      <c r="AC3459" s="88"/>
      <c r="AD3459" s="10"/>
      <c r="AE3459" s="8"/>
      <c r="AF3459" s="12"/>
      <c r="AG3459" s="8"/>
      <c r="AH3459" s="88"/>
    </row>
    <row r="3460" spans="1:34" x14ac:dyDescent="0.25">
      <c r="A3460" s="62">
        <f>COUNTA(H3460:K3460,L3460:AH3460)</f>
        <v>0</v>
      </c>
      <c r="B3460" s="13"/>
      <c r="C3460" s="13"/>
      <c r="D3460" s="13"/>
      <c r="E3460" s="13">
        <f t="shared" si="436"/>
        <v>0</v>
      </c>
      <c r="F3460" s="13"/>
      <c r="G3460" s="13"/>
      <c r="H3460" s="88"/>
      <c r="I3460" s="88"/>
      <c r="J3460" s="9"/>
      <c r="K3460" s="8"/>
      <c r="L3460" s="19"/>
      <c r="M3460" s="8"/>
      <c r="N3460" s="19"/>
      <c r="O3460" s="19"/>
      <c r="P3460" s="19"/>
      <c r="Q3460" s="8"/>
      <c r="R3460" s="8"/>
      <c r="S3460" s="88"/>
      <c r="T3460" s="8"/>
      <c r="U3460" s="8"/>
      <c r="V3460" s="11"/>
      <c r="W3460" s="19"/>
      <c r="X3460" s="8"/>
      <c r="Y3460" s="90"/>
      <c r="Z3460" s="88"/>
      <c r="AA3460" s="88"/>
      <c r="AB3460" s="88"/>
      <c r="AC3460" s="88"/>
      <c r="AD3460" s="10"/>
      <c r="AE3460" s="8"/>
      <c r="AF3460" s="12"/>
      <c r="AG3460" s="8"/>
      <c r="AH3460" s="88"/>
    </row>
    <row r="3461" spans="1:34" x14ac:dyDescent="0.25">
      <c r="A3461" s="62">
        <f>COUNTA(H3461:K3461,L3461:AH3461)</f>
        <v>0</v>
      </c>
      <c r="B3461" s="13"/>
      <c r="C3461" s="13"/>
      <c r="D3461" s="13"/>
      <c r="E3461" s="13">
        <f t="shared" si="436"/>
        <v>0</v>
      </c>
      <c r="F3461" s="13"/>
      <c r="G3461" s="13"/>
      <c r="H3461" s="88"/>
      <c r="I3461" s="88"/>
      <c r="J3461" s="9"/>
      <c r="K3461" s="8"/>
      <c r="L3461" s="19"/>
      <c r="M3461" s="8"/>
      <c r="N3461" s="19"/>
      <c r="O3461" s="19"/>
      <c r="P3461" s="19"/>
      <c r="Q3461" s="8"/>
      <c r="R3461" s="8"/>
      <c r="S3461" s="88"/>
      <c r="T3461" s="8"/>
      <c r="U3461" s="8"/>
      <c r="V3461" s="11"/>
      <c r="W3461" s="19"/>
      <c r="X3461" s="8"/>
      <c r="Y3461" s="90"/>
      <c r="Z3461" s="88"/>
      <c r="AA3461" s="88"/>
      <c r="AB3461" s="88"/>
      <c r="AC3461" s="88"/>
      <c r="AD3461" s="10"/>
      <c r="AE3461" s="8"/>
      <c r="AF3461" s="12"/>
      <c r="AG3461" s="8"/>
      <c r="AH3461" s="88"/>
    </row>
    <row r="3462" spans="1:34" x14ac:dyDescent="0.25">
      <c r="A3462" s="62">
        <f>COUNTA(H3462:K3462,L3462:AH3462)</f>
        <v>0</v>
      </c>
      <c r="B3462" s="13"/>
      <c r="C3462" s="13"/>
      <c r="D3462" s="13"/>
      <c r="E3462" s="13">
        <f t="shared" si="436"/>
        <v>0</v>
      </c>
      <c r="F3462" s="13"/>
      <c r="G3462" s="13"/>
      <c r="H3462" s="88"/>
      <c r="I3462" s="88"/>
      <c r="J3462" s="9"/>
      <c r="K3462" s="8"/>
      <c r="L3462" s="19"/>
      <c r="M3462" s="8"/>
      <c r="N3462" s="19"/>
      <c r="O3462" s="19"/>
      <c r="P3462" s="19"/>
      <c r="Q3462" s="8"/>
      <c r="R3462" s="8"/>
      <c r="S3462" s="88"/>
      <c r="T3462" s="8"/>
      <c r="U3462" s="8"/>
      <c r="V3462" s="11"/>
      <c r="W3462" s="19"/>
      <c r="X3462" s="8"/>
      <c r="Y3462" s="90"/>
      <c r="Z3462" s="88"/>
      <c r="AA3462" s="88"/>
      <c r="AB3462" s="88"/>
      <c r="AC3462" s="88"/>
      <c r="AD3462" s="10"/>
      <c r="AE3462" s="8"/>
      <c r="AF3462" s="12"/>
      <c r="AG3462" s="8"/>
      <c r="AH3462" s="88"/>
    </row>
    <row r="3463" spans="1:34" x14ac:dyDescent="0.25">
      <c r="A3463" s="62">
        <f>COUNTA(H3463:K3463,L3463:AH3463)</f>
        <v>0</v>
      </c>
      <c r="B3463" s="13"/>
      <c r="C3463" s="13"/>
      <c r="D3463" s="13"/>
      <c r="E3463" s="13">
        <f t="shared" si="436"/>
        <v>0</v>
      </c>
      <c r="F3463" s="13"/>
      <c r="G3463" s="13"/>
      <c r="H3463" s="88"/>
      <c r="I3463" s="88"/>
      <c r="J3463" s="9"/>
      <c r="K3463" s="8"/>
      <c r="L3463" s="19"/>
      <c r="M3463" s="8"/>
      <c r="N3463" s="19"/>
      <c r="O3463" s="19"/>
      <c r="P3463" s="19"/>
      <c r="Q3463" s="8"/>
      <c r="R3463" s="8"/>
      <c r="S3463" s="88"/>
      <c r="T3463" s="8"/>
      <c r="U3463" s="8"/>
      <c r="V3463" s="11"/>
      <c r="W3463" s="19"/>
      <c r="X3463" s="8"/>
      <c r="Y3463" s="90"/>
      <c r="Z3463" s="88"/>
      <c r="AA3463" s="88"/>
      <c r="AB3463" s="88"/>
      <c r="AC3463" s="88"/>
      <c r="AD3463" s="10"/>
      <c r="AE3463" s="8"/>
      <c r="AF3463" s="12"/>
      <c r="AG3463" s="8"/>
      <c r="AH3463" s="88"/>
    </row>
    <row r="3464" spans="1:34" s="26" customFormat="1" ht="11.25" customHeight="1" x14ac:dyDescent="0.25">
      <c r="A3464" s="21">
        <v>0</v>
      </c>
      <c r="B3464" s="22"/>
      <c r="C3464" s="22"/>
      <c r="D3464" s="21"/>
      <c r="E3464" s="23">
        <f>MAX(E3448:E3463)</f>
        <v>0</v>
      </c>
      <c r="F3464" s="21" t="str">
        <f>RIGHT(R3464,4)</f>
        <v xml:space="preserve"> - 0</v>
      </c>
      <c r="G3464" s="21" t="str">
        <f>RIGHT(X3464,4)</f>
        <v xml:space="preserve"> - 0</v>
      </c>
      <c r="H3464" s="88"/>
      <c r="I3464" s="88"/>
      <c r="J3464" s="23" t="s">
        <v>85</v>
      </c>
      <c r="K3464" s="23" t="str">
        <f>IF(E3464=4,"ВО",IF(E3464=3,"СПО",IF(E3464=2,"ВО (с)",IF(E3464=1,"СПО (с)","-"))))</f>
        <v>-</v>
      </c>
      <c r="L3464" s="23">
        <f>COUNTA(L3448:L3463)</f>
        <v>0</v>
      </c>
      <c r="M3464" s="23" t="s">
        <v>80</v>
      </c>
      <c r="N3464" s="23" t="s">
        <v>80</v>
      </c>
      <c r="O3464" s="23">
        <f>COUNTA(O3448:O3463)</f>
        <v>0</v>
      </c>
      <c r="P3464" s="23" t="s">
        <v>80</v>
      </c>
      <c r="Q3464" s="23">
        <f>SUM(Q3448:Q3463)</f>
        <v>0</v>
      </c>
      <c r="R3464" s="23" t="str">
        <f>CONCATENATE("П.Г.П. - ",MAX(R3448:R3463))</f>
        <v>П.Г.П. - 0</v>
      </c>
      <c r="S3464" s="23">
        <f>COUNTA(S3448)</f>
        <v>0</v>
      </c>
      <c r="T3464" s="23">
        <f>T3449</f>
        <v>0</v>
      </c>
      <c r="U3464" s="23" t="s">
        <v>80</v>
      </c>
      <c r="V3464" s="23" t="s">
        <v>80</v>
      </c>
      <c r="W3464" s="23">
        <f>COUNTA(W3448:W3463)</f>
        <v>0</v>
      </c>
      <c r="X3464" s="23" t="str">
        <f>CONCATENATE("П.Г.П. - ",MAX(X3448:X3463))</f>
        <v>П.Г.П. - 0</v>
      </c>
      <c r="Y3464" s="24">
        <f>Y3448</f>
        <v>0</v>
      </c>
      <c r="Z3464" s="23" t="str">
        <f>IF(Z3448="","-",Z3448)</f>
        <v>-</v>
      </c>
      <c r="AA3464" s="23" t="str">
        <f t="shared" ref="AA3464:AC3464" si="437">IF(AA3448="","-",AA3448)</f>
        <v>-</v>
      </c>
      <c r="AB3464" s="23" t="str">
        <f t="shared" si="437"/>
        <v>-</v>
      </c>
      <c r="AC3464" s="23" t="str">
        <f t="shared" si="437"/>
        <v>-</v>
      </c>
      <c r="AD3464" s="23" t="s">
        <v>80</v>
      </c>
      <c r="AE3464" s="23">
        <f>SUM(AE3448:AE3463)</f>
        <v>0</v>
      </c>
      <c r="AF3464" s="25">
        <f>SUM(AF3448:AF3463)</f>
        <v>0</v>
      </c>
      <c r="AG3464" s="23" t="s">
        <v>80</v>
      </c>
      <c r="AH3464" s="23" t="s">
        <v>80</v>
      </c>
    </row>
    <row r="3465" spans="1:34" x14ac:dyDescent="0.25">
      <c r="A3465" s="62">
        <f>COUNTA(H3465:K3465,L3465:AH3465)-7</f>
        <v>-1</v>
      </c>
      <c r="B3465" s="13"/>
      <c r="C3465" s="13"/>
      <c r="D3465" s="13"/>
      <c r="E3465" s="13">
        <f t="shared" ref="E3465:E3480" si="438">IF(K3465="ВО",4,IF(K3465="СПО",3,IF(K3465="ВО (студент)",2,IF(K3465="СПО (студент)",1,0))))</f>
        <v>0</v>
      </c>
      <c r="F3465" s="13"/>
      <c r="G3465" s="13"/>
      <c r="H3465" s="88">
        <v>224</v>
      </c>
      <c r="I3465" s="88"/>
      <c r="J3465" s="7" t="s">
        <v>77</v>
      </c>
      <c r="K3465" s="8"/>
      <c r="L3465" s="19"/>
      <c r="M3465" s="8"/>
      <c r="N3465" s="19"/>
      <c r="O3465" s="19"/>
      <c r="P3465" s="19"/>
      <c r="Q3465" s="8"/>
      <c r="R3465" s="8"/>
      <c r="S3465" s="88"/>
      <c r="T3465" s="17" t="s">
        <v>80</v>
      </c>
      <c r="U3465" s="17" t="s">
        <v>80</v>
      </c>
      <c r="V3465" s="18" t="s">
        <v>80</v>
      </c>
      <c r="W3465" s="19"/>
      <c r="X3465" s="8"/>
      <c r="Y3465" s="90"/>
      <c r="Z3465" s="88"/>
      <c r="AA3465" s="88"/>
      <c r="AB3465" s="88" t="str">
        <f>IF(Y3465&lt;1,"-",ROUND(YEARFRAC(Y3465,#REF!,1),2))</f>
        <v>-</v>
      </c>
      <c r="AC3465" s="88"/>
      <c r="AD3465" s="10"/>
      <c r="AE3465" s="8"/>
      <c r="AF3465" s="12"/>
      <c r="AG3465" s="8"/>
      <c r="AH3465" s="88"/>
    </row>
    <row r="3466" spans="1:34" x14ac:dyDescent="0.25">
      <c r="A3466" s="62">
        <f>COUNTA(H3466:K3466,L3466:AH3466)</f>
        <v>0</v>
      </c>
      <c r="B3466" s="13"/>
      <c r="C3466" s="13"/>
      <c r="D3466" s="13"/>
      <c r="E3466" s="13">
        <f t="shared" si="438"/>
        <v>0</v>
      </c>
      <c r="F3466" s="13"/>
      <c r="G3466" s="13"/>
      <c r="H3466" s="88"/>
      <c r="I3466" s="88"/>
      <c r="J3466" s="9"/>
      <c r="K3466" s="8"/>
      <c r="L3466" s="19"/>
      <c r="M3466" s="8"/>
      <c r="N3466" s="19"/>
      <c r="O3466" s="19"/>
      <c r="P3466" s="19"/>
      <c r="Q3466" s="8"/>
      <c r="R3466" s="8"/>
      <c r="S3466" s="88"/>
      <c r="T3466" s="8"/>
      <c r="U3466" s="8"/>
      <c r="V3466" s="11"/>
      <c r="W3466" s="19"/>
      <c r="X3466" s="8"/>
      <c r="Y3466" s="90"/>
      <c r="Z3466" s="88"/>
      <c r="AA3466" s="88"/>
      <c r="AB3466" s="88"/>
      <c r="AC3466" s="88"/>
      <c r="AD3466" s="10"/>
      <c r="AE3466" s="8"/>
      <c r="AF3466" s="12"/>
      <c r="AG3466" s="8"/>
      <c r="AH3466" s="88"/>
    </row>
    <row r="3467" spans="1:34" x14ac:dyDescent="0.25">
      <c r="A3467" s="62">
        <f>COUNTA(H3467:K3467,L3467:AH3467,J3468)-4</f>
        <v>0</v>
      </c>
      <c r="B3467" s="13"/>
      <c r="C3467" s="13"/>
      <c r="D3467" s="13"/>
      <c r="E3467" s="13">
        <f t="shared" si="438"/>
        <v>0</v>
      </c>
      <c r="F3467" s="13"/>
      <c r="G3467" s="13"/>
      <c r="H3467" s="88"/>
      <c r="I3467" s="88"/>
      <c r="J3467" s="7" t="s">
        <v>78</v>
      </c>
      <c r="K3467" s="8"/>
      <c r="L3467" s="19"/>
      <c r="M3467" s="8"/>
      <c r="N3467" s="19"/>
      <c r="O3467" s="19"/>
      <c r="P3467" s="19"/>
      <c r="Q3467" s="8"/>
      <c r="R3467" s="8"/>
      <c r="S3467" s="88"/>
      <c r="T3467" s="17" t="s">
        <v>80</v>
      </c>
      <c r="U3467" s="17" t="s">
        <v>80</v>
      </c>
      <c r="V3467" s="18" t="s">
        <v>80</v>
      </c>
      <c r="W3467" s="19"/>
      <c r="X3467" s="8"/>
      <c r="Y3467" s="90"/>
      <c r="Z3467" s="88"/>
      <c r="AA3467" s="88"/>
      <c r="AB3467" s="88"/>
      <c r="AC3467" s="88"/>
      <c r="AD3467" s="10"/>
      <c r="AE3467" s="8"/>
      <c r="AF3467" s="12"/>
      <c r="AG3467" s="8"/>
      <c r="AH3467" s="88"/>
    </row>
    <row r="3468" spans="1:34" x14ac:dyDescent="0.25">
      <c r="A3468" s="62">
        <f>COUNTA(H3468:K3468,L3468:AH3468)</f>
        <v>0</v>
      </c>
      <c r="B3468" s="13"/>
      <c r="C3468" s="13"/>
      <c r="D3468" s="13" t="str">
        <f>IF(J3468&gt;0,"совмещение","-")</f>
        <v>-</v>
      </c>
      <c r="E3468" s="13">
        <f t="shared" si="438"/>
        <v>0</v>
      </c>
      <c r="F3468" s="13"/>
      <c r="G3468" s="13"/>
      <c r="H3468" s="88"/>
      <c r="I3468" s="88"/>
      <c r="J3468" s="9"/>
      <c r="K3468" s="8"/>
      <c r="L3468" s="19"/>
      <c r="M3468" s="8"/>
      <c r="N3468" s="19"/>
      <c r="O3468" s="19"/>
      <c r="P3468" s="19"/>
      <c r="Q3468" s="8"/>
      <c r="R3468" s="8"/>
      <c r="S3468" s="88"/>
      <c r="T3468" s="8"/>
      <c r="U3468" s="8"/>
      <c r="V3468" s="11"/>
      <c r="W3468" s="19"/>
      <c r="X3468" s="8"/>
      <c r="Y3468" s="90"/>
      <c r="Z3468" s="88"/>
      <c r="AA3468" s="88"/>
      <c r="AB3468" s="88"/>
      <c r="AC3468" s="88"/>
      <c r="AD3468" s="10"/>
      <c r="AE3468" s="8"/>
      <c r="AF3468" s="12"/>
      <c r="AG3468" s="8"/>
      <c r="AH3468" s="88"/>
    </row>
    <row r="3469" spans="1:34" x14ac:dyDescent="0.25">
      <c r="A3469" s="62">
        <f>COUNTA(H3469:K3469,L3469:AH3469)</f>
        <v>0</v>
      </c>
      <c r="B3469" s="13"/>
      <c r="C3469" s="13"/>
      <c r="D3469" s="13"/>
      <c r="E3469" s="13">
        <f t="shared" si="438"/>
        <v>0</v>
      </c>
      <c r="F3469" s="13"/>
      <c r="G3469" s="13"/>
      <c r="H3469" s="88"/>
      <c r="I3469" s="88"/>
      <c r="J3469" s="9"/>
      <c r="K3469" s="8"/>
      <c r="L3469" s="19"/>
      <c r="M3469" s="8"/>
      <c r="N3469" s="19"/>
      <c r="O3469" s="19"/>
      <c r="P3469" s="19"/>
      <c r="Q3469" s="8"/>
      <c r="R3469" s="8"/>
      <c r="S3469" s="88"/>
      <c r="T3469" s="8"/>
      <c r="U3469" s="8"/>
      <c r="V3469" s="11"/>
      <c r="W3469" s="19"/>
      <c r="X3469" s="8"/>
      <c r="Y3469" s="90"/>
      <c r="Z3469" s="88"/>
      <c r="AA3469" s="88"/>
      <c r="AB3469" s="88"/>
      <c r="AC3469" s="88"/>
      <c r="AD3469" s="10"/>
      <c r="AE3469" s="8"/>
      <c r="AF3469" s="12"/>
      <c r="AG3469" s="8"/>
      <c r="AH3469" s="88"/>
    </row>
    <row r="3470" spans="1:34" x14ac:dyDescent="0.25">
      <c r="A3470" s="62">
        <f>COUNTA(H3470:K3470,L3470:AH3470)</f>
        <v>0</v>
      </c>
      <c r="B3470" s="13"/>
      <c r="C3470" s="13"/>
      <c r="D3470" s="13"/>
      <c r="E3470" s="13">
        <f t="shared" si="438"/>
        <v>0</v>
      </c>
      <c r="F3470" s="13"/>
      <c r="G3470" s="13"/>
      <c r="H3470" s="88"/>
      <c r="I3470" s="88"/>
      <c r="J3470" s="9"/>
      <c r="K3470" s="8"/>
      <c r="L3470" s="19"/>
      <c r="M3470" s="8"/>
      <c r="N3470" s="19"/>
      <c r="O3470" s="19"/>
      <c r="P3470" s="19"/>
      <c r="Q3470" s="8"/>
      <c r="R3470" s="8"/>
      <c r="S3470" s="88"/>
      <c r="T3470" s="8"/>
      <c r="U3470" s="8"/>
      <c r="V3470" s="11"/>
      <c r="W3470" s="19"/>
      <c r="X3470" s="8"/>
      <c r="Y3470" s="90"/>
      <c r="Z3470" s="88"/>
      <c r="AA3470" s="88"/>
      <c r="AB3470" s="88"/>
      <c r="AC3470" s="88"/>
      <c r="AD3470" s="10"/>
      <c r="AE3470" s="8"/>
      <c r="AF3470" s="12"/>
      <c r="AG3470" s="8"/>
      <c r="AH3470" s="88"/>
    </row>
    <row r="3471" spans="1:34" x14ac:dyDescent="0.25">
      <c r="A3471" s="62">
        <f>COUNTA(H3471:K3471,L3471:AH3471)</f>
        <v>0</v>
      </c>
      <c r="B3471" s="13"/>
      <c r="C3471" s="13"/>
      <c r="D3471" s="13"/>
      <c r="E3471" s="13">
        <f t="shared" si="438"/>
        <v>0</v>
      </c>
      <c r="F3471" s="13"/>
      <c r="G3471" s="13"/>
      <c r="H3471" s="88"/>
      <c r="I3471" s="88"/>
      <c r="J3471" s="9"/>
      <c r="K3471" s="8"/>
      <c r="L3471" s="19"/>
      <c r="M3471" s="8"/>
      <c r="N3471" s="19"/>
      <c r="O3471" s="19"/>
      <c r="P3471" s="19"/>
      <c r="Q3471" s="8"/>
      <c r="R3471" s="8"/>
      <c r="S3471" s="88"/>
      <c r="T3471" s="8"/>
      <c r="U3471" s="8"/>
      <c r="V3471" s="11"/>
      <c r="W3471" s="19"/>
      <c r="X3471" s="8"/>
      <c r="Y3471" s="90"/>
      <c r="Z3471" s="88"/>
      <c r="AA3471" s="88"/>
      <c r="AB3471" s="88"/>
      <c r="AC3471" s="88"/>
      <c r="AD3471" s="10"/>
      <c r="AE3471" s="8"/>
      <c r="AF3471" s="12"/>
      <c r="AG3471" s="8"/>
      <c r="AH3471" s="88"/>
    </row>
    <row r="3472" spans="1:34" x14ac:dyDescent="0.25">
      <c r="A3472" s="62">
        <f>COUNTA(H3472:K3472,L3472:AH3472)</f>
        <v>0</v>
      </c>
      <c r="B3472" s="13"/>
      <c r="C3472" s="13"/>
      <c r="D3472" s="13"/>
      <c r="E3472" s="13">
        <f t="shared" si="438"/>
        <v>0</v>
      </c>
      <c r="F3472" s="13"/>
      <c r="G3472" s="13"/>
      <c r="H3472" s="88"/>
      <c r="I3472" s="88"/>
      <c r="J3472" s="9"/>
      <c r="K3472" s="8"/>
      <c r="L3472" s="19"/>
      <c r="M3472" s="8"/>
      <c r="N3472" s="19"/>
      <c r="O3472" s="19"/>
      <c r="P3472" s="19"/>
      <c r="Q3472" s="8"/>
      <c r="R3472" s="8"/>
      <c r="S3472" s="88"/>
      <c r="T3472" s="8"/>
      <c r="U3472" s="8"/>
      <c r="V3472" s="11"/>
      <c r="W3472" s="19"/>
      <c r="X3472" s="8"/>
      <c r="Y3472" s="90"/>
      <c r="Z3472" s="88"/>
      <c r="AA3472" s="88"/>
      <c r="AB3472" s="88"/>
      <c r="AC3472" s="88"/>
      <c r="AD3472" s="10"/>
      <c r="AE3472" s="8"/>
      <c r="AF3472" s="12"/>
      <c r="AG3472" s="8"/>
      <c r="AH3472" s="88"/>
    </row>
    <row r="3473" spans="1:34" x14ac:dyDescent="0.25">
      <c r="A3473" s="62">
        <f>COUNTA(H3473:K3473,L3473:AH3473)</f>
        <v>0</v>
      </c>
      <c r="B3473" s="13"/>
      <c r="C3473" s="13"/>
      <c r="D3473" s="13"/>
      <c r="E3473" s="13">
        <f t="shared" si="438"/>
        <v>0</v>
      </c>
      <c r="F3473" s="13"/>
      <c r="G3473" s="13"/>
      <c r="H3473" s="88"/>
      <c r="I3473" s="88"/>
      <c r="J3473" s="9"/>
      <c r="K3473" s="8"/>
      <c r="L3473" s="19"/>
      <c r="M3473" s="8"/>
      <c r="N3473" s="19"/>
      <c r="O3473" s="19"/>
      <c r="P3473" s="19"/>
      <c r="Q3473" s="8"/>
      <c r="R3473" s="8"/>
      <c r="S3473" s="88"/>
      <c r="T3473" s="8"/>
      <c r="U3473" s="8"/>
      <c r="V3473" s="11"/>
      <c r="W3473" s="19"/>
      <c r="X3473" s="8"/>
      <c r="Y3473" s="90"/>
      <c r="Z3473" s="88"/>
      <c r="AA3473" s="88"/>
      <c r="AB3473" s="88"/>
      <c r="AC3473" s="88"/>
      <c r="AD3473" s="10"/>
      <c r="AE3473" s="8"/>
      <c r="AF3473" s="12"/>
      <c r="AG3473" s="8"/>
      <c r="AH3473" s="88"/>
    </row>
    <row r="3474" spans="1:34" x14ac:dyDescent="0.25">
      <c r="A3474" s="62">
        <f>COUNTA(H3474:K3474,L3474:AH3474,J3475)-4</f>
        <v>0</v>
      </c>
      <c r="B3474" s="13"/>
      <c r="C3474" s="13"/>
      <c r="D3474" s="13"/>
      <c r="E3474" s="13">
        <f t="shared" si="438"/>
        <v>0</v>
      </c>
      <c r="F3474" s="13"/>
      <c r="G3474" s="13"/>
      <c r="H3474" s="88"/>
      <c r="I3474" s="88"/>
      <c r="J3474" s="7" t="s">
        <v>79</v>
      </c>
      <c r="K3474" s="8"/>
      <c r="L3474" s="19"/>
      <c r="M3474" s="8"/>
      <c r="N3474" s="19"/>
      <c r="O3474" s="19"/>
      <c r="P3474" s="19"/>
      <c r="Q3474" s="8"/>
      <c r="R3474" s="8"/>
      <c r="S3474" s="88"/>
      <c r="T3474" s="17" t="s">
        <v>80</v>
      </c>
      <c r="U3474" s="17" t="s">
        <v>80</v>
      </c>
      <c r="V3474" s="18" t="s">
        <v>80</v>
      </c>
      <c r="W3474" s="19"/>
      <c r="X3474" s="8"/>
      <c r="Y3474" s="90"/>
      <c r="Z3474" s="88"/>
      <c r="AA3474" s="88"/>
      <c r="AB3474" s="88"/>
      <c r="AC3474" s="88"/>
      <c r="AD3474" s="10"/>
      <c r="AE3474" s="8"/>
      <c r="AF3474" s="12"/>
      <c r="AG3474" s="8"/>
      <c r="AH3474" s="88"/>
    </row>
    <row r="3475" spans="1:34" x14ac:dyDescent="0.25">
      <c r="A3475" s="62">
        <f>COUNTA(H3475:K3475,L3475:AH3475)</f>
        <v>0</v>
      </c>
      <c r="B3475" s="13"/>
      <c r="C3475" s="13"/>
      <c r="D3475" s="13" t="str">
        <f>IF(J3475&gt;0,"совместительство","-")</f>
        <v>-</v>
      </c>
      <c r="E3475" s="13">
        <f t="shared" si="438"/>
        <v>0</v>
      </c>
      <c r="F3475" s="13"/>
      <c r="G3475" s="13"/>
      <c r="H3475" s="88"/>
      <c r="I3475" s="88"/>
      <c r="J3475" s="9"/>
      <c r="K3475" s="8"/>
      <c r="L3475" s="19"/>
      <c r="M3475" s="8"/>
      <c r="N3475" s="19"/>
      <c r="O3475" s="19"/>
      <c r="P3475" s="19"/>
      <c r="Q3475" s="8"/>
      <c r="R3475" s="8"/>
      <c r="S3475" s="88"/>
      <c r="T3475" s="8"/>
      <c r="U3475" s="8"/>
      <c r="V3475" s="11"/>
      <c r="W3475" s="19"/>
      <c r="X3475" s="8"/>
      <c r="Y3475" s="90"/>
      <c r="Z3475" s="88"/>
      <c r="AA3475" s="88"/>
      <c r="AB3475" s="88"/>
      <c r="AC3475" s="88"/>
      <c r="AD3475" s="10"/>
      <c r="AE3475" s="8"/>
      <c r="AF3475" s="12"/>
      <c r="AG3475" s="8"/>
      <c r="AH3475" s="88"/>
    </row>
    <row r="3476" spans="1:34" x14ac:dyDescent="0.25">
      <c r="A3476" s="62">
        <f>COUNTA(H3476:K3476,L3476:AH3476)</f>
        <v>0</v>
      </c>
      <c r="B3476" s="13"/>
      <c r="C3476" s="13"/>
      <c r="D3476" s="13"/>
      <c r="E3476" s="13">
        <f t="shared" si="438"/>
        <v>0</v>
      </c>
      <c r="F3476" s="13"/>
      <c r="G3476" s="13"/>
      <c r="H3476" s="88"/>
      <c r="I3476" s="88"/>
      <c r="J3476" s="9"/>
      <c r="K3476" s="8"/>
      <c r="L3476" s="19"/>
      <c r="M3476" s="8"/>
      <c r="N3476" s="19"/>
      <c r="O3476" s="19"/>
      <c r="P3476" s="19"/>
      <c r="Q3476" s="8"/>
      <c r="R3476" s="8"/>
      <c r="S3476" s="88"/>
      <c r="T3476" s="8"/>
      <c r="U3476" s="8"/>
      <c r="V3476" s="11"/>
      <c r="W3476" s="19"/>
      <c r="X3476" s="8"/>
      <c r="Y3476" s="90"/>
      <c r="Z3476" s="88"/>
      <c r="AA3476" s="88"/>
      <c r="AB3476" s="88"/>
      <c r="AC3476" s="88"/>
      <c r="AD3476" s="10"/>
      <c r="AE3476" s="8"/>
      <c r="AF3476" s="12"/>
      <c r="AG3476" s="8"/>
      <c r="AH3476" s="88"/>
    </row>
    <row r="3477" spans="1:34" x14ac:dyDescent="0.25">
      <c r="A3477" s="62">
        <f>COUNTA(H3477:K3477,L3477:AH3477)</f>
        <v>0</v>
      </c>
      <c r="B3477" s="13"/>
      <c r="C3477" s="13"/>
      <c r="D3477" s="13"/>
      <c r="E3477" s="13">
        <f t="shared" si="438"/>
        <v>0</v>
      </c>
      <c r="F3477" s="13"/>
      <c r="G3477" s="13"/>
      <c r="H3477" s="88"/>
      <c r="I3477" s="88"/>
      <c r="J3477" s="9"/>
      <c r="K3477" s="8"/>
      <c r="L3477" s="19"/>
      <c r="M3477" s="8"/>
      <c r="N3477" s="19"/>
      <c r="O3477" s="19"/>
      <c r="P3477" s="19"/>
      <c r="Q3477" s="8"/>
      <c r="R3477" s="8"/>
      <c r="S3477" s="88"/>
      <c r="T3477" s="8"/>
      <c r="U3477" s="8"/>
      <c r="V3477" s="11"/>
      <c r="W3477" s="19"/>
      <c r="X3477" s="8"/>
      <c r="Y3477" s="90"/>
      <c r="Z3477" s="88"/>
      <c r="AA3477" s="88"/>
      <c r="AB3477" s="88"/>
      <c r="AC3477" s="88"/>
      <c r="AD3477" s="10"/>
      <c r="AE3477" s="8"/>
      <c r="AF3477" s="12"/>
      <c r="AG3477" s="8"/>
      <c r="AH3477" s="88"/>
    </row>
    <row r="3478" spans="1:34" x14ac:dyDescent="0.25">
      <c r="A3478" s="62">
        <f>COUNTA(H3478:K3478,L3478:AH3478)</f>
        <v>0</v>
      </c>
      <c r="B3478" s="13"/>
      <c r="C3478" s="13"/>
      <c r="D3478" s="13"/>
      <c r="E3478" s="13">
        <f t="shared" si="438"/>
        <v>0</v>
      </c>
      <c r="F3478" s="13"/>
      <c r="G3478" s="13"/>
      <c r="H3478" s="88"/>
      <c r="I3478" s="88"/>
      <c r="J3478" s="9"/>
      <c r="K3478" s="8"/>
      <c r="L3478" s="19"/>
      <c r="M3478" s="8"/>
      <c r="N3478" s="19"/>
      <c r="O3478" s="19"/>
      <c r="P3478" s="19"/>
      <c r="Q3478" s="8"/>
      <c r="R3478" s="8"/>
      <c r="S3478" s="88"/>
      <c r="T3478" s="8"/>
      <c r="U3478" s="8"/>
      <c r="V3478" s="11"/>
      <c r="W3478" s="19"/>
      <c r="X3478" s="8"/>
      <c r="Y3478" s="90"/>
      <c r="Z3478" s="88"/>
      <c r="AA3478" s="88"/>
      <c r="AB3478" s="88"/>
      <c r="AC3478" s="88"/>
      <c r="AD3478" s="10"/>
      <c r="AE3478" s="8"/>
      <c r="AF3478" s="12"/>
      <c r="AG3478" s="8"/>
      <c r="AH3478" s="88"/>
    </row>
    <row r="3479" spans="1:34" x14ac:dyDescent="0.25">
      <c r="A3479" s="62">
        <f>COUNTA(H3479:K3479,L3479:AH3479)</f>
        <v>0</v>
      </c>
      <c r="B3479" s="13"/>
      <c r="C3479" s="13"/>
      <c r="D3479" s="13"/>
      <c r="E3479" s="13">
        <f t="shared" si="438"/>
        <v>0</v>
      </c>
      <c r="F3479" s="13"/>
      <c r="G3479" s="13"/>
      <c r="H3479" s="88"/>
      <c r="I3479" s="88"/>
      <c r="J3479" s="9"/>
      <c r="K3479" s="8"/>
      <c r="L3479" s="19"/>
      <c r="M3479" s="8"/>
      <c r="N3479" s="19"/>
      <c r="O3479" s="19"/>
      <c r="P3479" s="19"/>
      <c r="Q3479" s="8"/>
      <c r="R3479" s="8"/>
      <c r="S3479" s="88"/>
      <c r="T3479" s="8"/>
      <c r="U3479" s="8"/>
      <c r="V3479" s="11"/>
      <c r="W3479" s="19"/>
      <c r="X3479" s="8"/>
      <c r="Y3479" s="90"/>
      <c r="Z3479" s="88"/>
      <c r="AA3479" s="88"/>
      <c r="AB3479" s="88"/>
      <c r="AC3479" s="88"/>
      <c r="AD3479" s="10"/>
      <c r="AE3479" s="8"/>
      <c r="AF3479" s="12"/>
      <c r="AG3479" s="8"/>
      <c r="AH3479" s="88"/>
    </row>
    <row r="3480" spans="1:34" x14ac:dyDescent="0.25">
      <c r="A3480" s="62">
        <f>COUNTA(H3480:K3480,L3480:AH3480)</f>
        <v>0</v>
      </c>
      <c r="B3480" s="13"/>
      <c r="C3480" s="13"/>
      <c r="D3480" s="13"/>
      <c r="E3480" s="13">
        <f t="shared" si="438"/>
        <v>0</v>
      </c>
      <c r="F3480" s="13"/>
      <c r="G3480" s="13"/>
      <c r="H3480" s="88"/>
      <c r="I3480" s="88"/>
      <c r="J3480" s="9"/>
      <c r="K3480" s="8"/>
      <c r="L3480" s="19"/>
      <c r="M3480" s="8"/>
      <c r="N3480" s="19"/>
      <c r="O3480" s="19"/>
      <c r="P3480" s="19"/>
      <c r="Q3480" s="8"/>
      <c r="R3480" s="8"/>
      <c r="S3480" s="88"/>
      <c r="T3480" s="8"/>
      <c r="U3480" s="8"/>
      <c r="V3480" s="11"/>
      <c r="W3480" s="19"/>
      <c r="X3480" s="8"/>
      <c r="Y3480" s="90"/>
      <c r="Z3480" s="88"/>
      <c r="AA3480" s="88"/>
      <c r="AB3480" s="88"/>
      <c r="AC3480" s="88"/>
      <c r="AD3480" s="10"/>
      <c r="AE3480" s="8"/>
      <c r="AF3480" s="12"/>
      <c r="AG3480" s="8"/>
      <c r="AH3480" s="88"/>
    </row>
    <row r="3481" spans="1:34" s="26" customFormat="1" ht="11.25" customHeight="1" x14ac:dyDescent="0.25">
      <c r="A3481" s="21">
        <v>0</v>
      </c>
      <c r="B3481" s="22"/>
      <c r="C3481" s="22"/>
      <c r="D3481" s="21"/>
      <c r="E3481" s="23">
        <f>MAX(E3465:E3480)</f>
        <v>0</v>
      </c>
      <c r="F3481" s="21" t="str">
        <f>RIGHT(R3481,4)</f>
        <v xml:space="preserve"> - 0</v>
      </c>
      <c r="G3481" s="21" t="str">
        <f>RIGHT(X3481,4)</f>
        <v xml:space="preserve"> - 0</v>
      </c>
      <c r="H3481" s="88"/>
      <c r="I3481" s="88"/>
      <c r="J3481" s="23" t="s">
        <v>85</v>
      </c>
      <c r="K3481" s="23" t="str">
        <f>IF(E3481=4,"ВО",IF(E3481=3,"СПО",IF(E3481=2,"ВО (с)",IF(E3481=1,"СПО (с)","-"))))</f>
        <v>-</v>
      </c>
      <c r="L3481" s="23">
        <f>COUNTA(L3465:L3480)</f>
        <v>0</v>
      </c>
      <c r="M3481" s="23" t="s">
        <v>80</v>
      </c>
      <c r="N3481" s="23" t="s">
        <v>80</v>
      </c>
      <c r="O3481" s="23">
        <f>COUNTA(O3465:O3480)</f>
        <v>0</v>
      </c>
      <c r="P3481" s="23" t="s">
        <v>80</v>
      </c>
      <c r="Q3481" s="23">
        <f>SUM(Q3465:Q3480)</f>
        <v>0</v>
      </c>
      <c r="R3481" s="23" t="str">
        <f>CONCATENATE("П.Г.П. - ",MAX(R3465:R3480))</f>
        <v>П.Г.П. - 0</v>
      </c>
      <c r="S3481" s="23">
        <f>COUNTA(S3465)</f>
        <v>0</v>
      </c>
      <c r="T3481" s="23">
        <f>T3466</f>
        <v>0</v>
      </c>
      <c r="U3481" s="23" t="s">
        <v>80</v>
      </c>
      <c r="V3481" s="23" t="s">
        <v>80</v>
      </c>
      <c r="W3481" s="23">
        <f>COUNTA(W3465:W3480)</f>
        <v>0</v>
      </c>
      <c r="X3481" s="23" t="str">
        <f>CONCATENATE("П.Г.П. - ",MAX(X3465:X3480))</f>
        <v>П.Г.П. - 0</v>
      </c>
      <c r="Y3481" s="24">
        <f>Y3465</f>
        <v>0</v>
      </c>
      <c r="Z3481" s="23" t="str">
        <f>IF(Z3465="","-",Z3465)</f>
        <v>-</v>
      </c>
      <c r="AA3481" s="23" t="str">
        <f t="shared" ref="AA3481:AC3481" si="439">IF(AA3465="","-",AA3465)</f>
        <v>-</v>
      </c>
      <c r="AB3481" s="23" t="str">
        <f t="shared" si="439"/>
        <v>-</v>
      </c>
      <c r="AC3481" s="23" t="str">
        <f t="shared" si="439"/>
        <v>-</v>
      </c>
      <c r="AD3481" s="23" t="s">
        <v>80</v>
      </c>
      <c r="AE3481" s="23">
        <f>SUM(AE3465:AE3480)</f>
        <v>0</v>
      </c>
      <c r="AF3481" s="25">
        <f>SUM(AF3465:AF3480)</f>
        <v>0</v>
      </c>
      <c r="AG3481" s="23" t="s">
        <v>80</v>
      </c>
      <c r="AH3481" s="23" t="s">
        <v>80</v>
      </c>
    </row>
    <row r="3482" spans="1:34" x14ac:dyDescent="0.25">
      <c r="A3482" s="62">
        <f>COUNTA(H3482:K3482,L3482:AH3482)-7</f>
        <v>-1</v>
      </c>
      <c r="B3482" s="13"/>
      <c r="C3482" s="13"/>
      <c r="D3482" s="13"/>
      <c r="E3482" s="13">
        <f t="shared" ref="E3482:E3497" si="440">IF(K3482="ВО",4,IF(K3482="СПО",3,IF(K3482="ВО (студент)",2,IF(K3482="СПО (студент)",1,0))))</f>
        <v>0</v>
      </c>
      <c r="F3482" s="13"/>
      <c r="G3482" s="13"/>
      <c r="H3482" s="88">
        <v>225</v>
      </c>
      <c r="I3482" s="88"/>
      <c r="J3482" s="7" t="s">
        <v>77</v>
      </c>
      <c r="K3482" s="8"/>
      <c r="L3482" s="19"/>
      <c r="M3482" s="8"/>
      <c r="N3482" s="19"/>
      <c r="O3482" s="19"/>
      <c r="P3482" s="19"/>
      <c r="Q3482" s="8"/>
      <c r="R3482" s="8"/>
      <c r="S3482" s="88"/>
      <c r="T3482" s="17" t="s">
        <v>80</v>
      </c>
      <c r="U3482" s="17" t="s">
        <v>80</v>
      </c>
      <c r="V3482" s="18" t="s">
        <v>80</v>
      </c>
      <c r="W3482" s="19"/>
      <c r="X3482" s="8"/>
      <c r="Y3482" s="90"/>
      <c r="Z3482" s="88"/>
      <c r="AA3482" s="88"/>
      <c r="AB3482" s="88" t="str">
        <f>IF(Y3482&lt;1,"-",ROUND(YEARFRAC(Y3482,#REF!,1),2))</f>
        <v>-</v>
      </c>
      <c r="AC3482" s="88"/>
      <c r="AD3482" s="10"/>
      <c r="AE3482" s="8"/>
      <c r="AF3482" s="12"/>
      <c r="AG3482" s="8"/>
      <c r="AH3482" s="88"/>
    </row>
    <row r="3483" spans="1:34" x14ac:dyDescent="0.25">
      <c r="A3483" s="62">
        <f>COUNTA(H3483:K3483,L3483:AH3483)</f>
        <v>0</v>
      </c>
      <c r="B3483" s="13"/>
      <c r="C3483" s="13"/>
      <c r="D3483" s="13"/>
      <c r="E3483" s="13">
        <f t="shared" si="440"/>
        <v>0</v>
      </c>
      <c r="F3483" s="13"/>
      <c r="G3483" s="13"/>
      <c r="H3483" s="88"/>
      <c r="I3483" s="88"/>
      <c r="J3483" s="9"/>
      <c r="K3483" s="8"/>
      <c r="L3483" s="19"/>
      <c r="M3483" s="8"/>
      <c r="N3483" s="19"/>
      <c r="O3483" s="19"/>
      <c r="P3483" s="19"/>
      <c r="Q3483" s="8"/>
      <c r="R3483" s="8"/>
      <c r="S3483" s="88"/>
      <c r="T3483" s="8"/>
      <c r="U3483" s="8"/>
      <c r="V3483" s="11"/>
      <c r="W3483" s="19"/>
      <c r="X3483" s="8"/>
      <c r="Y3483" s="90"/>
      <c r="Z3483" s="88"/>
      <c r="AA3483" s="88"/>
      <c r="AB3483" s="88"/>
      <c r="AC3483" s="88"/>
      <c r="AD3483" s="10"/>
      <c r="AE3483" s="8"/>
      <c r="AF3483" s="12"/>
      <c r="AG3483" s="8"/>
      <c r="AH3483" s="88"/>
    </row>
    <row r="3484" spans="1:34" x14ac:dyDescent="0.25">
      <c r="A3484" s="62">
        <f>COUNTA(H3484:K3484,L3484:AH3484,J3485)-4</f>
        <v>0</v>
      </c>
      <c r="B3484" s="13"/>
      <c r="C3484" s="13"/>
      <c r="D3484" s="13"/>
      <c r="E3484" s="13">
        <f t="shared" si="440"/>
        <v>0</v>
      </c>
      <c r="F3484" s="13"/>
      <c r="G3484" s="13"/>
      <c r="H3484" s="88"/>
      <c r="I3484" s="88"/>
      <c r="J3484" s="7" t="s">
        <v>78</v>
      </c>
      <c r="K3484" s="8"/>
      <c r="L3484" s="19"/>
      <c r="M3484" s="8"/>
      <c r="N3484" s="19"/>
      <c r="O3484" s="19"/>
      <c r="P3484" s="19"/>
      <c r="Q3484" s="8"/>
      <c r="R3484" s="8"/>
      <c r="S3484" s="88"/>
      <c r="T3484" s="17" t="s">
        <v>80</v>
      </c>
      <c r="U3484" s="17" t="s">
        <v>80</v>
      </c>
      <c r="V3484" s="18" t="s">
        <v>80</v>
      </c>
      <c r="W3484" s="19"/>
      <c r="X3484" s="8"/>
      <c r="Y3484" s="90"/>
      <c r="Z3484" s="88"/>
      <c r="AA3484" s="88"/>
      <c r="AB3484" s="88"/>
      <c r="AC3484" s="88"/>
      <c r="AD3484" s="10"/>
      <c r="AE3484" s="8"/>
      <c r="AF3484" s="12"/>
      <c r="AG3484" s="8"/>
      <c r="AH3484" s="88"/>
    </row>
    <row r="3485" spans="1:34" x14ac:dyDescent="0.25">
      <c r="A3485" s="62">
        <f>COUNTA(H3485:K3485,L3485:AH3485)</f>
        <v>0</v>
      </c>
      <c r="B3485" s="13"/>
      <c r="C3485" s="13"/>
      <c r="D3485" s="13" t="str">
        <f>IF(J3485&gt;0,"совмещение","-")</f>
        <v>-</v>
      </c>
      <c r="E3485" s="13">
        <f t="shared" si="440"/>
        <v>0</v>
      </c>
      <c r="F3485" s="13"/>
      <c r="G3485" s="13"/>
      <c r="H3485" s="88"/>
      <c r="I3485" s="88"/>
      <c r="J3485" s="9"/>
      <c r="K3485" s="8"/>
      <c r="L3485" s="19"/>
      <c r="M3485" s="8"/>
      <c r="N3485" s="19"/>
      <c r="O3485" s="19"/>
      <c r="P3485" s="19"/>
      <c r="Q3485" s="8"/>
      <c r="R3485" s="8"/>
      <c r="S3485" s="88"/>
      <c r="T3485" s="8"/>
      <c r="U3485" s="8"/>
      <c r="V3485" s="11"/>
      <c r="W3485" s="19"/>
      <c r="X3485" s="8"/>
      <c r="Y3485" s="90"/>
      <c r="Z3485" s="88"/>
      <c r="AA3485" s="88"/>
      <c r="AB3485" s="88"/>
      <c r="AC3485" s="88"/>
      <c r="AD3485" s="10"/>
      <c r="AE3485" s="8"/>
      <c r="AF3485" s="12"/>
      <c r="AG3485" s="8"/>
      <c r="AH3485" s="88"/>
    </row>
    <row r="3486" spans="1:34" x14ac:dyDescent="0.25">
      <c r="A3486" s="62">
        <f>COUNTA(H3486:K3486,L3486:AH3486)</f>
        <v>0</v>
      </c>
      <c r="B3486" s="13"/>
      <c r="C3486" s="13"/>
      <c r="D3486" s="13"/>
      <c r="E3486" s="13">
        <f t="shared" si="440"/>
        <v>0</v>
      </c>
      <c r="F3486" s="13"/>
      <c r="G3486" s="13"/>
      <c r="H3486" s="88"/>
      <c r="I3486" s="88"/>
      <c r="J3486" s="9"/>
      <c r="K3486" s="8"/>
      <c r="L3486" s="19"/>
      <c r="M3486" s="8"/>
      <c r="N3486" s="19"/>
      <c r="O3486" s="19"/>
      <c r="P3486" s="19"/>
      <c r="Q3486" s="8"/>
      <c r="R3486" s="8"/>
      <c r="S3486" s="88"/>
      <c r="T3486" s="8"/>
      <c r="U3486" s="8"/>
      <c r="V3486" s="11"/>
      <c r="W3486" s="19"/>
      <c r="X3486" s="8"/>
      <c r="Y3486" s="90"/>
      <c r="Z3486" s="88"/>
      <c r="AA3486" s="88"/>
      <c r="AB3486" s="88"/>
      <c r="AC3486" s="88"/>
      <c r="AD3486" s="10"/>
      <c r="AE3486" s="8"/>
      <c r="AF3486" s="12"/>
      <c r="AG3486" s="8"/>
      <c r="AH3486" s="88"/>
    </row>
    <row r="3487" spans="1:34" x14ac:dyDescent="0.25">
      <c r="A3487" s="62">
        <f>COUNTA(H3487:K3487,L3487:AH3487)</f>
        <v>0</v>
      </c>
      <c r="B3487" s="13"/>
      <c r="C3487" s="13"/>
      <c r="D3487" s="13"/>
      <c r="E3487" s="13">
        <f t="shared" si="440"/>
        <v>0</v>
      </c>
      <c r="F3487" s="13"/>
      <c r="G3487" s="13"/>
      <c r="H3487" s="88"/>
      <c r="I3487" s="88"/>
      <c r="J3487" s="9"/>
      <c r="K3487" s="8"/>
      <c r="L3487" s="19"/>
      <c r="M3487" s="8"/>
      <c r="N3487" s="19"/>
      <c r="O3487" s="19"/>
      <c r="P3487" s="19"/>
      <c r="Q3487" s="8"/>
      <c r="R3487" s="8"/>
      <c r="S3487" s="88"/>
      <c r="T3487" s="8"/>
      <c r="U3487" s="8"/>
      <c r="V3487" s="11"/>
      <c r="W3487" s="19"/>
      <c r="X3487" s="8"/>
      <c r="Y3487" s="90"/>
      <c r="Z3487" s="88"/>
      <c r="AA3487" s="88"/>
      <c r="AB3487" s="88"/>
      <c r="AC3487" s="88"/>
      <c r="AD3487" s="10"/>
      <c r="AE3487" s="8"/>
      <c r="AF3487" s="12"/>
      <c r="AG3487" s="8"/>
      <c r="AH3487" s="88"/>
    </row>
    <row r="3488" spans="1:34" x14ac:dyDescent="0.25">
      <c r="A3488" s="62">
        <f>COUNTA(H3488:K3488,L3488:AH3488)</f>
        <v>0</v>
      </c>
      <c r="B3488" s="13"/>
      <c r="C3488" s="13"/>
      <c r="D3488" s="13"/>
      <c r="E3488" s="13">
        <f t="shared" si="440"/>
        <v>0</v>
      </c>
      <c r="F3488" s="13"/>
      <c r="G3488" s="13"/>
      <c r="H3488" s="88"/>
      <c r="I3488" s="88"/>
      <c r="J3488" s="9"/>
      <c r="K3488" s="8"/>
      <c r="L3488" s="19"/>
      <c r="M3488" s="8"/>
      <c r="N3488" s="19"/>
      <c r="O3488" s="19"/>
      <c r="P3488" s="19"/>
      <c r="Q3488" s="8"/>
      <c r="R3488" s="8"/>
      <c r="S3488" s="88"/>
      <c r="T3488" s="8"/>
      <c r="U3488" s="8"/>
      <c r="V3488" s="11"/>
      <c r="W3488" s="19"/>
      <c r="X3488" s="8"/>
      <c r="Y3488" s="90"/>
      <c r="Z3488" s="88"/>
      <c r="AA3488" s="88"/>
      <c r="AB3488" s="88"/>
      <c r="AC3488" s="88"/>
      <c r="AD3488" s="10"/>
      <c r="AE3488" s="8"/>
      <c r="AF3488" s="12"/>
      <c r="AG3488" s="8"/>
      <c r="AH3488" s="88"/>
    </row>
    <row r="3489" spans="1:34" x14ac:dyDescent="0.25">
      <c r="A3489" s="62">
        <f>COUNTA(H3489:K3489,L3489:AH3489)</f>
        <v>0</v>
      </c>
      <c r="B3489" s="13"/>
      <c r="C3489" s="13"/>
      <c r="D3489" s="13"/>
      <c r="E3489" s="13">
        <f t="shared" si="440"/>
        <v>0</v>
      </c>
      <c r="F3489" s="13"/>
      <c r="G3489" s="13"/>
      <c r="H3489" s="88"/>
      <c r="I3489" s="88"/>
      <c r="J3489" s="9"/>
      <c r="K3489" s="8"/>
      <c r="L3489" s="19"/>
      <c r="M3489" s="8"/>
      <c r="N3489" s="19"/>
      <c r="O3489" s="19"/>
      <c r="P3489" s="19"/>
      <c r="Q3489" s="8"/>
      <c r="R3489" s="8"/>
      <c r="S3489" s="88"/>
      <c r="T3489" s="8"/>
      <c r="U3489" s="8"/>
      <c r="V3489" s="11"/>
      <c r="W3489" s="19"/>
      <c r="X3489" s="8"/>
      <c r="Y3489" s="90"/>
      <c r="Z3489" s="88"/>
      <c r="AA3489" s="88"/>
      <c r="AB3489" s="88"/>
      <c r="AC3489" s="88"/>
      <c r="AD3489" s="10"/>
      <c r="AE3489" s="8"/>
      <c r="AF3489" s="12"/>
      <c r="AG3489" s="8"/>
      <c r="AH3489" s="88"/>
    </row>
    <row r="3490" spans="1:34" x14ac:dyDescent="0.25">
      <c r="A3490" s="62">
        <f>COUNTA(H3490:K3490,L3490:AH3490)</f>
        <v>0</v>
      </c>
      <c r="B3490" s="13"/>
      <c r="C3490" s="13"/>
      <c r="D3490" s="13"/>
      <c r="E3490" s="13">
        <f t="shared" si="440"/>
        <v>0</v>
      </c>
      <c r="F3490" s="13"/>
      <c r="G3490" s="13"/>
      <c r="H3490" s="88"/>
      <c r="I3490" s="88"/>
      <c r="J3490" s="9"/>
      <c r="K3490" s="8"/>
      <c r="L3490" s="19"/>
      <c r="M3490" s="8"/>
      <c r="N3490" s="19"/>
      <c r="O3490" s="19"/>
      <c r="P3490" s="19"/>
      <c r="Q3490" s="8"/>
      <c r="R3490" s="8"/>
      <c r="S3490" s="88"/>
      <c r="T3490" s="8"/>
      <c r="U3490" s="8"/>
      <c r="V3490" s="11"/>
      <c r="W3490" s="19"/>
      <c r="X3490" s="8"/>
      <c r="Y3490" s="90"/>
      <c r="Z3490" s="88"/>
      <c r="AA3490" s="88"/>
      <c r="AB3490" s="88"/>
      <c r="AC3490" s="88"/>
      <c r="AD3490" s="10"/>
      <c r="AE3490" s="8"/>
      <c r="AF3490" s="12"/>
      <c r="AG3490" s="8"/>
      <c r="AH3490" s="88"/>
    </row>
    <row r="3491" spans="1:34" x14ac:dyDescent="0.25">
      <c r="A3491" s="62">
        <f>COUNTA(H3491:K3491,L3491:AH3491,J3492)-4</f>
        <v>0</v>
      </c>
      <c r="B3491" s="13"/>
      <c r="C3491" s="13"/>
      <c r="D3491" s="13"/>
      <c r="E3491" s="13">
        <f t="shared" si="440"/>
        <v>0</v>
      </c>
      <c r="F3491" s="13"/>
      <c r="G3491" s="13"/>
      <c r="H3491" s="88"/>
      <c r="I3491" s="88"/>
      <c r="J3491" s="7" t="s">
        <v>79</v>
      </c>
      <c r="K3491" s="8"/>
      <c r="L3491" s="19"/>
      <c r="M3491" s="8"/>
      <c r="N3491" s="19"/>
      <c r="O3491" s="19"/>
      <c r="P3491" s="19"/>
      <c r="Q3491" s="8"/>
      <c r="R3491" s="8"/>
      <c r="S3491" s="88"/>
      <c r="T3491" s="17" t="s">
        <v>80</v>
      </c>
      <c r="U3491" s="17" t="s">
        <v>80</v>
      </c>
      <c r="V3491" s="18" t="s">
        <v>80</v>
      </c>
      <c r="W3491" s="19"/>
      <c r="X3491" s="8"/>
      <c r="Y3491" s="90"/>
      <c r="Z3491" s="88"/>
      <c r="AA3491" s="88"/>
      <c r="AB3491" s="88"/>
      <c r="AC3491" s="88"/>
      <c r="AD3491" s="10"/>
      <c r="AE3491" s="8"/>
      <c r="AF3491" s="12"/>
      <c r="AG3491" s="8"/>
      <c r="AH3491" s="88"/>
    </row>
    <row r="3492" spans="1:34" x14ac:dyDescent="0.25">
      <c r="A3492" s="62">
        <f>COUNTA(H3492:K3492,L3492:AH3492)</f>
        <v>0</v>
      </c>
      <c r="B3492" s="13"/>
      <c r="C3492" s="13"/>
      <c r="D3492" s="13" t="str">
        <f>IF(J3492&gt;0,"совместительство","-")</f>
        <v>-</v>
      </c>
      <c r="E3492" s="13">
        <f t="shared" si="440"/>
        <v>0</v>
      </c>
      <c r="F3492" s="13"/>
      <c r="G3492" s="13"/>
      <c r="H3492" s="88"/>
      <c r="I3492" s="88"/>
      <c r="J3492" s="9"/>
      <c r="K3492" s="8"/>
      <c r="L3492" s="19"/>
      <c r="M3492" s="8"/>
      <c r="N3492" s="19"/>
      <c r="O3492" s="19"/>
      <c r="P3492" s="19"/>
      <c r="Q3492" s="8"/>
      <c r="R3492" s="8"/>
      <c r="S3492" s="88"/>
      <c r="T3492" s="8"/>
      <c r="U3492" s="8"/>
      <c r="V3492" s="11"/>
      <c r="W3492" s="19"/>
      <c r="X3492" s="8"/>
      <c r="Y3492" s="90"/>
      <c r="Z3492" s="88"/>
      <c r="AA3492" s="88"/>
      <c r="AB3492" s="88"/>
      <c r="AC3492" s="88"/>
      <c r="AD3492" s="10"/>
      <c r="AE3492" s="8"/>
      <c r="AF3492" s="12"/>
      <c r="AG3492" s="8"/>
      <c r="AH3492" s="88"/>
    </row>
    <row r="3493" spans="1:34" x14ac:dyDescent="0.25">
      <c r="A3493" s="62">
        <f>COUNTA(H3493:K3493,L3493:AH3493)</f>
        <v>0</v>
      </c>
      <c r="B3493" s="13"/>
      <c r="C3493" s="13"/>
      <c r="D3493" s="13"/>
      <c r="E3493" s="13">
        <f t="shared" si="440"/>
        <v>0</v>
      </c>
      <c r="F3493" s="13"/>
      <c r="G3493" s="13"/>
      <c r="H3493" s="88"/>
      <c r="I3493" s="88"/>
      <c r="J3493" s="9"/>
      <c r="K3493" s="8"/>
      <c r="L3493" s="19"/>
      <c r="M3493" s="8"/>
      <c r="N3493" s="19"/>
      <c r="O3493" s="19"/>
      <c r="P3493" s="19"/>
      <c r="Q3493" s="8"/>
      <c r="R3493" s="8"/>
      <c r="S3493" s="88"/>
      <c r="T3493" s="8"/>
      <c r="U3493" s="8"/>
      <c r="V3493" s="11"/>
      <c r="W3493" s="19"/>
      <c r="X3493" s="8"/>
      <c r="Y3493" s="90"/>
      <c r="Z3493" s="88"/>
      <c r="AA3493" s="88"/>
      <c r="AB3493" s="88"/>
      <c r="AC3493" s="88"/>
      <c r="AD3493" s="10"/>
      <c r="AE3493" s="8"/>
      <c r="AF3493" s="12"/>
      <c r="AG3493" s="8"/>
      <c r="AH3493" s="88"/>
    </row>
    <row r="3494" spans="1:34" x14ac:dyDescent="0.25">
      <c r="A3494" s="62">
        <f>COUNTA(H3494:K3494,L3494:AH3494)</f>
        <v>0</v>
      </c>
      <c r="B3494" s="13"/>
      <c r="C3494" s="13"/>
      <c r="D3494" s="13"/>
      <c r="E3494" s="13">
        <f t="shared" si="440"/>
        <v>0</v>
      </c>
      <c r="F3494" s="13"/>
      <c r="G3494" s="13"/>
      <c r="H3494" s="88"/>
      <c r="I3494" s="88"/>
      <c r="J3494" s="9"/>
      <c r="K3494" s="8"/>
      <c r="L3494" s="19"/>
      <c r="M3494" s="8"/>
      <c r="N3494" s="19"/>
      <c r="O3494" s="19"/>
      <c r="P3494" s="19"/>
      <c r="Q3494" s="8"/>
      <c r="R3494" s="8"/>
      <c r="S3494" s="88"/>
      <c r="T3494" s="8"/>
      <c r="U3494" s="8"/>
      <c r="V3494" s="11"/>
      <c r="W3494" s="19"/>
      <c r="X3494" s="8"/>
      <c r="Y3494" s="90"/>
      <c r="Z3494" s="88"/>
      <c r="AA3494" s="88"/>
      <c r="AB3494" s="88"/>
      <c r="AC3494" s="88"/>
      <c r="AD3494" s="10"/>
      <c r="AE3494" s="8"/>
      <c r="AF3494" s="12"/>
      <c r="AG3494" s="8"/>
      <c r="AH3494" s="88"/>
    </row>
    <row r="3495" spans="1:34" x14ac:dyDescent="0.25">
      <c r="A3495" s="62">
        <f>COUNTA(H3495:K3495,L3495:AH3495)</f>
        <v>0</v>
      </c>
      <c r="B3495" s="13"/>
      <c r="C3495" s="13"/>
      <c r="D3495" s="13"/>
      <c r="E3495" s="13">
        <f t="shared" si="440"/>
        <v>0</v>
      </c>
      <c r="F3495" s="13"/>
      <c r="G3495" s="13"/>
      <c r="H3495" s="88"/>
      <c r="I3495" s="88"/>
      <c r="J3495" s="9"/>
      <c r="K3495" s="8"/>
      <c r="L3495" s="19"/>
      <c r="M3495" s="8"/>
      <c r="N3495" s="19"/>
      <c r="O3495" s="19"/>
      <c r="P3495" s="19"/>
      <c r="Q3495" s="8"/>
      <c r="R3495" s="8"/>
      <c r="S3495" s="88"/>
      <c r="T3495" s="8"/>
      <c r="U3495" s="8"/>
      <c r="V3495" s="11"/>
      <c r="W3495" s="19"/>
      <c r="X3495" s="8"/>
      <c r="Y3495" s="90"/>
      <c r="Z3495" s="88"/>
      <c r="AA3495" s="88"/>
      <c r="AB3495" s="88"/>
      <c r="AC3495" s="88"/>
      <c r="AD3495" s="10"/>
      <c r="AE3495" s="8"/>
      <c r="AF3495" s="12"/>
      <c r="AG3495" s="8"/>
      <c r="AH3495" s="88"/>
    </row>
    <row r="3496" spans="1:34" x14ac:dyDescent="0.25">
      <c r="A3496" s="62">
        <f>COUNTA(H3496:K3496,L3496:AH3496)</f>
        <v>0</v>
      </c>
      <c r="B3496" s="13"/>
      <c r="C3496" s="13"/>
      <c r="D3496" s="13"/>
      <c r="E3496" s="13">
        <f t="shared" si="440"/>
        <v>0</v>
      </c>
      <c r="F3496" s="13"/>
      <c r="G3496" s="13"/>
      <c r="H3496" s="88"/>
      <c r="I3496" s="88"/>
      <c r="J3496" s="9"/>
      <c r="K3496" s="8"/>
      <c r="L3496" s="19"/>
      <c r="M3496" s="8"/>
      <c r="N3496" s="19"/>
      <c r="O3496" s="19"/>
      <c r="P3496" s="19"/>
      <c r="Q3496" s="8"/>
      <c r="R3496" s="8"/>
      <c r="S3496" s="88"/>
      <c r="T3496" s="8"/>
      <c r="U3496" s="8"/>
      <c r="V3496" s="11"/>
      <c r="W3496" s="19"/>
      <c r="X3496" s="8"/>
      <c r="Y3496" s="90"/>
      <c r="Z3496" s="88"/>
      <c r="AA3496" s="88"/>
      <c r="AB3496" s="88"/>
      <c r="AC3496" s="88"/>
      <c r="AD3496" s="10"/>
      <c r="AE3496" s="8"/>
      <c r="AF3496" s="12"/>
      <c r="AG3496" s="8"/>
      <c r="AH3496" s="88"/>
    </row>
    <row r="3497" spans="1:34" x14ac:dyDescent="0.25">
      <c r="A3497" s="62">
        <f>COUNTA(H3497:K3497,L3497:AH3497)</f>
        <v>0</v>
      </c>
      <c r="B3497" s="13"/>
      <c r="C3497" s="13"/>
      <c r="D3497" s="13"/>
      <c r="E3497" s="13">
        <f t="shared" si="440"/>
        <v>0</v>
      </c>
      <c r="F3497" s="13"/>
      <c r="G3497" s="13"/>
      <c r="H3497" s="88"/>
      <c r="I3497" s="88"/>
      <c r="J3497" s="9"/>
      <c r="K3497" s="8"/>
      <c r="L3497" s="19"/>
      <c r="M3497" s="8"/>
      <c r="N3497" s="19"/>
      <c r="O3497" s="19"/>
      <c r="P3497" s="19"/>
      <c r="Q3497" s="8"/>
      <c r="R3497" s="8"/>
      <c r="S3497" s="88"/>
      <c r="T3497" s="8"/>
      <c r="U3497" s="8"/>
      <c r="V3497" s="11"/>
      <c r="W3497" s="19"/>
      <c r="X3497" s="8"/>
      <c r="Y3497" s="90"/>
      <c r="Z3497" s="88"/>
      <c r="AA3497" s="88"/>
      <c r="AB3497" s="88"/>
      <c r="AC3497" s="88"/>
      <c r="AD3497" s="10"/>
      <c r="AE3497" s="8"/>
      <c r="AF3497" s="12"/>
      <c r="AG3497" s="8"/>
      <c r="AH3497" s="88"/>
    </row>
    <row r="3498" spans="1:34" s="26" customFormat="1" ht="11.25" customHeight="1" x14ac:dyDescent="0.25">
      <c r="A3498" s="21">
        <v>0</v>
      </c>
      <c r="B3498" s="22"/>
      <c r="C3498" s="22"/>
      <c r="D3498" s="21"/>
      <c r="E3498" s="23">
        <f>MAX(E3482:E3497)</f>
        <v>0</v>
      </c>
      <c r="F3498" s="21" t="str">
        <f>RIGHT(R3498,4)</f>
        <v xml:space="preserve"> - 0</v>
      </c>
      <c r="G3498" s="21" t="str">
        <f>RIGHT(X3498,4)</f>
        <v xml:space="preserve"> - 0</v>
      </c>
      <c r="H3498" s="88"/>
      <c r="I3498" s="88"/>
      <c r="J3498" s="23" t="s">
        <v>85</v>
      </c>
      <c r="K3498" s="23" t="str">
        <f>IF(E3498=4,"ВО",IF(E3498=3,"СПО",IF(E3498=2,"ВО (с)",IF(E3498=1,"СПО (с)","-"))))</f>
        <v>-</v>
      </c>
      <c r="L3498" s="23">
        <f>COUNTA(L3482:L3497)</f>
        <v>0</v>
      </c>
      <c r="M3498" s="23" t="s">
        <v>80</v>
      </c>
      <c r="N3498" s="23" t="s">
        <v>80</v>
      </c>
      <c r="O3498" s="23">
        <f>COUNTA(O3482:O3497)</f>
        <v>0</v>
      </c>
      <c r="P3498" s="23" t="s">
        <v>80</v>
      </c>
      <c r="Q3498" s="23">
        <f>SUM(Q3482:Q3497)</f>
        <v>0</v>
      </c>
      <c r="R3498" s="23" t="str">
        <f>CONCATENATE("П.Г.П. - ",MAX(R3482:R3497))</f>
        <v>П.Г.П. - 0</v>
      </c>
      <c r="S3498" s="23">
        <f>COUNTA(S3482)</f>
        <v>0</v>
      </c>
      <c r="T3498" s="23">
        <f>T3483</f>
        <v>0</v>
      </c>
      <c r="U3498" s="23" t="s">
        <v>80</v>
      </c>
      <c r="V3498" s="23" t="s">
        <v>80</v>
      </c>
      <c r="W3498" s="23">
        <f>COUNTA(W3482:W3497)</f>
        <v>0</v>
      </c>
      <c r="X3498" s="23" t="str">
        <f>CONCATENATE("П.Г.П. - ",MAX(X3482:X3497))</f>
        <v>П.Г.П. - 0</v>
      </c>
      <c r="Y3498" s="24">
        <f>Y3482</f>
        <v>0</v>
      </c>
      <c r="Z3498" s="23" t="str">
        <f>IF(Z3482="","-",Z3482)</f>
        <v>-</v>
      </c>
      <c r="AA3498" s="23" t="str">
        <f t="shared" ref="AA3498:AC3498" si="441">IF(AA3482="","-",AA3482)</f>
        <v>-</v>
      </c>
      <c r="AB3498" s="23" t="str">
        <f t="shared" si="441"/>
        <v>-</v>
      </c>
      <c r="AC3498" s="23" t="str">
        <f t="shared" si="441"/>
        <v>-</v>
      </c>
      <c r="AD3498" s="23" t="s">
        <v>80</v>
      </c>
      <c r="AE3498" s="23">
        <f>SUM(AE3482:AE3497)</f>
        <v>0</v>
      </c>
      <c r="AF3498" s="25">
        <f>SUM(AF3482:AF3497)</f>
        <v>0</v>
      </c>
      <c r="AG3498" s="23" t="s">
        <v>80</v>
      </c>
      <c r="AH3498" s="23" t="s">
        <v>80</v>
      </c>
    </row>
    <row r="3499" spans="1:34" x14ac:dyDescent="0.25">
      <c r="A3499" s="62">
        <f>COUNTA(H3499:K3499,L3499:AH3499)-7</f>
        <v>-1</v>
      </c>
      <c r="B3499" s="13"/>
      <c r="C3499" s="13"/>
      <c r="D3499" s="13"/>
      <c r="E3499" s="13">
        <f t="shared" ref="E3499:E3514" si="442">IF(K3499="ВО",4,IF(K3499="СПО",3,IF(K3499="ВО (студент)",2,IF(K3499="СПО (студент)",1,0))))</f>
        <v>0</v>
      </c>
      <c r="F3499" s="13"/>
      <c r="G3499" s="13"/>
      <c r="H3499" s="88">
        <v>226</v>
      </c>
      <c r="I3499" s="88"/>
      <c r="J3499" s="7" t="s">
        <v>77</v>
      </c>
      <c r="K3499" s="8"/>
      <c r="L3499" s="19"/>
      <c r="M3499" s="8"/>
      <c r="N3499" s="19"/>
      <c r="O3499" s="19"/>
      <c r="P3499" s="19"/>
      <c r="Q3499" s="8"/>
      <c r="R3499" s="8"/>
      <c r="S3499" s="88"/>
      <c r="T3499" s="17" t="s">
        <v>80</v>
      </c>
      <c r="U3499" s="17" t="s">
        <v>80</v>
      </c>
      <c r="V3499" s="18" t="s">
        <v>80</v>
      </c>
      <c r="W3499" s="19"/>
      <c r="X3499" s="8"/>
      <c r="Y3499" s="90"/>
      <c r="Z3499" s="88"/>
      <c r="AA3499" s="88"/>
      <c r="AB3499" s="88" t="str">
        <f>IF(Y3499&lt;1,"-",ROUND(YEARFRAC(Y3499,#REF!,1),2))</f>
        <v>-</v>
      </c>
      <c r="AC3499" s="88"/>
      <c r="AD3499" s="10"/>
      <c r="AE3499" s="8"/>
      <c r="AF3499" s="12"/>
      <c r="AG3499" s="8"/>
      <c r="AH3499" s="88"/>
    </row>
    <row r="3500" spans="1:34" x14ac:dyDescent="0.25">
      <c r="A3500" s="62">
        <f>COUNTA(H3500:K3500,L3500:AH3500)</f>
        <v>0</v>
      </c>
      <c r="B3500" s="13"/>
      <c r="C3500" s="13"/>
      <c r="D3500" s="13"/>
      <c r="E3500" s="13">
        <f t="shared" si="442"/>
        <v>0</v>
      </c>
      <c r="F3500" s="13"/>
      <c r="G3500" s="13"/>
      <c r="H3500" s="88"/>
      <c r="I3500" s="88"/>
      <c r="J3500" s="9"/>
      <c r="K3500" s="8"/>
      <c r="L3500" s="19"/>
      <c r="M3500" s="8"/>
      <c r="N3500" s="19"/>
      <c r="O3500" s="19"/>
      <c r="P3500" s="19"/>
      <c r="Q3500" s="8"/>
      <c r="R3500" s="8"/>
      <c r="S3500" s="88"/>
      <c r="T3500" s="8"/>
      <c r="U3500" s="8"/>
      <c r="V3500" s="11"/>
      <c r="W3500" s="19"/>
      <c r="X3500" s="8"/>
      <c r="Y3500" s="90"/>
      <c r="Z3500" s="88"/>
      <c r="AA3500" s="88"/>
      <c r="AB3500" s="88"/>
      <c r="AC3500" s="88"/>
      <c r="AD3500" s="10"/>
      <c r="AE3500" s="8"/>
      <c r="AF3500" s="12"/>
      <c r="AG3500" s="8"/>
      <c r="AH3500" s="88"/>
    </row>
    <row r="3501" spans="1:34" x14ac:dyDescent="0.25">
      <c r="A3501" s="62">
        <f>COUNTA(H3501:K3501,L3501:AH3501,J3502)-4</f>
        <v>0</v>
      </c>
      <c r="B3501" s="13"/>
      <c r="C3501" s="13"/>
      <c r="D3501" s="13"/>
      <c r="E3501" s="13">
        <f t="shared" si="442"/>
        <v>0</v>
      </c>
      <c r="F3501" s="13"/>
      <c r="G3501" s="13"/>
      <c r="H3501" s="88"/>
      <c r="I3501" s="88"/>
      <c r="J3501" s="7" t="s">
        <v>78</v>
      </c>
      <c r="K3501" s="8"/>
      <c r="L3501" s="19"/>
      <c r="M3501" s="8"/>
      <c r="N3501" s="19"/>
      <c r="O3501" s="19"/>
      <c r="P3501" s="19"/>
      <c r="Q3501" s="8"/>
      <c r="R3501" s="8"/>
      <c r="S3501" s="88"/>
      <c r="T3501" s="17" t="s">
        <v>80</v>
      </c>
      <c r="U3501" s="17" t="s">
        <v>80</v>
      </c>
      <c r="V3501" s="18" t="s">
        <v>80</v>
      </c>
      <c r="W3501" s="19"/>
      <c r="X3501" s="8"/>
      <c r="Y3501" s="90"/>
      <c r="Z3501" s="88"/>
      <c r="AA3501" s="88"/>
      <c r="AB3501" s="88"/>
      <c r="AC3501" s="88"/>
      <c r="AD3501" s="10"/>
      <c r="AE3501" s="8"/>
      <c r="AF3501" s="12"/>
      <c r="AG3501" s="8"/>
      <c r="AH3501" s="88"/>
    </row>
    <row r="3502" spans="1:34" x14ac:dyDescent="0.25">
      <c r="A3502" s="62">
        <f>COUNTA(H3502:K3502,L3502:AH3502)</f>
        <v>0</v>
      </c>
      <c r="B3502" s="13"/>
      <c r="C3502" s="13"/>
      <c r="D3502" s="13" t="str">
        <f>IF(J3502&gt;0,"совмещение","-")</f>
        <v>-</v>
      </c>
      <c r="E3502" s="13">
        <f t="shared" si="442"/>
        <v>0</v>
      </c>
      <c r="F3502" s="13"/>
      <c r="G3502" s="13"/>
      <c r="H3502" s="88"/>
      <c r="I3502" s="88"/>
      <c r="J3502" s="9"/>
      <c r="K3502" s="8"/>
      <c r="L3502" s="19"/>
      <c r="M3502" s="8"/>
      <c r="N3502" s="19"/>
      <c r="O3502" s="19"/>
      <c r="P3502" s="19"/>
      <c r="Q3502" s="8"/>
      <c r="R3502" s="8"/>
      <c r="S3502" s="88"/>
      <c r="T3502" s="8"/>
      <c r="U3502" s="8"/>
      <c r="V3502" s="11"/>
      <c r="W3502" s="19"/>
      <c r="X3502" s="8"/>
      <c r="Y3502" s="90"/>
      <c r="Z3502" s="88"/>
      <c r="AA3502" s="88"/>
      <c r="AB3502" s="88"/>
      <c r="AC3502" s="88"/>
      <c r="AD3502" s="10"/>
      <c r="AE3502" s="8"/>
      <c r="AF3502" s="12"/>
      <c r="AG3502" s="8"/>
      <c r="AH3502" s="88"/>
    </row>
    <row r="3503" spans="1:34" x14ac:dyDescent="0.25">
      <c r="A3503" s="62">
        <f>COUNTA(H3503:K3503,L3503:AH3503)</f>
        <v>0</v>
      </c>
      <c r="B3503" s="13"/>
      <c r="C3503" s="13"/>
      <c r="D3503" s="13"/>
      <c r="E3503" s="13">
        <f t="shared" si="442"/>
        <v>0</v>
      </c>
      <c r="F3503" s="13"/>
      <c r="G3503" s="13"/>
      <c r="H3503" s="88"/>
      <c r="I3503" s="88"/>
      <c r="J3503" s="9"/>
      <c r="K3503" s="8"/>
      <c r="L3503" s="19"/>
      <c r="M3503" s="8"/>
      <c r="N3503" s="19"/>
      <c r="O3503" s="19"/>
      <c r="P3503" s="19"/>
      <c r="Q3503" s="8"/>
      <c r="R3503" s="8"/>
      <c r="S3503" s="88"/>
      <c r="T3503" s="8"/>
      <c r="U3503" s="8"/>
      <c r="V3503" s="11"/>
      <c r="W3503" s="19"/>
      <c r="X3503" s="8"/>
      <c r="Y3503" s="90"/>
      <c r="Z3503" s="88"/>
      <c r="AA3503" s="88"/>
      <c r="AB3503" s="88"/>
      <c r="AC3503" s="88"/>
      <c r="AD3503" s="10"/>
      <c r="AE3503" s="8"/>
      <c r="AF3503" s="12"/>
      <c r="AG3503" s="8"/>
      <c r="AH3503" s="88"/>
    </row>
    <row r="3504" spans="1:34" x14ac:dyDescent="0.25">
      <c r="A3504" s="62">
        <f>COUNTA(H3504:K3504,L3504:AH3504)</f>
        <v>0</v>
      </c>
      <c r="B3504" s="13"/>
      <c r="C3504" s="13"/>
      <c r="D3504" s="13"/>
      <c r="E3504" s="13">
        <f t="shared" si="442"/>
        <v>0</v>
      </c>
      <c r="F3504" s="13"/>
      <c r="G3504" s="13"/>
      <c r="H3504" s="88"/>
      <c r="I3504" s="88"/>
      <c r="J3504" s="9"/>
      <c r="K3504" s="8"/>
      <c r="L3504" s="19"/>
      <c r="M3504" s="8"/>
      <c r="N3504" s="19"/>
      <c r="O3504" s="19"/>
      <c r="P3504" s="19"/>
      <c r="Q3504" s="8"/>
      <c r="R3504" s="8"/>
      <c r="S3504" s="88"/>
      <c r="T3504" s="8"/>
      <c r="U3504" s="8"/>
      <c r="V3504" s="11"/>
      <c r="W3504" s="19"/>
      <c r="X3504" s="8"/>
      <c r="Y3504" s="90"/>
      <c r="Z3504" s="88"/>
      <c r="AA3504" s="88"/>
      <c r="AB3504" s="88"/>
      <c r="AC3504" s="88"/>
      <c r="AD3504" s="10"/>
      <c r="AE3504" s="8"/>
      <c r="AF3504" s="12"/>
      <c r="AG3504" s="8"/>
      <c r="AH3504" s="88"/>
    </row>
    <row r="3505" spans="1:34" x14ac:dyDescent="0.25">
      <c r="A3505" s="62">
        <f>COUNTA(H3505:K3505,L3505:AH3505)</f>
        <v>0</v>
      </c>
      <c r="B3505" s="13"/>
      <c r="C3505" s="13"/>
      <c r="D3505" s="13"/>
      <c r="E3505" s="13">
        <f t="shared" si="442"/>
        <v>0</v>
      </c>
      <c r="F3505" s="13"/>
      <c r="G3505" s="13"/>
      <c r="H3505" s="88"/>
      <c r="I3505" s="88"/>
      <c r="J3505" s="9"/>
      <c r="K3505" s="8"/>
      <c r="L3505" s="19"/>
      <c r="M3505" s="8"/>
      <c r="N3505" s="19"/>
      <c r="O3505" s="19"/>
      <c r="P3505" s="19"/>
      <c r="Q3505" s="8"/>
      <c r="R3505" s="8"/>
      <c r="S3505" s="88"/>
      <c r="T3505" s="8"/>
      <c r="U3505" s="8"/>
      <c r="V3505" s="11"/>
      <c r="W3505" s="19"/>
      <c r="X3505" s="8"/>
      <c r="Y3505" s="90"/>
      <c r="Z3505" s="88"/>
      <c r="AA3505" s="88"/>
      <c r="AB3505" s="88"/>
      <c r="AC3505" s="88"/>
      <c r="AD3505" s="10"/>
      <c r="AE3505" s="8"/>
      <c r="AF3505" s="12"/>
      <c r="AG3505" s="8"/>
      <c r="AH3505" s="88"/>
    </row>
    <row r="3506" spans="1:34" x14ac:dyDescent="0.25">
      <c r="A3506" s="62">
        <f>COUNTA(H3506:K3506,L3506:AH3506)</f>
        <v>0</v>
      </c>
      <c r="B3506" s="13"/>
      <c r="C3506" s="13"/>
      <c r="D3506" s="13"/>
      <c r="E3506" s="13">
        <f t="shared" si="442"/>
        <v>0</v>
      </c>
      <c r="F3506" s="13"/>
      <c r="G3506" s="13"/>
      <c r="H3506" s="88"/>
      <c r="I3506" s="88"/>
      <c r="J3506" s="9"/>
      <c r="K3506" s="8"/>
      <c r="L3506" s="19"/>
      <c r="M3506" s="8"/>
      <c r="N3506" s="19"/>
      <c r="O3506" s="19"/>
      <c r="P3506" s="19"/>
      <c r="Q3506" s="8"/>
      <c r="R3506" s="8"/>
      <c r="S3506" s="88"/>
      <c r="T3506" s="8"/>
      <c r="U3506" s="8"/>
      <c r="V3506" s="11"/>
      <c r="W3506" s="19"/>
      <c r="X3506" s="8"/>
      <c r="Y3506" s="90"/>
      <c r="Z3506" s="88"/>
      <c r="AA3506" s="88"/>
      <c r="AB3506" s="88"/>
      <c r="AC3506" s="88"/>
      <c r="AD3506" s="10"/>
      <c r="AE3506" s="8"/>
      <c r="AF3506" s="12"/>
      <c r="AG3506" s="8"/>
      <c r="AH3506" s="88"/>
    </row>
    <row r="3507" spans="1:34" x14ac:dyDescent="0.25">
      <c r="A3507" s="62">
        <f>COUNTA(H3507:K3507,L3507:AH3507)</f>
        <v>0</v>
      </c>
      <c r="B3507" s="13"/>
      <c r="C3507" s="13"/>
      <c r="D3507" s="13"/>
      <c r="E3507" s="13">
        <f t="shared" si="442"/>
        <v>0</v>
      </c>
      <c r="F3507" s="13"/>
      <c r="G3507" s="13"/>
      <c r="H3507" s="88"/>
      <c r="I3507" s="88"/>
      <c r="J3507" s="9"/>
      <c r="K3507" s="8"/>
      <c r="L3507" s="19"/>
      <c r="M3507" s="8"/>
      <c r="N3507" s="19"/>
      <c r="O3507" s="19"/>
      <c r="P3507" s="19"/>
      <c r="Q3507" s="8"/>
      <c r="R3507" s="8"/>
      <c r="S3507" s="88"/>
      <c r="T3507" s="8"/>
      <c r="U3507" s="8"/>
      <c r="V3507" s="11"/>
      <c r="W3507" s="19"/>
      <c r="X3507" s="8"/>
      <c r="Y3507" s="90"/>
      <c r="Z3507" s="88"/>
      <c r="AA3507" s="88"/>
      <c r="AB3507" s="88"/>
      <c r="AC3507" s="88"/>
      <c r="AD3507" s="10"/>
      <c r="AE3507" s="8"/>
      <c r="AF3507" s="12"/>
      <c r="AG3507" s="8"/>
      <c r="AH3507" s="88"/>
    </row>
    <row r="3508" spans="1:34" x14ac:dyDescent="0.25">
      <c r="A3508" s="62">
        <f>COUNTA(H3508:K3508,L3508:AH3508,J3509)-4</f>
        <v>0</v>
      </c>
      <c r="B3508" s="13"/>
      <c r="C3508" s="13"/>
      <c r="D3508" s="13"/>
      <c r="E3508" s="13">
        <f t="shared" si="442"/>
        <v>0</v>
      </c>
      <c r="F3508" s="13"/>
      <c r="G3508" s="13"/>
      <c r="H3508" s="88"/>
      <c r="I3508" s="88"/>
      <c r="J3508" s="7" t="s">
        <v>79</v>
      </c>
      <c r="K3508" s="8"/>
      <c r="L3508" s="19"/>
      <c r="M3508" s="8"/>
      <c r="N3508" s="19"/>
      <c r="O3508" s="19"/>
      <c r="P3508" s="19"/>
      <c r="Q3508" s="8"/>
      <c r="R3508" s="8"/>
      <c r="S3508" s="88"/>
      <c r="T3508" s="17" t="s">
        <v>80</v>
      </c>
      <c r="U3508" s="17" t="s">
        <v>80</v>
      </c>
      <c r="V3508" s="18" t="s">
        <v>80</v>
      </c>
      <c r="W3508" s="19"/>
      <c r="X3508" s="8"/>
      <c r="Y3508" s="90"/>
      <c r="Z3508" s="88"/>
      <c r="AA3508" s="88"/>
      <c r="AB3508" s="88"/>
      <c r="AC3508" s="88"/>
      <c r="AD3508" s="10"/>
      <c r="AE3508" s="8"/>
      <c r="AF3508" s="12"/>
      <c r="AG3508" s="8"/>
      <c r="AH3508" s="88"/>
    </row>
    <row r="3509" spans="1:34" x14ac:dyDescent="0.25">
      <c r="A3509" s="62">
        <f>COUNTA(H3509:K3509,L3509:AH3509)</f>
        <v>0</v>
      </c>
      <c r="B3509" s="13"/>
      <c r="C3509" s="13"/>
      <c r="D3509" s="13" t="str">
        <f>IF(J3509&gt;0,"совместительство","-")</f>
        <v>-</v>
      </c>
      <c r="E3509" s="13">
        <f t="shared" si="442"/>
        <v>0</v>
      </c>
      <c r="F3509" s="13"/>
      <c r="G3509" s="13"/>
      <c r="H3509" s="88"/>
      <c r="I3509" s="88"/>
      <c r="J3509" s="9"/>
      <c r="K3509" s="8"/>
      <c r="L3509" s="19"/>
      <c r="M3509" s="8"/>
      <c r="N3509" s="19"/>
      <c r="O3509" s="19"/>
      <c r="P3509" s="19"/>
      <c r="Q3509" s="8"/>
      <c r="R3509" s="8"/>
      <c r="S3509" s="88"/>
      <c r="T3509" s="8"/>
      <c r="U3509" s="8"/>
      <c r="V3509" s="11"/>
      <c r="W3509" s="19"/>
      <c r="X3509" s="8"/>
      <c r="Y3509" s="90"/>
      <c r="Z3509" s="88"/>
      <c r="AA3509" s="88"/>
      <c r="AB3509" s="88"/>
      <c r="AC3509" s="88"/>
      <c r="AD3509" s="10"/>
      <c r="AE3509" s="8"/>
      <c r="AF3509" s="12"/>
      <c r="AG3509" s="8"/>
      <c r="AH3509" s="88"/>
    </row>
    <row r="3510" spans="1:34" x14ac:dyDescent="0.25">
      <c r="A3510" s="62">
        <f>COUNTA(H3510:K3510,L3510:AH3510)</f>
        <v>0</v>
      </c>
      <c r="B3510" s="13"/>
      <c r="C3510" s="13"/>
      <c r="D3510" s="13"/>
      <c r="E3510" s="13">
        <f t="shared" si="442"/>
        <v>0</v>
      </c>
      <c r="F3510" s="13"/>
      <c r="G3510" s="13"/>
      <c r="H3510" s="88"/>
      <c r="I3510" s="88"/>
      <c r="J3510" s="9"/>
      <c r="K3510" s="8"/>
      <c r="L3510" s="19"/>
      <c r="M3510" s="8"/>
      <c r="N3510" s="19"/>
      <c r="O3510" s="19"/>
      <c r="P3510" s="19"/>
      <c r="Q3510" s="8"/>
      <c r="R3510" s="8"/>
      <c r="S3510" s="88"/>
      <c r="T3510" s="8"/>
      <c r="U3510" s="8"/>
      <c r="V3510" s="11"/>
      <c r="W3510" s="19"/>
      <c r="X3510" s="8"/>
      <c r="Y3510" s="90"/>
      <c r="Z3510" s="88"/>
      <c r="AA3510" s="88"/>
      <c r="AB3510" s="88"/>
      <c r="AC3510" s="88"/>
      <c r="AD3510" s="10"/>
      <c r="AE3510" s="8"/>
      <c r="AF3510" s="12"/>
      <c r="AG3510" s="8"/>
      <c r="AH3510" s="88"/>
    </row>
    <row r="3511" spans="1:34" x14ac:dyDescent="0.25">
      <c r="A3511" s="62">
        <f>COUNTA(H3511:K3511,L3511:AH3511)</f>
        <v>0</v>
      </c>
      <c r="B3511" s="13"/>
      <c r="C3511" s="13"/>
      <c r="D3511" s="13"/>
      <c r="E3511" s="13">
        <f t="shared" si="442"/>
        <v>0</v>
      </c>
      <c r="F3511" s="13"/>
      <c r="G3511" s="13"/>
      <c r="H3511" s="88"/>
      <c r="I3511" s="88"/>
      <c r="J3511" s="9"/>
      <c r="K3511" s="8"/>
      <c r="L3511" s="19"/>
      <c r="M3511" s="8"/>
      <c r="N3511" s="19"/>
      <c r="O3511" s="19"/>
      <c r="P3511" s="19"/>
      <c r="Q3511" s="8"/>
      <c r="R3511" s="8"/>
      <c r="S3511" s="88"/>
      <c r="T3511" s="8"/>
      <c r="U3511" s="8"/>
      <c r="V3511" s="11"/>
      <c r="W3511" s="19"/>
      <c r="X3511" s="8"/>
      <c r="Y3511" s="90"/>
      <c r="Z3511" s="88"/>
      <c r="AA3511" s="88"/>
      <c r="AB3511" s="88"/>
      <c r="AC3511" s="88"/>
      <c r="AD3511" s="10"/>
      <c r="AE3511" s="8"/>
      <c r="AF3511" s="12"/>
      <c r="AG3511" s="8"/>
      <c r="AH3511" s="88"/>
    </row>
    <row r="3512" spans="1:34" x14ac:dyDescent="0.25">
      <c r="A3512" s="62">
        <f>COUNTA(H3512:K3512,L3512:AH3512)</f>
        <v>0</v>
      </c>
      <c r="B3512" s="13"/>
      <c r="C3512" s="13"/>
      <c r="D3512" s="13"/>
      <c r="E3512" s="13">
        <f t="shared" si="442"/>
        <v>0</v>
      </c>
      <c r="F3512" s="13"/>
      <c r="G3512" s="13"/>
      <c r="H3512" s="88"/>
      <c r="I3512" s="88"/>
      <c r="J3512" s="9"/>
      <c r="K3512" s="8"/>
      <c r="L3512" s="19"/>
      <c r="M3512" s="8"/>
      <c r="N3512" s="19"/>
      <c r="O3512" s="19"/>
      <c r="P3512" s="19"/>
      <c r="Q3512" s="8"/>
      <c r="R3512" s="8"/>
      <c r="S3512" s="88"/>
      <c r="T3512" s="8"/>
      <c r="U3512" s="8"/>
      <c r="V3512" s="11"/>
      <c r="W3512" s="19"/>
      <c r="X3512" s="8"/>
      <c r="Y3512" s="90"/>
      <c r="Z3512" s="88"/>
      <c r="AA3512" s="88"/>
      <c r="AB3512" s="88"/>
      <c r="AC3512" s="88"/>
      <c r="AD3512" s="10"/>
      <c r="AE3512" s="8"/>
      <c r="AF3512" s="12"/>
      <c r="AG3512" s="8"/>
      <c r="AH3512" s="88"/>
    </row>
    <row r="3513" spans="1:34" x14ac:dyDescent="0.25">
      <c r="A3513" s="62">
        <f>COUNTA(H3513:K3513,L3513:AH3513)</f>
        <v>0</v>
      </c>
      <c r="B3513" s="13"/>
      <c r="C3513" s="13"/>
      <c r="D3513" s="13"/>
      <c r="E3513" s="13">
        <f t="shared" si="442"/>
        <v>0</v>
      </c>
      <c r="F3513" s="13"/>
      <c r="G3513" s="13"/>
      <c r="H3513" s="88"/>
      <c r="I3513" s="88"/>
      <c r="J3513" s="9"/>
      <c r="K3513" s="8"/>
      <c r="L3513" s="19"/>
      <c r="M3513" s="8"/>
      <c r="N3513" s="19"/>
      <c r="O3513" s="19"/>
      <c r="P3513" s="19"/>
      <c r="Q3513" s="8"/>
      <c r="R3513" s="8"/>
      <c r="S3513" s="88"/>
      <c r="T3513" s="8"/>
      <c r="U3513" s="8"/>
      <c r="V3513" s="11"/>
      <c r="W3513" s="19"/>
      <c r="X3513" s="8"/>
      <c r="Y3513" s="90"/>
      <c r="Z3513" s="88"/>
      <c r="AA3513" s="88"/>
      <c r="AB3513" s="88"/>
      <c r="AC3513" s="88"/>
      <c r="AD3513" s="10"/>
      <c r="AE3513" s="8"/>
      <c r="AF3513" s="12"/>
      <c r="AG3513" s="8"/>
      <c r="AH3513" s="88"/>
    </row>
    <row r="3514" spans="1:34" x14ac:dyDescent="0.25">
      <c r="A3514" s="62">
        <f>COUNTA(H3514:K3514,L3514:AH3514)</f>
        <v>0</v>
      </c>
      <c r="B3514" s="13"/>
      <c r="C3514" s="13"/>
      <c r="D3514" s="13"/>
      <c r="E3514" s="13">
        <f t="shared" si="442"/>
        <v>0</v>
      </c>
      <c r="F3514" s="13"/>
      <c r="G3514" s="13"/>
      <c r="H3514" s="88"/>
      <c r="I3514" s="88"/>
      <c r="J3514" s="9"/>
      <c r="K3514" s="8"/>
      <c r="L3514" s="19"/>
      <c r="M3514" s="8"/>
      <c r="N3514" s="19"/>
      <c r="O3514" s="19"/>
      <c r="P3514" s="19"/>
      <c r="Q3514" s="8"/>
      <c r="R3514" s="8"/>
      <c r="S3514" s="88"/>
      <c r="T3514" s="8"/>
      <c r="U3514" s="8"/>
      <c r="V3514" s="11"/>
      <c r="W3514" s="19"/>
      <c r="X3514" s="8"/>
      <c r="Y3514" s="90"/>
      <c r="Z3514" s="88"/>
      <c r="AA3514" s="88"/>
      <c r="AB3514" s="88"/>
      <c r="AC3514" s="88"/>
      <c r="AD3514" s="10"/>
      <c r="AE3514" s="8"/>
      <c r="AF3514" s="12"/>
      <c r="AG3514" s="8"/>
      <c r="AH3514" s="88"/>
    </row>
    <row r="3515" spans="1:34" s="26" customFormat="1" ht="11.25" customHeight="1" x14ac:dyDescent="0.25">
      <c r="A3515" s="21">
        <v>0</v>
      </c>
      <c r="B3515" s="22"/>
      <c r="C3515" s="22"/>
      <c r="D3515" s="21"/>
      <c r="E3515" s="23">
        <f>MAX(E3499:E3514)</f>
        <v>0</v>
      </c>
      <c r="F3515" s="21" t="str">
        <f>RIGHT(R3515,4)</f>
        <v xml:space="preserve"> - 0</v>
      </c>
      <c r="G3515" s="21" t="str">
        <f>RIGHT(X3515,4)</f>
        <v xml:space="preserve"> - 0</v>
      </c>
      <c r="H3515" s="88"/>
      <c r="I3515" s="88"/>
      <c r="J3515" s="23" t="s">
        <v>85</v>
      </c>
      <c r="K3515" s="23" t="str">
        <f>IF(E3515=4,"ВО",IF(E3515=3,"СПО",IF(E3515=2,"ВО (с)",IF(E3515=1,"СПО (с)","-"))))</f>
        <v>-</v>
      </c>
      <c r="L3515" s="23">
        <f>COUNTA(L3499:L3514)</f>
        <v>0</v>
      </c>
      <c r="M3515" s="23" t="s">
        <v>80</v>
      </c>
      <c r="N3515" s="23" t="s">
        <v>80</v>
      </c>
      <c r="O3515" s="23">
        <f>COUNTA(O3499:O3514)</f>
        <v>0</v>
      </c>
      <c r="P3515" s="23" t="s">
        <v>80</v>
      </c>
      <c r="Q3515" s="23">
        <f>SUM(Q3499:Q3514)</f>
        <v>0</v>
      </c>
      <c r="R3515" s="23" t="str">
        <f>CONCATENATE("П.Г.П. - ",MAX(R3499:R3514))</f>
        <v>П.Г.П. - 0</v>
      </c>
      <c r="S3515" s="23">
        <f>COUNTA(S3499)</f>
        <v>0</v>
      </c>
      <c r="T3515" s="23">
        <f>T3500</f>
        <v>0</v>
      </c>
      <c r="U3515" s="23" t="s">
        <v>80</v>
      </c>
      <c r="V3515" s="23" t="s">
        <v>80</v>
      </c>
      <c r="W3515" s="23">
        <f>COUNTA(W3499:W3514)</f>
        <v>0</v>
      </c>
      <c r="X3515" s="23" t="str">
        <f>CONCATENATE("П.Г.П. - ",MAX(X3499:X3514))</f>
        <v>П.Г.П. - 0</v>
      </c>
      <c r="Y3515" s="24">
        <f>Y3499</f>
        <v>0</v>
      </c>
      <c r="Z3515" s="23" t="str">
        <f>IF(Z3499="","-",Z3499)</f>
        <v>-</v>
      </c>
      <c r="AA3515" s="23" t="str">
        <f t="shared" ref="AA3515:AC3515" si="443">IF(AA3499="","-",AA3499)</f>
        <v>-</v>
      </c>
      <c r="AB3515" s="23" t="str">
        <f t="shared" si="443"/>
        <v>-</v>
      </c>
      <c r="AC3515" s="23" t="str">
        <f t="shared" si="443"/>
        <v>-</v>
      </c>
      <c r="AD3515" s="23" t="s">
        <v>80</v>
      </c>
      <c r="AE3515" s="23">
        <f>SUM(AE3499:AE3514)</f>
        <v>0</v>
      </c>
      <c r="AF3515" s="25">
        <f>SUM(AF3499:AF3514)</f>
        <v>0</v>
      </c>
      <c r="AG3515" s="23" t="s">
        <v>80</v>
      </c>
      <c r="AH3515" s="23" t="s">
        <v>80</v>
      </c>
    </row>
    <row r="3516" spans="1:34" x14ac:dyDescent="0.25">
      <c r="A3516" s="62">
        <f>COUNTA(H3516:K3516,L3516:AH3516)-7</f>
        <v>-1</v>
      </c>
      <c r="B3516" s="13"/>
      <c r="C3516" s="13"/>
      <c r="D3516" s="13"/>
      <c r="E3516" s="13">
        <f t="shared" ref="E3516:E3531" si="444">IF(K3516="ВО",4,IF(K3516="СПО",3,IF(K3516="ВО (студент)",2,IF(K3516="СПО (студент)",1,0))))</f>
        <v>0</v>
      </c>
      <c r="F3516" s="13"/>
      <c r="G3516" s="13"/>
      <c r="H3516" s="88">
        <v>227</v>
      </c>
      <c r="I3516" s="88"/>
      <c r="J3516" s="7" t="s">
        <v>77</v>
      </c>
      <c r="K3516" s="8"/>
      <c r="L3516" s="19"/>
      <c r="M3516" s="8"/>
      <c r="N3516" s="19"/>
      <c r="O3516" s="19"/>
      <c r="P3516" s="19"/>
      <c r="Q3516" s="8"/>
      <c r="R3516" s="8"/>
      <c r="S3516" s="88"/>
      <c r="T3516" s="17" t="s">
        <v>80</v>
      </c>
      <c r="U3516" s="17" t="s">
        <v>80</v>
      </c>
      <c r="V3516" s="18" t="s">
        <v>80</v>
      </c>
      <c r="W3516" s="19"/>
      <c r="X3516" s="8"/>
      <c r="Y3516" s="90"/>
      <c r="Z3516" s="88"/>
      <c r="AA3516" s="88"/>
      <c r="AB3516" s="88" t="str">
        <f>IF(Y3516&lt;1,"-",ROUND(YEARFRAC(Y3516,#REF!,1),2))</f>
        <v>-</v>
      </c>
      <c r="AC3516" s="88"/>
      <c r="AD3516" s="10"/>
      <c r="AE3516" s="8"/>
      <c r="AF3516" s="12"/>
      <c r="AG3516" s="8"/>
      <c r="AH3516" s="88"/>
    </row>
    <row r="3517" spans="1:34" x14ac:dyDescent="0.25">
      <c r="A3517" s="62">
        <f>COUNTA(H3517:K3517,L3517:AH3517)</f>
        <v>0</v>
      </c>
      <c r="B3517" s="13"/>
      <c r="C3517" s="13"/>
      <c r="D3517" s="13"/>
      <c r="E3517" s="13">
        <f t="shared" si="444"/>
        <v>0</v>
      </c>
      <c r="F3517" s="13"/>
      <c r="G3517" s="13"/>
      <c r="H3517" s="88"/>
      <c r="I3517" s="88"/>
      <c r="J3517" s="9"/>
      <c r="K3517" s="8"/>
      <c r="L3517" s="19"/>
      <c r="M3517" s="8"/>
      <c r="N3517" s="19"/>
      <c r="O3517" s="19"/>
      <c r="P3517" s="19"/>
      <c r="Q3517" s="8"/>
      <c r="R3517" s="8"/>
      <c r="S3517" s="88"/>
      <c r="T3517" s="8"/>
      <c r="U3517" s="8"/>
      <c r="V3517" s="11"/>
      <c r="W3517" s="19"/>
      <c r="X3517" s="8"/>
      <c r="Y3517" s="90"/>
      <c r="Z3517" s="88"/>
      <c r="AA3517" s="88"/>
      <c r="AB3517" s="88"/>
      <c r="AC3517" s="88"/>
      <c r="AD3517" s="10"/>
      <c r="AE3517" s="8"/>
      <c r="AF3517" s="12"/>
      <c r="AG3517" s="8"/>
      <c r="AH3517" s="88"/>
    </row>
    <row r="3518" spans="1:34" x14ac:dyDescent="0.25">
      <c r="A3518" s="62">
        <f>COUNTA(H3518:K3518,L3518:AH3518,J3519)-4</f>
        <v>0</v>
      </c>
      <c r="B3518" s="13"/>
      <c r="C3518" s="13"/>
      <c r="D3518" s="13"/>
      <c r="E3518" s="13">
        <f t="shared" si="444"/>
        <v>0</v>
      </c>
      <c r="F3518" s="13"/>
      <c r="G3518" s="13"/>
      <c r="H3518" s="88"/>
      <c r="I3518" s="88"/>
      <c r="J3518" s="7" t="s">
        <v>78</v>
      </c>
      <c r="K3518" s="8"/>
      <c r="L3518" s="19"/>
      <c r="M3518" s="8"/>
      <c r="N3518" s="19"/>
      <c r="O3518" s="19"/>
      <c r="P3518" s="19"/>
      <c r="Q3518" s="8"/>
      <c r="R3518" s="8"/>
      <c r="S3518" s="88"/>
      <c r="T3518" s="17" t="s">
        <v>80</v>
      </c>
      <c r="U3518" s="17" t="s">
        <v>80</v>
      </c>
      <c r="V3518" s="18" t="s">
        <v>80</v>
      </c>
      <c r="W3518" s="19"/>
      <c r="X3518" s="8"/>
      <c r="Y3518" s="90"/>
      <c r="Z3518" s="88"/>
      <c r="AA3518" s="88"/>
      <c r="AB3518" s="88"/>
      <c r="AC3518" s="88"/>
      <c r="AD3518" s="10"/>
      <c r="AE3518" s="8"/>
      <c r="AF3518" s="12"/>
      <c r="AG3518" s="8"/>
      <c r="AH3518" s="88"/>
    </row>
    <row r="3519" spans="1:34" x14ac:dyDescent="0.25">
      <c r="A3519" s="62">
        <f>COUNTA(H3519:K3519,L3519:AH3519)</f>
        <v>0</v>
      </c>
      <c r="B3519" s="13"/>
      <c r="C3519" s="13"/>
      <c r="D3519" s="13" t="str">
        <f>IF(J3519&gt;0,"совмещение","-")</f>
        <v>-</v>
      </c>
      <c r="E3519" s="13">
        <f t="shared" si="444"/>
        <v>0</v>
      </c>
      <c r="F3519" s="13"/>
      <c r="G3519" s="13"/>
      <c r="H3519" s="88"/>
      <c r="I3519" s="88"/>
      <c r="J3519" s="9"/>
      <c r="K3519" s="8"/>
      <c r="L3519" s="19"/>
      <c r="M3519" s="8"/>
      <c r="N3519" s="19"/>
      <c r="O3519" s="19"/>
      <c r="P3519" s="19"/>
      <c r="Q3519" s="8"/>
      <c r="R3519" s="8"/>
      <c r="S3519" s="88"/>
      <c r="T3519" s="8"/>
      <c r="U3519" s="8"/>
      <c r="V3519" s="11"/>
      <c r="W3519" s="19"/>
      <c r="X3519" s="8"/>
      <c r="Y3519" s="90"/>
      <c r="Z3519" s="88"/>
      <c r="AA3519" s="88"/>
      <c r="AB3519" s="88"/>
      <c r="AC3519" s="88"/>
      <c r="AD3519" s="10"/>
      <c r="AE3519" s="8"/>
      <c r="AF3519" s="12"/>
      <c r="AG3519" s="8"/>
      <c r="AH3519" s="88"/>
    </row>
    <row r="3520" spans="1:34" x14ac:dyDescent="0.25">
      <c r="A3520" s="62">
        <f>COUNTA(H3520:K3520,L3520:AH3520)</f>
        <v>0</v>
      </c>
      <c r="B3520" s="13"/>
      <c r="C3520" s="13"/>
      <c r="D3520" s="13"/>
      <c r="E3520" s="13">
        <f t="shared" si="444"/>
        <v>0</v>
      </c>
      <c r="F3520" s="13"/>
      <c r="G3520" s="13"/>
      <c r="H3520" s="88"/>
      <c r="I3520" s="88"/>
      <c r="J3520" s="9"/>
      <c r="K3520" s="8"/>
      <c r="L3520" s="19"/>
      <c r="M3520" s="8"/>
      <c r="N3520" s="19"/>
      <c r="O3520" s="19"/>
      <c r="P3520" s="19"/>
      <c r="Q3520" s="8"/>
      <c r="R3520" s="8"/>
      <c r="S3520" s="88"/>
      <c r="T3520" s="8"/>
      <c r="U3520" s="8"/>
      <c r="V3520" s="11"/>
      <c r="W3520" s="19"/>
      <c r="X3520" s="8"/>
      <c r="Y3520" s="90"/>
      <c r="Z3520" s="88"/>
      <c r="AA3520" s="88"/>
      <c r="AB3520" s="88"/>
      <c r="AC3520" s="88"/>
      <c r="AD3520" s="10"/>
      <c r="AE3520" s="8"/>
      <c r="AF3520" s="12"/>
      <c r="AG3520" s="8"/>
      <c r="AH3520" s="88"/>
    </row>
    <row r="3521" spans="1:34" x14ac:dyDescent="0.25">
      <c r="A3521" s="62">
        <f>COUNTA(H3521:K3521,L3521:AH3521)</f>
        <v>0</v>
      </c>
      <c r="B3521" s="13"/>
      <c r="C3521" s="13"/>
      <c r="D3521" s="13"/>
      <c r="E3521" s="13">
        <f t="shared" si="444"/>
        <v>0</v>
      </c>
      <c r="F3521" s="13"/>
      <c r="G3521" s="13"/>
      <c r="H3521" s="88"/>
      <c r="I3521" s="88"/>
      <c r="J3521" s="9"/>
      <c r="K3521" s="8"/>
      <c r="L3521" s="19"/>
      <c r="M3521" s="8"/>
      <c r="N3521" s="19"/>
      <c r="O3521" s="19"/>
      <c r="P3521" s="19"/>
      <c r="Q3521" s="8"/>
      <c r="R3521" s="8"/>
      <c r="S3521" s="88"/>
      <c r="T3521" s="8"/>
      <c r="U3521" s="8"/>
      <c r="V3521" s="11"/>
      <c r="W3521" s="19"/>
      <c r="X3521" s="8"/>
      <c r="Y3521" s="90"/>
      <c r="Z3521" s="88"/>
      <c r="AA3521" s="88"/>
      <c r="AB3521" s="88"/>
      <c r="AC3521" s="88"/>
      <c r="AD3521" s="10"/>
      <c r="AE3521" s="8"/>
      <c r="AF3521" s="12"/>
      <c r="AG3521" s="8"/>
      <c r="AH3521" s="88"/>
    </row>
    <row r="3522" spans="1:34" x14ac:dyDescent="0.25">
      <c r="A3522" s="62">
        <f>COUNTA(H3522:K3522,L3522:AH3522)</f>
        <v>0</v>
      </c>
      <c r="B3522" s="13"/>
      <c r="C3522" s="13"/>
      <c r="D3522" s="13"/>
      <c r="E3522" s="13">
        <f t="shared" si="444"/>
        <v>0</v>
      </c>
      <c r="F3522" s="13"/>
      <c r="G3522" s="13"/>
      <c r="H3522" s="88"/>
      <c r="I3522" s="88"/>
      <c r="J3522" s="9"/>
      <c r="K3522" s="8"/>
      <c r="L3522" s="19"/>
      <c r="M3522" s="8"/>
      <c r="N3522" s="19"/>
      <c r="O3522" s="19"/>
      <c r="P3522" s="19"/>
      <c r="Q3522" s="8"/>
      <c r="R3522" s="8"/>
      <c r="S3522" s="88"/>
      <c r="T3522" s="8"/>
      <c r="U3522" s="8"/>
      <c r="V3522" s="11"/>
      <c r="W3522" s="19"/>
      <c r="X3522" s="8"/>
      <c r="Y3522" s="90"/>
      <c r="Z3522" s="88"/>
      <c r="AA3522" s="88"/>
      <c r="AB3522" s="88"/>
      <c r="AC3522" s="88"/>
      <c r="AD3522" s="10"/>
      <c r="AE3522" s="8"/>
      <c r="AF3522" s="12"/>
      <c r="AG3522" s="8"/>
      <c r="AH3522" s="88"/>
    </row>
    <row r="3523" spans="1:34" x14ac:dyDescent="0.25">
      <c r="A3523" s="62">
        <f>COUNTA(H3523:K3523,L3523:AH3523)</f>
        <v>0</v>
      </c>
      <c r="B3523" s="13"/>
      <c r="C3523" s="13"/>
      <c r="D3523" s="13"/>
      <c r="E3523" s="13">
        <f t="shared" si="444"/>
        <v>0</v>
      </c>
      <c r="F3523" s="13"/>
      <c r="G3523" s="13"/>
      <c r="H3523" s="88"/>
      <c r="I3523" s="88"/>
      <c r="J3523" s="9"/>
      <c r="K3523" s="8"/>
      <c r="L3523" s="19"/>
      <c r="M3523" s="8"/>
      <c r="N3523" s="19"/>
      <c r="O3523" s="19"/>
      <c r="P3523" s="19"/>
      <c r="Q3523" s="8"/>
      <c r="R3523" s="8"/>
      <c r="S3523" s="88"/>
      <c r="T3523" s="8"/>
      <c r="U3523" s="8"/>
      <c r="V3523" s="11"/>
      <c r="W3523" s="19"/>
      <c r="X3523" s="8"/>
      <c r="Y3523" s="90"/>
      <c r="Z3523" s="88"/>
      <c r="AA3523" s="88"/>
      <c r="AB3523" s="88"/>
      <c r="AC3523" s="88"/>
      <c r="AD3523" s="10"/>
      <c r="AE3523" s="8"/>
      <c r="AF3523" s="12"/>
      <c r="AG3523" s="8"/>
      <c r="AH3523" s="88"/>
    </row>
    <row r="3524" spans="1:34" x14ac:dyDescent="0.25">
      <c r="A3524" s="62">
        <f>COUNTA(H3524:K3524,L3524:AH3524)</f>
        <v>0</v>
      </c>
      <c r="B3524" s="13"/>
      <c r="C3524" s="13"/>
      <c r="D3524" s="13"/>
      <c r="E3524" s="13">
        <f t="shared" si="444"/>
        <v>0</v>
      </c>
      <c r="F3524" s="13"/>
      <c r="G3524" s="13"/>
      <c r="H3524" s="88"/>
      <c r="I3524" s="88"/>
      <c r="J3524" s="9"/>
      <c r="K3524" s="8"/>
      <c r="L3524" s="19"/>
      <c r="M3524" s="8"/>
      <c r="N3524" s="19"/>
      <c r="O3524" s="19"/>
      <c r="P3524" s="19"/>
      <c r="Q3524" s="8"/>
      <c r="R3524" s="8"/>
      <c r="S3524" s="88"/>
      <c r="T3524" s="8"/>
      <c r="U3524" s="8"/>
      <c r="V3524" s="11"/>
      <c r="W3524" s="19"/>
      <c r="X3524" s="8"/>
      <c r="Y3524" s="90"/>
      <c r="Z3524" s="88"/>
      <c r="AA3524" s="88"/>
      <c r="AB3524" s="88"/>
      <c r="AC3524" s="88"/>
      <c r="AD3524" s="10"/>
      <c r="AE3524" s="8"/>
      <c r="AF3524" s="12"/>
      <c r="AG3524" s="8"/>
      <c r="AH3524" s="88"/>
    </row>
    <row r="3525" spans="1:34" x14ac:dyDescent="0.25">
      <c r="A3525" s="62">
        <f>COUNTA(H3525:K3525,L3525:AH3525,J3526)-4</f>
        <v>0</v>
      </c>
      <c r="B3525" s="13"/>
      <c r="C3525" s="13"/>
      <c r="D3525" s="13"/>
      <c r="E3525" s="13">
        <f t="shared" si="444"/>
        <v>0</v>
      </c>
      <c r="F3525" s="13"/>
      <c r="G3525" s="13"/>
      <c r="H3525" s="88"/>
      <c r="I3525" s="88"/>
      <c r="J3525" s="7" t="s">
        <v>79</v>
      </c>
      <c r="K3525" s="8"/>
      <c r="L3525" s="19"/>
      <c r="M3525" s="8"/>
      <c r="N3525" s="19"/>
      <c r="O3525" s="19"/>
      <c r="P3525" s="19"/>
      <c r="Q3525" s="8"/>
      <c r="R3525" s="8"/>
      <c r="S3525" s="88"/>
      <c r="T3525" s="17" t="s">
        <v>80</v>
      </c>
      <c r="U3525" s="17" t="s">
        <v>80</v>
      </c>
      <c r="V3525" s="18" t="s">
        <v>80</v>
      </c>
      <c r="W3525" s="19"/>
      <c r="X3525" s="8"/>
      <c r="Y3525" s="90"/>
      <c r="Z3525" s="88"/>
      <c r="AA3525" s="88"/>
      <c r="AB3525" s="88"/>
      <c r="AC3525" s="88"/>
      <c r="AD3525" s="10"/>
      <c r="AE3525" s="8"/>
      <c r="AF3525" s="12"/>
      <c r="AG3525" s="8"/>
      <c r="AH3525" s="88"/>
    </row>
    <row r="3526" spans="1:34" x14ac:dyDescent="0.25">
      <c r="A3526" s="62">
        <f>COUNTA(H3526:K3526,L3526:AH3526)</f>
        <v>0</v>
      </c>
      <c r="B3526" s="13"/>
      <c r="C3526" s="13"/>
      <c r="D3526" s="13" t="str">
        <f>IF(J3526&gt;0,"совместительство","-")</f>
        <v>-</v>
      </c>
      <c r="E3526" s="13">
        <f t="shared" si="444"/>
        <v>0</v>
      </c>
      <c r="F3526" s="13"/>
      <c r="G3526" s="13"/>
      <c r="H3526" s="88"/>
      <c r="I3526" s="88"/>
      <c r="J3526" s="9"/>
      <c r="K3526" s="8"/>
      <c r="L3526" s="19"/>
      <c r="M3526" s="8"/>
      <c r="N3526" s="19"/>
      <c r="O3526" s="19"/>
      <c r="P3526" s="19"/>
      <c r="Q3526" s="8"/>
      <c r="R3526" s="8"/>
      <c r="S3526" s="88"/>
      <c r="T3526" s="8"/>
      <c r="U3526" s="8"/>
      <c r="V3526" s="11"/>
      <c r="W3526" s="19"/>
      <c r="X3526" s="8"/>
      <c r="Y3526" s="90"/>
      <c r="Z3526" s="88"/>
      <c r="AA3526" s="88"/>
      <c r="AB3526" s="88"/>
      <c r="AC3526" s="88"/>
      <c r="AD3526" s="10"/>
      <c r="AE3526" s="8"/>
      <c r="AF3526" s="12"/>
      <c r="AG3526" s="8"/>
      <c r="AH3526" s="88"/>
    </row>
    <row r="3527" spans="1:34" x14ac:dyDescent="0.25">
      <c r="A3527" s="62">
        <f>COUNTA(H3527:K3527,L3527:AH3527)</f>
        <v>0</v>
      </c>
      <c r="B3527" s="13"/>
      <c r="C3527" s="13"/>
      <c r="D3527" s="13"/>
      <c r="E3527" s="13">
        <f t="shared" si="444"/>
        <v>0</v>
      </c>
      <c r="F3527" s="13"/>
      <c r="G3527" s="13"/>
      <c r="H3527" s="88"/>
      <c r="I3527" s="88"/>
      <c r="J3527" s="9"/>
      <c r="K3527" s="8"/>
      <c r="L3527" s="19"/>
      <c r="M3527" s="8"/>
      <c r="N3527" s="19"/>
      <c r="O3527" s="19"/>
      <c r="P3527" s="19"/>
      <c r="Q3527" s="8"/>
      <c r="R3527" s="8"/>
      <c r="S3527" s="88"/>
      <c r="T3527" s="8"/>
      <c r="U3527" s="8"/>
      <c r="V3527" s="11"/>
      <c r="W3527" s="19"/>
      <c r="X3527" s="8"/>
      <c r="Y3527" s="90"/>
      <c r="Z3527" s="88"/>
      <c r="AA3527" s="88"/>
      <c r="AB3527" s="88"/>
      <c r="AC3527" s="88"/>
      <c r="AD3527" s="10"/>
      <c r="AE3527" s="8"/>
      <c r="AF3527" s="12"/>
      <c r="AG3527" s="8"/>
      <c r="AH3527" s="88"/>
    </row>
    <row r="3528" spans="1:34" x14ac:dyDescent="0.25">
      <c r="A3528" s="62">
        <f>COUNTA(H3528:K3528,L3528:AH3528)</f>
        <v>0</v>
      </c>
      <c r="B3528" s="13"/>
      <c r="C3528" s="13"/>
      <c r="D3528" s="13"/>
      <c r="E3528" s="13">
        <f t="shared" si="444"/>
        <v>0</v>
      </c>
      <c r="F3528" s="13"/>
      <c r="G3528" s="13"/>
      <c r="H3528" s="88"/>
      <c r="I3528" s="88"/>
      <c r="J3528" s="9"/>
      <c r="K3528" s="8"/>
      <c r="L3528" s="19"/>
      <c r="M3528" s="8"/>
      <c r="N3528" s="19"/>
      <c r="O3528" s="19"/>
      <c r="P3528" s="19"/>
      <c r="Q3528" s="8"/>
      <c r="R3528" s="8"/>
      <c r="S3528" s="88"/>
      <c r="T3528" s="8"/>
      <c r="U3528" s="8"/>
      <c r="V3528" s="11"/>
      <c r="W3528" s="19"/>
      <c r="X3528" s="8"/>
      <c r="Y3528" s="90"/>
      <c r="Z3528" s="88"/>
      <c r="AA3528" s="88"/>
      <c r="AB3528" s="88"/>
      <c r="AC3528" s="88"/>
      <c r="AD3528" s="10"/>
      <c r="AE3528" s="8"/>
      <c r="AF3528" s="12"/>
      <c r="AG3528" s="8"/>
      <c r="AH3528" s="88"/>
    </row>
    <row r="3529" spans="1:34" x14ac:dyDescent="0.25">
      <c r="A3529" s="62">
        <f>COUNTA(H3529:K3529,L3529:AH3529)</f>
        <v>0</v>
      </c>
      <c r="B3529" s="13"/>
      <c r="C3529" s="13"/>
      <c r="D3529" s="13"/>
      <c r="E3529" s="13">
        <f t="shared" si="444"/>
        <v>0</v>
      </c>
      <c r="F3529" s="13"/>
      <c r="G3529" s="13"/>
      <c r="H3529" s="88"/>
      <c r="I3529" s="88"/>
      <c r="J3529" s="9"/>
      <c r="K3529" s="8"/>
      <c r="L3529" s="19"/>
      <c r="M3529" s="8"/>
      <c r="N3529" s="19"/>
      <c r="O3529" s="19"/>
      <c r="P3529" s="19"/>
      <c r="Q3529" s="8"/>
      <c r="R3529" s="8"/>
      <c r="S3529" s="88"/>
      <c r="T3529" s="8"/>
      <c r="U3529" s="8"/>
      <c r="V3529" s="11"/>
      <c r="W3529" s="19"/>
      <c r="X3529" s="8"/>
      <c r="Y3529" s="90"/>
      <c r="Z3529" s="88"/>
      <c r="AA3529" s="88"/>
      <c r="AB3529" s="88"/>
      <c r="AC3529" s="88"/>
      <c r="AD3529" s="10"/>
      <c r="AE3529" s="8"/>
      <c r="AF3529" s="12"/>
      <c r="AG3529" s="8"/>
      <c r="AH3529" s="88"/>
    </row>
    <row r="3530" spans="1:34" x14ac:dyDescent="0.25">
      <c r="A3530" s="62">
        <f>COUNTA(H3530:K3530,L3530:AH3530)</f>
        <v>0</v>
      </c>
      <c r="B3530" s="13"/>
      <c r="C3530" s="13"/>
      <c r="D3530" s="13"/>
      <c r="E3530" s="13">
        <f t="shared" si="444"/>
        <v>0</v>
      </c>
      <c r="F3530" s="13"/>
      <c r="G3530" s="13"/>
      <c r="H3530" s="88"/>
      <c r="I3530" s="88"/>
      <c r="J3530" s="9"/>
      <c r="K3530" s="8"/>
      <c r="L3530" s="19"/>
      <c r="M3530" s="8"/>
      <c r="N3530" s="19"/>
      <c r="O3530" s="19"/>
      <c r="P3530" s="19"/>
      <c r="Q3530" s="8"/>
      <c r="R3530" s="8"/>
      <c r="S3530" s="88"/>
      <c r="T3530" s="8"/>
      <c r="U3530" s="8"/>
      <c r="V3530" s="11"/>
      <c r="W3530" s="19"/>
      <c r="X3530" s="8"/>
      <c r="Y3530" s="90"/>
      <c r="Z3530" s="88"/>
      <c r="AA3530" s="88"/>
      <c r="AB3530" s="88"/>
      <c r="AC3530" s="88"/>
      <c r="AD3530" s="10"/>
      <c r="AE3530" s="8"/>
      <c r="AF3530" s="12"/>
      <c r="AG3530" s="8"/>
      <c r="AH3530" s="88"/>
    </row>
    <row r="3531" spans="1:34" x14ac:dyDescent="0.25">
      <c r="A3531" s="62">
        <f>COUNTA(H3531:K3531,L3531:AH3531)</f>
        <v>0</v>
      </c>
      <c r="B3531" s="13"/>
      <c r="C3531" s="13"/>
      <c r="D3531" s="13"/>
      <c r="E3531" s="13">
        <f t="shared" si="444"/>
        <v>0</v>
      </c>
      <c r="F3531" s="13"/>
      <c r="G3531" s="13"/>
      <c r="H3531" s="88"/>
      <c r="I3531" s="88"/>
      <c r="J3531" s="9"/>
      <c r="K3531" s="8"/>
      <c r="L3531" s="19"/>
      <c r="M3531" s="8"/>
      <c r="N3531" s="19"/>
      <c r="O3531" s="19"/>
      <c r="P3531" s="19"/>
      <c r="Q3531" s="8"/>
      <c r="R3531" s="8"/>
      <c r="S3531" s="88"/>
      <c r="T3531" s="8"/>
      <c r="U3531" s="8"/>
      <c r="V3531" s="11"/>
      <c r="W3531" s="19"/>
      <c r="X3531" s="8"/>
      <c r="Y3531" s="90"/>
      <c r="Z3531" s="88"/>
      <c r="AA3531" s="88"/>
      <c r="AB3531" s="88"/>
      <c r="AC3531" s="88"/>
      <c r="AD3531" s="10"/>
      <c r="AE3531" s="8"/>
      <c r="AF3531" s="12"/>
      <c r="AG3531" s="8"/>
      <c r="AH3531" s="88"/>
    </row>
    <row r="3532" spans="1:34" s="26" customFormat="1" ht="11.25" customHeight="1" x14ac:dyDescent="0.25">
      <c r="A3532" s="21">
        <v>0</v>
      </c>
      <c r="B3532" s="22"/>
      <c r="C3532" s="22"/>
      <c r="D3532" s="21"/>
      <c r="E3532" s="23">
        <f>MAX(E3516:E3531)</f>
        <v>0</v>
      </c>
      <c r="F3532" s="21" t="str">
        <f>RIGHT(R3532,4)</f>
        <v xml:space="preserve"> - 0</v>
      </c>
      <c r="G3532" s="21" t="str">
        <f>RIGHT(X3532,4)</f>
        <v xml:space="preserve"> - 0</v>
      </c>
      <c r="H3532" s="88"/>
      <c r="I3532" s="88"/>
      <c r="J3532" s="23" t="s">
        <v>85</v>
      </c>
      <c r="K3532" s="23" t="str">
        <f>IF(E3532=4,"ВО",IF(E3532=3,"СПО",IF(E3532=2,"ВО (с)",IF(E3532=1,"СПО (с)","-"))))</f>
        <v>-</v>
      </c>
      <c r="L3532" s="23">
        <f>COUNTA(L3516:L3531)</f>
        <v>0</v>
      </c>
      <c r="M3532" s="23" t="s">
        <v>80</v>
      </c>
      <c r="N3532" s="23" t="s">
        <v>80</v>
      </c>
      <c r="O3532" s="23">
        <f>COUNTA(O3516:O3531)</f>
        <v>0</v>
      </c>
      <c r="P3532" s="23" t="s">
        <v>80</v>
      </c>
      <c r="Q3532" s="23">
        <f>SUM(Q3516:Q3531)</f>
        <v>0</v>
      </c>
      <c r="R3532" s="23" t="str">
        <f>CONCATENATE("П.Г.П. - ",MAX(R3516:R3531))</f>
        <v>П.Г.П. - 0</v>
      </c>
      <c r="S3532" s="23">
        <f>COUNTA(S3516)</f>
        <v>0</v>
      </c>
      <c r="T3532" s="23">
        <f>T3517</f>
        <v>0</v>
      </c>
      <c r="U3532" s="23" t="s">
        <v>80</v>
      </c>
      <c r="V3532" s="23" t="s">
        <v>80</v>
      </c>
      <c r="W3532" s="23">
        <f>COUNTA(W3516:W3531)</f>
        <v>0</v>
      </c>
      <c r="X3532" s="23" t="str">
        <f>CONCATENATE("П.Г.П. - ",MAX(X3516:X3531))</f>
        <v>П.Г.П. - 0</v>
      </c>
      <c r="Y3532" s="24">
        <f>Y3516</f>
        <v>0</v>
      </c>
      <c r="Z3532" s="23" t="str">
        <f>IF(Z3516="","-",Z3516)</f>
        <v>-</v>
      </c>
      <c r="AA3532" s="23" t="str">
        <f t="shared" ref="AA3532:AC3532" si="445">IF(AA3516="","-",AA3516)</f>
        <v>-</v>
      </c>
      <c r="AB3532" s="23" t="str">
        <f t="shared" si="445"/>
        <v>-</v>
      </c>
      <c r="AC3532" s="23" t="str">
        <f t="shared" si="445"/>
        <v>-</v>
      </c>
      <c r="AD3532" s="23" t="s">
        <v>80</v>
      </c>
      <c r="AE3532" s="23">
        <f>SUM(AE3516:AE3531)</f>
        <v>0</v>
      </c>
      <c r="AF3532" s="25">
        <f>SUM(AF3516:AF3531)</f>
        <v>0</v>
      </c>
      <c r="AG3532" s="23" t="s">
        <v>80</v>
      </c>
      <c r="AH3532" s="23" t="s">
        <v>80</v>
      </c>
    </row>
    <row r="3533" spans="1:34" x14ac:dyDescent="0.25">
      <c r="A3533" s="62">
        <f>COUNTA(H3533:K3533,L3533:AH3533)-7</f>
        <v>-1</v>
      </c>
      <c r="B3533" s="13"/>
      <c r="C3533" s="13"/>
      <c r="D3533" s="13"/>
      <c r="E3533" s="13">
        <f t="shared" ref="E3533:E3548" si="446">IF(K3533="ВО",4,IF(K3533="СПО",3,IF(K3533="ВО (студент)",2,IF(K3533="СПО (студент)",1,0))))</f>
        <v>0</v>
      </c>
      <c r="F3533" s="13"/>
      <c r="G3533" s="13"/>
      <c r="H3533" s="88">
        <v>228</v>
      </c>
      <c r="I3533" s="88"/>
      <c r="J3533" s="7" t="s">
        <v>77</v>
      </c>
      <c r="K3533" s="8"/>
      <c r="L3533" s="19"/>
      <c r="M3533" s="8"/>
      <c r="N3533" s="19"/>
      <c r="O3533" s="19"/>
      <c r="P3533" s="19"/>
      <c r="Q3533" s="8"/>
      <c r="R3533" s="8"/>
      <c r="S3533" s="88"/>
      <c r="T3533" s="17" t="s">
        <v>80</v>
      </c>
      <c r="U3533" s="17" t="s">
        <v>80</v>
      </c>
      <c r="V3533" s="18" t="s">
        <v>80</v>
      </c>
      <c r="W3533" s="19"/>
      <c r="X3533" s="8"/>
      <c r="Y3533" s="90"/>
      <c r="Z3533" s="88"/>
      <c r="AA3533" s="88"/>
      <c r="AB3533" s="88" t="str">
        <f>IF(Y3533&lt;1,"-",ROUND(YEARFRAC(Y3533,#REF!,1),2))</f>
        <v>-</v>
      </c>
      <c r="AC3533" s="88"/>
      <c r="AD3533" s="10"/>
      <c r="AE3533" s="8"/>
      <c r="AF3533" s="12"/>
      <c r="AG3533" s="8"/>
      <c r="AH3533" s="88"/>
    </row>
    <row r="3534" spans="1:34" x14ac:dyDescent="0.25">
      <c r="A3534" s="62">
        <f>COUNTA(H3534:K3534,L3534:AH3534)</f>
        <v>0</v>
      </c>
      <c r="B3534" s="13"/>
      <c r="C3534" s="13"/>
      <c r="D3534" s="13"/>
      <c r="E3534" s="13">
        <f t="shared" si="446"/>
        <v>0</v>
      </c>
      <c r="F3534" s="13"/>
      <c r="G3534" s="13"/>
      <c r="H3534" s="88"/>
      <c r="I3534" s="88"/>
      <c r="J3534" s="9"/>
      <c r="K3534" s="8"/>
      <c r="L3534" s="19"/>
      <c r="M3534" s="8"/>
      <c r="N3534" s="19"/>
      <c r="O3534" s="19"/>
      <c r="P3534" s="19"/>
      <c r="Q3534" s="8"/>
      <c r="R3534" s="8"/>
      <c r="S3534" s="88"/>
      <c r="T3534" s="8"/>
      <c r="U3534" s="8"/>
      <c r="V3534" s="11"/>
      <c r="W3534" s="19"/>
      <c r="X3534" s="8"/>
      <c r="Y3534" s="90"/>
      <c r="Z3534" s="88"/>
      <c r="AA3534" s="88"/>
      <c r="AB3534" s="88"/>
      <c r="AC3534" s="88"/>
      <c r="AD3534" s="10"/>
      <c r="AE3534" s="8"/>
      <c r="AF3534" s="12"/>
      <c r="AG3534" s="8"/>
      <c r="AH3534" s="88"/>
    </row>
    <row r="3535" spans="1:34" x14ac:dyDescent="0.25">
      <c r="A3535" s="62">
        <f>COUNTA(H3535:K3535,L3535:AH3535,J3536)-4</f>
        <v>0</v>
      </c>
      <c r="B3535" s="13"/>
      <c r="C3535" s="13"/>
      <c r="D3535" s="13"/>
      <c r="E3535" s="13">
        <f t="shared" si="446"/>
        <v>0</v>
      </c>
      <c r="F3535" s="13"/>
      <c r="G3535" s="13"/>
      <c r="H3535" s="88"/>
      <c r="I3535" s="88"/>
      <c r="J3535" s="7" t="s">
        <v>78</v>
      </c>
      <c r="K3535" s="8"/>
      <c r="L3535" s="19"/>
      <c r="M3535" s="8"/>
      <c r="N3535" s="19"/>
      <c r="O3535" s="19"/>
      <c r="P3535" s="19"/>
      <c r="Q3535" s="8"/>
      <c r="R3535" s="8"/>
      <c r="S3535" s="88"/>
      <c r="T3535" s="17" t="s">
        <v>80</v>
      </c>
      <c r="U3535" s="17" t="s">
        <v>80</v>
      </c>
      <c r="V3535" s="18" t="s">
        <v>80</v>
      </c>
      <c r="W3535" s="19"/>
      <c r="X3535" s="8"/>
      <c r="Y3535" s="90"/>
      <c r="Z3535" s="88"/>
      <c r="AA3535" s="88"/>
      <c r="AB3535" s="88"/>
      <c r="AC3535" s="88"/>
      <c r="AD3535" s="10"/>
      <c r="AE3535" s="8"/>
      <c r="AF3535" s="12"/>
      <c r="AG3535" s="8"/>
      <c r="AH3535" s="88"/>
    </row>
    <row r="3536" spans="1:34" x14ac:dyDescent="0.25">
      <c r="A3536" s="62">
        <f>COUNTA(H3536:K3536,L3536:AH3536)</f>
        <v>0</v>
      </c>
      <c r="B3536" s="13"/>
      <c r="C3536" s="13"/>
      <c r="D3536" s="13" t="str">
        <f>IF(J3536&gt;0,"совмещение","-")</f>
        <v>-</v>
      </c>
      <c r="E3536" s="13">
        <f t="shared" si="446"/>
        <v>0</v>
      </c>
      <c r="F3536" s="13"/>
      <c r="G3536" s="13"/>
      <c r="H3536" s="88"/>
      <c r="I3536" s="88"/>
      <c r="J3536" s="9"/>
      <c r="K3536" s="8"/>
      <c r="L3536" s="19"/>
      <c r="M3536" s="8"/>
      <c r="N3536" s="19"/>
      <c r="O3536" s="19"/>
      <c r="P3536" s="19"/>
      <c r="Q3536" s="8"/>
      <c r="R3536" s="8"/>
      <c r="S3536" s="88"/>
      <c r="T3536" s="8"/>
      <c r="U3536" s="8"/>
      <c r="V3536" s="11"/>
      <c r="W3536" s="19"/>
      <c r="X3536" s="8"/>
      <c r="Y3536" s="90"/>
      <c r="Z3536" s="88"/>
      <c r="AA3536" s="88"/>
      <c r="AB3536" s="88"/>
      <c r="AC3536" s="88"/>
      <c r="AD3536" s="10"/>
      <c r="AE3536" s="8"/>
      <c r="AF3536" s="12"/>
      <c r="AG3536" s="8"/>
      <c r="AH3536" s="88"/>
    </row>
    <row r="3537" spans="1:34" x14ac:dyDescent="0.25">
      <c r="A3537" s="62">
        <f>COUNTA(H3537:K3537,L3537:AH3537)</f>
        <v>0</v>
      </c>
      <c r="B3537" s="13"/>
      <c r="C3537" s="13"/>
      <c r="D3537" s="13"/>
      <c r="E3537" s="13">
        <f t="shared" si="446"/>
        <v>0</v>
      </c>
      <c r="F3537" s="13"/>
      <c r="G3537" s="13"/>
      <c r="H3537" s="88"/>
      <c r="I3537" s="88"/>
      <c r="J3537" s="9"/>
      <c r="K3537" s="8"/>
      <c r="L3537" s="19"/>
      <c r="M3537" s="8"/>
      <c r="N3537" s="19"/>
      <c r="O3537" s="19"/>
      <c r="P3537" s="19"/>
      <c r="Q3537" s="8"/>
      <c r="R3537" s="8"/>
      <c r="S3537" s="88"/>
      <c r="T3537" s="8"/>
      <c r="U3537" s="8"/>
      <c r="V3537" s="11"/>
      <c r="W3537" s="19"/>
      <c r="X3537" s="8"/>
      <c r="Y3537" s="90"/>
      <c r="Z3537" s="88"/>
      <c r="AA3537" s="88"/>
      <c r="AB3537" s="88"/>
      <c r="AC3537" s="88"/>
      <c r="AD3537" s="10"/>
      <c r="AE3537" s="8"/>
      <c r="AF3537" s="12"/>
      <c r="AG3537" s="8"/>
      <c r="AH3537" s="88"/>
    </row>
    <row r="3538" spans="1:34" x14ac:dyDescent="0.25">
      <c r="A3538" s="62">
        <f>COUNTA(H3538:K3538,L3538:AH3538)</f>
        <v>0</v>
      </c>
      <c r="B3538" s="13"/>
      <c r="C3538" s="13"/>
      <c r="D3538" s="13"/>
      <c r="E3538" s="13">
        <f t="shared" si="446"/>
        <v>0</v>
      </c>
      <c r="F3538" s="13"/>
      <c r="G3538" s="13"/>
      <c r="H3538" s="88"/>
      <c r="I3538" s="88"/>
      <c r="J3538" s="9"/>
      <c r="K3538" s="8"/>
      <c r="L3538" s="19"/>
      <c r="M3538" s="8"/>
      <c r="N3538" s="19"/>
      <c r="O3538" s="19"/>
      <c r="P3538" s="19"/>
      <c r="Q3538" s="8"/>
      <c r="R3538" s="8"/>
      <c r="S3538" s="88"/>
      <c r="T3538" s="8"/>
      <c r="U3538" s="8"/>
      <c r="V3538" s="11"/>
      <c r="W3538" s="19"/>
      <c r="X3538" s="8"/>
      <c r="Y3538" s="90"/>
      <c r="Z3538" s="88"/>
      <c r="AA3538" s="88"/>
      <c r="AB3538" s="88"/>
      <c r="AC3538" s="88"/>
      <c r="AD3538" s="10"/>
      <c r="AE3538" s="8"/>
      <c r="AF3538" s="12"/>
      <c r="AG3538" s="8"/>
      <c r="AH3538" s="88"/>
    </row>
    <row r="3539" spans="1:34" x14ac:dyDescent="0.25">
      <c r="A3539" s="62">
        <f>COUNTA(H3539:K3539,L3539:AH3539)</f>
        <v>0</v>
      </c>
      <c r="B3539" s="13"/>
      <c r="C3539" s="13"/>
      <c r="D3539" s="13"/>
      <c r="E3539" s="13">
        <f t="shared" si="446"/>
        <v>0</v>
      </c>
      <c r="F3539" s="13"/>
      <c r="G3539" s="13"/>
      <c r="H3539" s="88"/>
      <c r="I3539" s="88"/>
      <c r="J3539" s="9"/>
      <c r="K3539" s="8"/>
      <c r="L3539" s="19"/>
      <c r="M3539" s="8"/>
      <c r="N3539" s="19"/>
      <c r="O3539" s="19"/>
      <c r="P3539" s="19"/>
      <c r="Q3539" s="8"/>
      <c r="R3539" s="8"/>
      <c r="S3539" s="88"/>
      <c r="T3539" s="8"/>
      <c r="U3539" s="8"/>
      <c r="V3539" s="11"/>
      <c r="W3539" s="19"/>
      <c r="X3539" s="8"/>
      <c r="Y3539" s="90"/>
      <c r="Z3539" s="88"/>
      <c r="AA3539" s="88"/>
      <c r="AB3539" s="88"/>
      <c r="AC3539" s="88"/>
      <c r="AD3539" s="10"/>
      <c r="AE3539" s="8"/>
      <c r="AF3539" s="12"/>
      <c r="AG3539" s="8"/>
      <c r="AH3539" s="88"/>
    </row>
    <row r="3540" spans="1:34" x14ac:dyDescent="0.25">
      <c r="A3540" s="62">
        <f>COUNTA(H3540:K3540,L3540:AH3540)</f>
        <v>0</v>
      </c>
      <c r="B3540" s="13"/>
      <c r="C3540" s="13"/>
      <c r="D3540" s="13"/>
      <c r="E3540" s="13">
        <f t="shared" si="446"/>
        <v>0</v>
      </c>
      <c r="F3540" s="13"/>
      <c r="G3540" s="13"/>
      <c r="H3540" s="88"/>
      <c r="I3540" s="88"/>
      <c r="J3540" s="9"/>
      <c r="K3540" s="8"/>
      <c r="L3540" s="19"/>
      <c r="M3540" s="8"/>
      <c r="N3540" s="19"/>
      <c r="O3540" s="19"/>
      <c r="P3540" s="19"/>
      <c r="Q3540" s="8"/>
      <c r="R3540" s="8"/>
      <c r="S3540" s="88"/>
      <c r="T3540" s="8"/>
      <c r="U3540" s="8"/>
      <c r="V3540" s="11"/>
      <c r="W3540" s="19"/>
      <c r="X3540" s="8"/>
      <c r="Y3540" s="90"/>
      <c r="Z3540" s="88"/>
      <c r="AA3540" s="88"/>
      <c r="AB3540" s="88"/>
      <c r="AC3540" s="88"/>
      <c r="AD3540" s="10"/>
      <c r="AE3540" s="8"/>
      <c r="AF3540" s="12"/>
      <c r="AG3540" s="8"/>
      <c r="AH3540" s="88"/>
    </row>
    <row r="3541" spans="1:34" x14ac:dyDescent="0.25">
      <c r="A3541" s="62">
        <f>COUNTA(H3541:K3541,L3541:AH3541)</f>
        <v>0</v>
      </c>
      <c r="B3541" s="13"/>
      <c r="C3541" s="13"/>
      <c r="D3541" s="13"/>
      <c r="E3541" s="13">
        <f t="shared" si="446"/>
        <v>0</v>
      </c>
      <c r="F3541" s="13"/>
      <c r="G3541" s="13"/>
      <c r="H3541" s="88"/>
      <c r="I3541" s="88"/>
      <c r="J3541" s="9"/>
      <c r="K3541" s="8"/>
      <c r="L3541" s="19"/>
      <c r="M3541" s="8"/>
      <c r="N3541" s="19"/>
      <c r="O3541" s="19"/>
      <c r="P3541" s="19"/>
      <c r="Q3541" s="8"/>
      <c r="R3541" s="8"/>
      <c r="S3541" s="88"/>
      <c r="T3541" s="8"/>
      <c r="U3541" s="8"/>
      <c r="V3541" s="11"/>
      <c r="W3541" s="19"/>
      <c r="X3541" s="8"/>
      <c r="Y3541" s="90"/>
      <c r="Z3541" s="88"/>
      <c r="AA3541" s="88"/>
      <c r="AB3541" s="88"/>
      <c r="AC3541" s="88"/>
      <c r="AD3541" s="10"/>
      <c r="AE3541" s="8"/>
      <c r="AF3541" s="12"/>
      <c r="AG3541" s="8"/>
      <c r="AH3541" s="88"/>
    </row>
    <row r="3542" spans="1:34" x14ac:dyDescent="0.25">
      <c r="A3542" s="62">
        <f>COUNTA(H3542:K3542,L3542:AH3542,J3543)-4</f>
        <v>0</v>
      </c>
      <c r="B3542" s="13"/>
      <c r="C3542" s="13"/>
      <c r="D3542" s="13"/>
      <c r="E3542" s="13">
        <f t="shared" si="446"/>
        <v>0</v>
      </c>
      <c r="F3542" s="13"/>
      <c r="G3542" s="13"/>
      <c r="H3542" s="88"/>
      <c r="I3542" s="88"/>
      <c r="J3542" s="7" t="s">
        <v>79</v>
      </c>
      <c r="K3542" s="8"/>
      <c r="L3542" s="19"/>
      <c r="M3542" s="8"/>
      <c r="N3542" s="19"/>
      <c r="O3542" s="19"/>
      <c r="P3542" s="19"/>
      <c r="Q3542" s="8"/>
      <c r="R3542" s="8"/>
      <c r="S3542" s="88"/>
      <c r="T3542" s="17" t="s">
        <v>80</v>
      </c>
      <c r="U3542" s="17" t="s">
        <v>80</v>
      </c>
      <c r="V3542" s="18" t="s">
        <v>80</v>
      </c>
      <c r="W3542" s="19"/>
      <c r="X3542" s="8"/>
      <c r="Y3542" s="90"/>
      <c r="Z3542" s="88"/>
      <c r="AA3542" s="88"/>
      <c r="AB3542" s="88"/>
      <c r="AC3542" s="88"/>
      <c r="AD3542" s="10"/>
      <c r="AE3542" s="8"/>
      <c r="AF3542" s="12"/>
      <c r="AG3542" s="8"/>
      <c r="AH3542" s="88"/>
    </row>
    <row r="3543" spans="1:34" x14ac:dyDescent="0.25">
      <c r="A3543" s="62">
        <f>COUNTA(H3543:K3543,L3543:AH3543)</f>
        <v>0</v>
      </c>
      <c r="B3543" s="13"/>
      <c r="C3543" s="13"/>
      <c r="D3543" s="13" t="str">
        <f>IF(J3543&gt;0,"совместительство","-")</f>
        <v>-</v>
      </c>
      <c r="E3543" s="13">
        <f t="shared" si="446"/>
        <v>0</v>
      </c>
      <c r="F3543" s="13"/>
      <c r="G3543" s="13"/>
      <c r="H3543" s="88"/>
      <c r="I3543" s="88"/>
      <c r="J3543" s="9"/>
      <c r="K3543" s="8"/>
      <c r="L3543" s="19"/>
      <c r="M3543" s="8"/>
      <c r="N3543" s="19"/>
      <c r="O3543" s="19"/>
      <c r="P3543" s="19"/>
      <c r="Q3543" s="8"/>
      <c r="R3543" s="8"/>
      <c r="S3543" s="88"/>
      <c r="T3543" s="8"/>
      <c r="U3543" s="8"/>
      <c r="V3543" s="11"/>
      <c r="W3543" s="19"/>
      <c r="X3543" s="8"/>
      <c r="Y3543" s="90"/>
      <c r="Z3543" s="88"/>
      <c r="AA3543" s="88"/>
      <c r="AB3543" s="88"/>
      <c r="AC3543" s="88"/>
      <c r="AD3543" s="10"/>
      <c r="AE3543" s="8"/>
      <c r="AF3543" s="12"/>
      <c r="AG3543" s="8"/>
      <c r="AH3543" s="88"/>
    </row>
    <row r="3544" spans="1:34" x14ac:dyDescent="0.25">
      <c r="A3544" s="62">
        <f>COUNTA(H3544:K3544,L3544:AH3544)</f>
        <v>0</v>
      </c>
      <c r="B3544" s="13"/>
      <c r="C3544" s="13"/>
      <c r="D3544" s="13"/>
      <c r="E3544" s="13">
        <f t="shared" si="446"/>
        <v>0</v>
      </c>
      <c r="F3544" s="13"/>
      <c r="G3544" s="13"/>
      <c r="H3544" s="88"/>
      <c r="I3544" s="88"/>
      <c r="J3544" s="9"/>
      <c r="K3544" s="8"/>
      <c r="L3544" s="19"/>
      <c r="M3544" s="8"/>
      <c r="N3544" s="19"/>
      <c r="O3544" s="19"/>
      <c r="P3544" s="19"/>
      <c r="Q3544" s="8"/>
      <c r="R3544" s="8"/>
      <c r="S3544" s="88"/>
      <c r="T3544" s="8"/>
      <c r="U3544" s="8"/>
      <c r="V3544" s="11"/>
      <c r="W3544" s="19"/>
      <c r="X3544" s="8"/>
      <c r="Y3544" s="90"/>
      <c r="Z3544" s="88"/>
      <c r="AA3544" s="88"/>
      <c r="AB3544" s="88"/>
      <c r="AC3544" s="88"/>
      <c r="AD3544" s="10"/>
      <c r="AE3544" s="8"/>
      <c r="AF3544" s="12"/>
      <c r="AG3544" s="8"/>
      <c r="AH3544" s="88"/>
    </row>
    <row r="3545" spans="1:34" x14ac:dyDescent="0.25">
      <c r="A3545" s="62">
        <f>COUNTA(H3545:K3545,L3545:AH3545)</f>
        <v>0</v>
      </c>
      <c r="B3545" s="13"/>
      <c r="C3545" s="13"/>
      <c r="D3545" s="13"/>
      <c r="E3545" s="13">
        <f t="shared" si="446"/>
        <v>0</v>
      </c>
      <c r="F3545" s="13"/>
      <c r="G3545" s="13"/>
      <c r="H3545" s="88"/>
      <c r="I3545" s="88"/>
      <c r="J3545" s="9"/>
      <c r="K3545" s="8"/>
      <c r="L3545" s="19"/>
      <c r="M3545" s="8"/>
      <c r="N3545" s="19"/>
      <c r="O3545" s="19"/>
      <c r="P3545" s="19"/>
      <c r="Q3545" s="8"/>
      <c r="R3545" s="8"/>
      <c r="S3545" s="88"/>
      <c r="T3545" s="8"/>
      <c r="U3545" s="8"/>
      <c r="V3545" s="11"/>
      <c r="W3545" s="19"/>
      <c r="X3545" s="8"/>
      <c r="Y3545" s="90"/>
      <c r="Z3545" s="88"/>
      <c r="AA3545" s="88"/>
      <c r="AB3545" s="88"/>
      <c r="AC3545" s="88"/>
      <c r="AD3545" s="10"/>
      <c r="AE3545" s="8"/>
      <c r="AF3545" s="12"/>
      <c r="AG3545" s="8"/>
      <c r="AH3545" s="88"/>
    </row>
    <row r="3546" spans="1:34" x14ac:dyDescent="0.25">
      <c r="A3546" s="62">
        <f>COUNTA(H3546:K3546,L3546:AH3546)</f>
        <v>0</v>
      </c>
      <c r="B3546" s="13"/>
      <c r="C3546" s="13"/>
      <c r="D3546" s="13"/>
      <c r="E3546" s="13">
        <f t="shared" si="446"/>
        <v>0</v>
      </c>
      <c r="F3546" s="13"/>
      <c r="G3546" s="13"/>
      <c r="H3546" s="88"/>
      <c r="I3546" s="88"/>
      <c r="J3546" s="9"/>
      <c r="K3546" s="8"/>
      <c r="L3546" s="19"/>
      <c r="M3546" s="8"/>
      <c r="N3546" s="19"/>
      <c r="O3546" s="19"/>
      <c r="P3546" s="19"/>
      <c r="Q3546" s="8"/>
      <c r="R3546" s="8"/>
      <c r="S3546" s="88"/>
      <c r="T3546" s="8"/>
      <c r="U3546" s="8"/>
      <c r="V3546" s="11"/>
      <c r="W3546" s="19"/>
      <c r="X3546" s="8"/>
      <c r="Y3546" s="90"/>
      <c r="Z3546" s="88"/>
      <c r="AA3546" s="88"/>
      <c r="AB3546" s="88"/>
      <c r="AC3546" s="88"/>
      <c r="AD3546" s="10"/>
      <c r="AE3546" s="8"/>
      <c r="AF3546" s="12"/>
      <c r="AG3546" s="8"/>
      <c r="AH3546" s="88"/>
    </row>
    <row r="3547" spans="1:34" x14ac:dyDescent="0.25">
      <c r="A3547" s="62">
        <f>COUNTA(H3547:K3547,L3547:AH3547)</f>
        <v>0</v>
      </c>
      <c r="B3547" s="13"/>
      <c r="C3547" s="13"/>
      <c r="D3547" s="13"/>
      <c r="E3547" s="13">
        <f t="shared" si="446"/>
        <v>0</v>
      </c>
      <c r="F3547" s="13"/>
      <c r="G3547" s="13"/>
      <c r="H3547" s="88"/>
      <c r="I3547" s="88"/>
      <c r="J3547" s="9"/>
      <c r="K3547" s="8"/>
      <c r="L3547" s="19"/>
      <c r="M3547" s="8"/>
      <c r="N3547" s="19"/>
      <c r="O3547" s="19"/>
      <c r="P3547" s="19"/>
      <c r="Q3547" s="8"/>
      <c r="R3547" s="8"/>
      <c r="S3547" s="88"/>
      <c r="T3547" s="8"/>
      <c r="U3547" s="8"/>
      <c r="V3547" s="11"/>
      <c r="W3547" s="19"/>
      <c r="X3547" s="8"/>
      <c r="Y3547" s="90"/>
      <c r="Z3547" s="88"/>
      <c r="AA3547" s="88"/>
      <c r="AB3547" s="88"/>
      <c r="AC3547" s="88"/>
      <c r="AD3547" s="10"/>
      <c r="AE3547" s="8"/>
      <c r="AF3547" s="12"/>
      <c r="AG3547" s="8"/>
      <c r="AH3547" s="88"/>
    </row>
    <row r="3548" spans="1:34" x14ac:dyDescent="0.25">
      <c r="A3548" s="62">
        <f>COUNTA(H3548:K3548,L3548:AH3548)</f>
        <v>0</v>
      </c>
      <c r="B3548" s="13"/>
      <c r="C3548" s="13"/>
      <c r="D3548" s="13"/>
      <c r="E3548" s="13">
        <f t="shared" si="446"/>
        <v>0</v>
      </c>
      <c r="F3548" s="13"/>
      <c r="G3548" s="13"/>
      <c r="H3548" s="88"/>
      <c r="I3548" s="88"/>
      <c r="J3548" s="9"/>
      <c r="K3548" s="8"/>
      <c r="L3548" s="19"/>
      <c r="M3548" s="8"/>
      <c r="N3548" s="19"/>
      <c r="O3548" s="19"/>
      <c r="P3548" s="19"/>
      <c r="Q3548" s="8"/>
      <c r="R3548" s="8"/>
      <c r="S3548" s="88"/>
      <c r="T3548" s="8"/>
      <c r="U3548" s="8"/>
      <c r="V3548" s="11"/>
      <c r="W3548" s="19"/>
      <c r="X3548" s="8"/>
      <c r="Y3548" s="90"/>
      <c r="Z3548" s="88"/>
      <c r="AA3548" s="88"/>
      <c r="AB3548" s="88"/>
      <c r="AC3548" s="88"/>
      <c r="AD3548" s="10"/>
      <c r="AE3548" s="8"/>
      <c r="AF3548" s="12"/>
      <c r="AG3548" s="8"/>
      <c r="AH3548" s="88"/>
    </row>
    <row r="3549" spans="1:34" s="26" customFormat="1" ht="11.25" customHeight="1" x14ac:dyDescent="0.25">
      <c r="A3549" s="21">
        <v>0</v>
      </c>
      <c r="B3549" s="22"/>
      <c r="C3549" s="22"/>
      <c r="D3549" s="21"/>
      <c r="E3549" s="23">
        <f>MAX(E3533:E3548)</f>
        <v>0</v>
      </c>
      <c r="F3549" s="21" t="str">
        <f>RIGHT(R3549,4)</f>
        <v xml:space="preserve"> - 0</v>
      </c>
      <c r="G3549" s="21" t="str">
        <f>RIGHT(X3549,4)</f>
        <v xml:space="preserve"> - 0</v>
      </c>
      <c r="H3549" s="88"/>
      <c r="I3549" s="88"/>
      <c r="J3549" s="23" t="s">
        <v>85</v>
      </c>
      <c r="K3549" s="23" t="str">
        <f>IF(E3549=4,"ВО",IF(E3549=3,"СПО",IF(E3549=2,"ВО (с)",IF(E3549=1,"СПО (с)","-"))))</f>
        <v>-</v>
      </c>
      <c r="L3549" s="23">
        <f>COUNTA(L3533:L3548)</f>
        <v>0</v>
      </c>
      <c r="M3549" s="23" t="s">
        <v>80</v>
      </c>
      <c r="N3549" s="23" t="s">
        <v>80</v>
      </c>
      <c r="O3549" s="23">
        <f>COUNTA(O3533:O3548)</f>
        <v>0</v>
      </c>
      <c r="P3549" s="23" t="s">
        <v>80</v>
      </c>
      <c r="Q3549" s="23">
        <f>SUM(Q3533:Q3548)</f>
        <v>0</v>
      </c>
      <c r="R3549" s="23" t="str">
        <f>CONCATENATE("П.Г.П. - ",MAX(R3533:R3548))</f>
        <v>П.Г.П. - 0</v>
      </c>
      <c r="S3549" s="23">
        <f>COUNTA(S3533)</f>
        <v>0</v>
      </c>
      <c r="T3549" s="23">
        <f>T3534</f>
        <v>0</v>
      </c>
      <c r="U3549" s="23" t="s">
        <v>80</v>
      </c>
      <c r="V3549" s="23" t="s">
        <v>80</v>
      </c>
      <c r="W3549" s="23">
        <f>COUNTA(W3533:W3548)</f>
        <v>0</v>
      </c>
      <c r="X3549" s="23" t="str">
        <f>CONCATENATE("П.Г.П. - ",MAX(X3533:X3548))</f>
        <v>П.Г.П. - 0</v>
      </c>
      <c r="Y3549" s="24">
        <f>Y3533</f>
        <v>0</v>
      </c>
      <c r="Z3549" s="23" t="str">
        <f>IF(Z3533="","-",Z3533)</f>
        <v>-</v>
      </c>
      <c r="AA3549" s="23" t="str">
        <f t="shared" ref="AA3549:AC3549" si="447">IF(AA3533="","-",AA3533)</f>
        <v>-</v>
      </c>
      <c r="AB3549" s="23" t="str">
        <f t="shared" si="447"/>
        <v>-</v>
      </c>
      <c r="AC3549" s="23" t="str">
        <f t="shared" si="447"/>
        <v>-</v>
      </c>
      <c r="AD3549" s="23" t="s">
        <v>80</v>
      </c>
      <c r="AE3549" s="23">
        <f>SUM(AE3533:AE3548)</f>
        <v>0</v>
      </c>
      <c r="AF3549" s="25">
        <f>SUM(AF3533:AF3548)</f>
        <v>0</v>
      </c>
      <c r="AG3549" s="23" t="s">
        <v>80</v>
      </c>
      <c r="AH3549" s="23" t="s">
        <v>80</v>
      </c>
    </row>
    <row r="3550" spans="1:34" x14ac:dyDescent="0.25">
      <c r="A3550" s="62">
        <f>COUNTA(H3550:K3550,L3550:AH3550)-7</f>
        <v>-1</v>
      </c>
      <c r="B3550" s="13"/>
      <c r="C3550" s="13"/>
      <c r="D3550" s="13"/>
      <c r="E3550" s="13">
        <f t="shared" ref="E3550:E3565" si="448">IF(K3550="ВО",4,IF(K3550="СПО",3,IF(K3550="ВО (студент)",2,IF(K3550="СПО (студент)",1,0))))</f>
        <v>0</v>
      </c>
      <c r="F3550" s="13"/>
      <c r="G3550" s="13"/>
      <c r="H3550" s="88">
        <v>229</v>
      </c>
      <c r="I3550" s="88"/>
      <c r="J3550" s="7" t="s">
        <v>77</v>
      </c>
      <c r="K3550" s="8"/>
      <c r="L3550" s="19"/>
      <c r="M3550" s="8"/>
      <c r="N3550" s="19"/>
      <c r="O3550" s="19"/>
      <c r="P3550" s="19"/>
      <c r="Q3550" s="8"/>
      <c r="R3550" s="8"/>
      <c r="S3550" s="88"/>
      <c r="T3550" s="17" t="s">
        <v>80</v>
      </c>
      <c r="U3550" s="17" t="s">
        <v>80</v>
      </c>
      <c r="V3550" s="18" t="s">
        <v>80</v>
      </c>
      <c r="W3550" s="19"/>
      <c r="X3550" s="8"/>
      <c r="Y3550" s="90"/>
      <c r="Z3550" s="88"/>
      <c r="AA3550" s="88"/>
      <c r="AB3550" s="88" t="str">
        <f>IF(Y3550&lt;1,"-",ROUND(YEARFRAC(Y3550,#REF!,1),2))</f>
        <v>-</v>
      </c>
      <c r="AC3550" s="88"/>
      <c r="AD3550" s="10"/>
      <c r="AE3550" s="8"/>
      <c r="AF3550" s="12"/>
      <c r="AG3550" s="8"/>
      <c r="AH3550" s="88"/>
    </row>
    <row r="3551" spans="1:34" x14ac:dyDescent="0.25">
      <c r="A3551" s="62">
        <f>COUNTA(H3551:K3551,L3551:AH3551)</f>
        <v>0</v>
      </c>
      <c r="B3551" s="13"/>
      <c r="C3551" s="13"/>
      <c r="D3551" s="13"/>
      <c r="E3551" s="13">
        <f t="shared" si="448"/>
        <v>0</v>
      </c>
      <c r="F3551" s="13"/>
      <c r="G3551" s="13"/>
      <c r="H3551" s="88"/>
      <c r="I3551" s="88"/>
      <c r="J3551" s="9"/>
      <c r="K3551" s="8"/>
      <c r="L3551" s="19"/>
      <c r="M3551" s="8"/>
      <c r="N3551" s="19"/>
      <c r="O3551" s="19"/>
      <c r="P3551" s="19"/>
      <c r="Q3551" s="8"/>
      <c r="R3551" s="8"/>
      <c r="S3551" s="88"/>
      <c r="T3551" s="8"/>
      <c r="U3551" s="8"/>
      <c r="V3551" s="11"/>
      <c r="W3551" s="19"/>
      <c r="X3551" s="8"/>
      <c r="Y3551" s="90"/>
      <c r="Z3551" s="88"/>
      <c r="AA3551" s="88"/>
      <c r="AB3551" s="88"/>
      <c r="AC3551" s="88"/>
      <c r="AD3551" s="10"/>
      <c r="AE3551" s="8"/>
      <c r="AF3551" s="12"/>
      <c r="AG3551" s="8"/>
      <c r="AH3551" s="88"/>
    </row>
    <row r="3552" spans="1:34" x14ac:dyDescent="0.25">
      <c r="A3552" s="62">
        <f>COUNTA(H3552:K3552,L3552:AH3552,J3553)-4</f>
        <v>0</v>
      </c>
      <c r="B3552" s="13"/>
      <c r="C3552" s="13"/>
      <c r="D3552" s="13"/>
      <c r="E3552" s="13">
        <f t="shared" si="448"/>
        <v>0</v>
      </c>
      <c r="F3552" s="13"/>
      <c r="G3552" s="13"/>
      <c r="H3552" s="88"/>
      <c r="I3552" s="88"/>
      <c r="J3552" s="7" t="s">
        <v>78</v>
      </c>
      <c r="K3552" s="8"/>
      <c r="L3552" s="19"/>
      <c r="M3552" s="8"/>
      <c r="N3552" s="19"/>
      <c r="O3552" s="19"/>
      <c r="P3552" s="19"/>
      <c r="Q3552" s="8"/>
      <c r="R3552" s="8"/>
      <c r="S3552" s="88"/>
      <c r="T3552" s="17" t="s">
        <v>80</v>
      </c>
      <c r="U3552" s="17" t="s">
        <v>80</v>
      </c>
      <c r="V3552" s="18" t="s">
        <v>80</v>
      </c>
      <c r="W3552" s="19"/>
      <c r="X3552" s="8"/>
      <c r="Y3552" s="90"/>
      <c r="Z3552" s="88"/>
      <c r="AA3552" s="88"/>
      <c r="AB3552" s="88"/>
      <c r="AC3552" s="88"/>
      <c r="AD3552" s="10"/>
      <c r="AE3552" s="8"/>
      <c r="AF3552" s="12"/>
      <c r="AG3552" s="8"/>
      <c r="AH3552" s="88"/>
    </row>
    <row r="3553" spans="1:34" x14ac:dyDescent="0.25">
      <c r="A3553" s="62">
        <f>COUNTA(H3553:K3553,L3553:AH3553)</f>
        <v>0</v>
      </c>
      <c r="B3553" s="13"/>
      <c r="C3553" s="13"/>
      <c r="D3553" s="13" t="str">
        <f>IF(J3553&gt;0,"совмещение","-")</f>
        <v>-</v>
      </c>
      <c r="E3553" s="13">
        <f t="shared" si="448"/>
        <v>0</v>
      </c>
      <c r="F3553" s="13"/>
      <c r="G3553" s="13"/>
      <c r="H3553" s="88"/>
      <c r="I3553" s="88"/>
      <c r="J3553" s="9"/>
      <c r="K3553" s="8"/>
      <c r="L3553" s="19"/>
      <c r="M3553" s="8"/>
      <c r="N3553" s="19"/>
      <c r="O3553" s="19"/>
      <c r="P3553" s="19"/>
      <c r="Q3553" s="8"/>
      <c r="R3553" s="8"/>
      <c r="S3553" s="88"/>
      <c r="T3553" s="8"/>
      <c r="U3553" s="8"/>
      <c r="V3553" s="11"/>
      <c r="W3553" s="19"/>
      <c r="X3553" s="8"/>
      <c r="Y3553" s="90"/>
      <c r="Z3553" s="88"/>
      <c r="AA3553" s="88"/>
      <c r="AB3553" s="88"/>
      <c r="AC3553" s="88"/>
      <c r="AD3553" s="10"/>
      <c r="AE3553" s="8"/>
      <c r="AF3553" s="12"/>
      <c r="AG3553" s="8"/>
      <c r="AH3553" s="88"/>
    </row>
    <row r="3554" spans="1:34" x14ac:dyDescent="0.25">
      <c r="A3554" s="62">
        <f>COUNTA(H3554:K3554,L3554:AH3554)</f>
        <v>0</v>
      </c>
      <c r="B3554" s="13"/>
      <c r="C3554" s="13"/>
      <c r="D3554" s="13"/>
      <c r="E3554" s="13">
        <f t="shared" si="448"/>
        <v>0</v>
      </c>
      <c r="F3554" s="13"/>
      <c r="G3554" s="13"/>
      <c r="H3554" s="88"/>
      <c r="I3554" s="88"/>
      <c r="J3554" s="9"/>
      <c r="K3554" s="8"/>
      <c r="L3554" s="19"/>
      <c r="M3554" s="8"/>
      <c r="N3554" s="19"/>
      <c r="O3554" s="19"/>
      <c r="P3554" s="19"/>
      <c r="Q3554" s="8"/>
      <c r="R3554" s="8"/>
      <c r="S3554" s="88"/>
      <c r="T3554" s="8"/>
      <c r="U3554" s="8"/>
      <c r="V3554" s="11"/>
      <c r="W3554" s="19"/>
      <c r="X3554" s="8"/>
      <c r="Y3554" s="90"/>
      <c r="Z3554" s="88"/>
      <c r="AA3554" s="88"/>
      <c r="AB3554" s="88"/>
      <c r="AC3554" s="88"/>
      <c r="AD3554" s="10"/>
      <c r="AE3554" s="8"/>
      <c r="AF3554" s="12"/>
      <c r="AG3554" s="8"/>
      <c r="AH3554" s="88"/>
    </row>
    <row r="3555" spans="1:34" x14ac:dyDescent="0.25">
      <c r="A3555" s="62">
        <f>COUNTA(H3555:K3555,L3555:AH3555)</f>
        <v>0</v>
      </c>
      <c r="B3555" s="13"/>
      <c r="C3555" s="13"/>
      <c r="D3555" s="13"/>
      <c r="E3555" s="13">
        <f t="shared" si="448"/>
        <v>0</v>
      </c>
      <c r="F3555" s="13"/>
      <c r="G3555" s="13"/>
      <c r="H3555" s="88"/>
      <c r="I3555" s="88"/>
      <c r="J3555" s="9"/>
      <c r="K3555" s="8"/>
      <c r="L3555" s="19"/>
      <c r="M3555" s="8"/>
      <c r="N3555" s="19"/>
      <c r="O3555" s="19"/>
      <c r="P3555" s="19"/>
      <c r="Q3555" s="8"/>
      <c r="R3555" s="8"/>
      <c r="S3555" s="88"/>
      <c r="T3555" s="8"/>
      <c r="U3555" s="8"/>
      <c r="V3555" s="11"/>
      <c r="W3555" s="19"/>
      <c r="X3555" s="8"/>
      <c r="Y3555" s="90"/>
      <c r="Z3555" s="88"/>
      <c r="AA3555" s="88"/>
      <c r="AB3555" s="88"/>
      <c r="AC3555" s="88"/>
      <c r="AD3555" s="10"/>
      <c r="AE3555" s="8"/>
      <c r="AF3555" s="12"/>
      <c r="AG3555" s="8"/>
      <c r="AH3555" s="88"/>
    </row>
    <row r="3556" spans="1:34" x14ac:dyDescent="0.25">
      <c r="A3556" s="62">
        <f>COUNTA(H3556:K3556,L3556:AH3556)</f>
        <v>0</v>
      </c>
      <c r="B3556" s="13"/>
      <c r="C3556" s="13"/>
      <c r="D3556" s="13"/>
      <c r="E3556" s="13">
        <f t="shared" si="448"/>
        <v>0</v>
      </c>
      <c r="F3556" s="13"/>
      <c r="G3556" s="13"/>
      <c r="H3556" s="88"/>
      <c r="I3556" s="88"/>
      <c r="J3556" s="9"/>
      <c r="K3556" s="8"/>
      <c r="L3556" s="19"/>
      <c r="M3556" s="8"/>
      <c r="N3556" s="19"/>
      <c r="O3556" s="19"/>
      <c r="P3556" s="19"/>
      <c r="Q3556" s="8"/>
      <c r="R3556" s="8"/>
      <c r="S3556" s="88"/>
      <c r="T3556" s="8"/>
      <c r="U3556" s="8"/>
      <c r="V3556" s="11"/>
      <c r="W3556" s="19"/>
      <c r="X3556" s="8"/>
      <c r="Y3556" s="90"/>
      <c r="Z3556" s="88"/>
      <c r="AA3556" s="88"/>
      <c r="AB3556" s="88"/>
      <c r="AC3556" s="88"/>
      <c r="AD3556" s="10"/>
      <c r="AE3556" s="8"/>
      <c r="AF3556" s="12"/>
      <c r="AG3556" s="8"/>
      <c r="AH3556" s="88"/>
    </row>
    <row r="3557" spans="1:34" x14ac:dyDescent="0.25">
      <c r="A3557" s="62">
        <f>COUNTA(H3557:K3557,L3557:AH3557)</f>
        <v>0</v>
      </c>
      <c r="B3557" s="13"/>
      <c r="C3557" s="13"/>
      <c r="D3557" s="13"/>
      <c r="E3557" s="13">
        <f t="shared" si="448"/>
        <v>0</v>
      </c>
      <c r="F3557" s="13"/>
      <c r="G3557" s="13"/>
      <c r="H3557" s="88"/>
      <c r="I3557" s="88"/>
      <c r="J3557" s="9"/>
      <c r="K3557" s="8"/>
      <c r="L3557" s="19"/>
      <c r="M3557" s="8"/>
      <c r="N3557" s="19"/>
      <c r="O3557" s="19"/>
      <c r="P3557" s="19"/>
      <c r="Q3557" s="8"/>
      <c r="R3557" s="8"/>
      <c r="S3557" s="88"/>
      <c r="T3557" s="8"/>
      <c r="U3557" s="8"/>
      <c r="V3557" s="11"/>
      <c r="W3557" s="19"/>
      <c r="X3557" s="8"/>
      <c r="Y3557" s="90"/>
      <c r="Z3557" s="88"/>
      <c r="AA3557" s="88"/>
      <c r="AB3557" s="88"/>
      <c r="AC3557" s="88"/>
      <c r="AD3557" s="10"/>
      <c r="AE3557" s="8"/>
      <c r="AF3557" s="12"/>
      <c r="AG3557" s="8"/>
      <c r="AH3557" s="88"/>
    </row>
    <row r="3558" spans="1:34" x14ac:dyDescent="0.25">
      <c r="A3558" s="62">
        <f>COUNTA(H3558:K3558,L3558:AH3558)</f>
        <v>0</v>
      </c>
      <c r="B3558" s="13"/>
      <c r="C3558" s="13"/>
      <c r="D3558" s="13"/>
      <c r="E3558" s="13">
        <f t="shared" si="448"/>
        <v>0</v>
      </c>
      <c r="F3558" s="13"/>
      <c r="G3558" s="13"/>
      <c r="H3558" s="88"/>
      <c r="I3558" s="88"/>
      <c r="J3558" s="9"/>
      <c r="K3558" s="8"/>
      <c r="L3558" s="19"/>
      <c r="M3558" s="8"/>
      <c r="N3558" s="19"/>
      <c r="O3558" s="19"/>
      <c r="P3558" s="19"/>
      <c r="Q3558" s="8"/>
      <c r="R3558" s="8"/>
      <c r="S3558" s="88"/>
      <c r="T3558" s="8"/>
      <c r="U3558" s="8"/>
      <c r="V3558" s="11"/>
      <c r="W3558" s="19"/>
      <c r="X3558" s="8"/>
      <c r="Y3558" s="90"/>
      <c r="Z3558" s="88"/>
      <c r="AA3558" s="88"/>
      <c r="AB3558" s="88"/>
      <c r="AC3558" s="88"/>
      <c r="AD3558" s="10"/>
      <c r="AE3558" s="8"/>
      <c r="AF3558" s="12"/>
      <c r="AG3558" s="8"/>
      <c r="AH3558" s="88"/>
    </row>
    <row r="3559" spans="1:34" x14ac:dyDescent="0.25">
      <c r="A3559" s="62">
        <f>COUNTA(H3559:K3559,L3559:AH3559,J3560)-4</f>
        <v>0</v>
      </c>
      <c r="B3559" s="13"/>
      <c r="C3559" s="13"/>
      <c r="D3559" s="13"/>
      <c r="E3559" s="13">
        <f t="shared" si="448"/>
        <v>0</v>
      </c>
      <c r="F3559" s="13"/>
      <c r="G3559" s="13"/>
      <c r="H3559" s="88"/>
      <c r="I3559" s="88"/>
      <c r="J3559" s="7" t="s">
        <v>79</v>
      </c>
      <c r="K3559" s="8"/>
      <c r="L3559" s="19"/>
      <c r="M3559" s="8"/>
      <c r="N3559" s="19"/>
      <c r="O3559" s="19"/>
      <c r="P3559" s="19"/>
      <c r="Q3559" s="8"/>
      <c r="R3559" s="8"/>
      <c r="S3559" s="88"/>
      <c r="T3559" s="17" t="s">
        <v>80</v>
      </c>
      <c r="U3559" s="17" t="s">
        <v>80</v>
      </c>
      <c r="V3559" s="18" t="s">
        <v>80</v>
      </c>
      <c r="W3559" s="19"/>
      <c r="X3559" s="8"/>
      <c r="Y3559" s="90"/>
      <c r="Z3559" s="88"/>
      <c r="AA3559" s="88"/>
      <c r="AB3559" s="88"/>
      <c r="AC3559" s="88"/>
      <c r="AD3559" s="10"/>
      <c r="AE3559" s="8"/>
      <c r="AF3559" s="12"/>
      <c r="AG3559" s="8"/>
      <c r="AH3559" s="88"/>
    </row>
    <row r="3560" spans="1:34" x14ac:dyDescent="0.25">
      <c r="A3560" s="62">
        <f>COUNTA(H3560:K3560,L3560:AH3560)</f>
        <v>0</v>
      </c>
      <c r="B3560" s="13"/>
      <c r="C3560" s="13"/>
      <c r="D3560" s="13" t="str">
        <f>IF(J3560&gt;0,"совместительство","-")</f>
        <v>-</v>
      </c>
      <c r="E3560" s="13">
        <f t="shared" si="448"/>
        <v>0</v>
      </c>
      <c r="F3560" s="13"/>
      <c r="G3560" s="13"/>
      <c r="H3560" s="88"/>
      <c r="I3560" s="88"/>
      <c r="J3560" s="9"/>
      <c r="K3560" s="8"/>
      <c r="L3560" s="19"/>
      <c r="M3560" s="8"/>
      <c r="N3560" s="19"/>
      <c r="O3560" s="19"/>
      <c r="P3560" s="19"/>
      <c r="Q3560" s="8"/>
      <c r="R3560" s="8"/>
      <c r="S3560" s="88"/>
      <c r="T3560" s="8"/>
      <c r="U3560" s="8"/>
      <c r="V3560" s="11"/>
      <c r="W3560" s="19"/>
      <c r="X3560" s="8"/>
      <c r="Y3560" s="90"/>
      <c r="Z3560" s="88"/>
      <c r="AA3560" s="88"/>
      <c r="AB3560" s="88"/>
      <c r="AC3560" s="88"/>
      <c r="AD3560" s="10"/>
      <c r="AE3560" s="8"/>
      <c r="AF3560" s="12"/>
      <c r="AG3560" s="8"/>
      <c r="AH3560" s="88"/>
    </row>
    <row r="3561" spans="1:34" x14ac:dyDescent="0.25">
      <c r="A3561" s="62">
        <f>COUNTA(H3561:K3561,L3561:AH3561)</f>
        <v>0</v>
      </c>
      <c r="B3561" s="13"/>
      <c r="C3561" s="13"/>
      <c r="D3561" s="13"/>
      <c r="E3561" s="13">
        <f t="shared" si="448"/>
        <v>0</v>
      </c>
      <c r="F3561" s="13"/>
      <c r="G3561" s="13"/>
      <c r="H3561" s="88"/>
      <c r="I3561" s="88"/>
      <c r="J3561" s="9"/>
      <c r="K3561" s="8"/>
      <c r="L3561" s="19"/>
      <c r="M3561" s="8"/>
      <c r="N3561" s="19"/>
      <c r="O3561" s="19"/>
      <c r="P3561" s="19"/>
      <c r="Q3561" s="8"/>
      <c r="R3561" s="8"/>
      <c r="S3561" s="88"/>
      <c r="T3561" s="8"/>
      <c r="U3561" s="8"/>
      <c r="V3561" s="11"/>
      <c r="W3561" s="19"/>
      <c r="X3561" s="8"/>
      <c r="Y3561" s="90"/>
      <c r="Z3561" s="88"/>
      <c r="AA3561" s="88"/>
      <c r="AB3561" s="88"/>
      <c r="AC3561" s="88"/>
      <c r="AD3561" s="10"/>
      <c r="AE3561" s="8"/>
      <c r="AF3561" s="12"/>
      <c r="AG3561" s="8"/>
      <c r="AH3561" s="88"/>
    </row>
    <row r="3562" spans="1:34" x14ac:dyDescent="0.25">
      <c r="A3562" s="62">
        <f>COUNTA(H3562:K3562,L3562:AH3562)</f>
        <v>0</v>
      </c>
      <c r="B3562" s="13"/>
      <c r="C3562" s="13"/>
      <c r="D3562" s="13"/>
      <c r="E3562" s="13">
        <f t="shared" si="448"/>
        <v>0</v>
      </c>
      <c r="F3562" s="13"/>
      <c r="G3562" s="13"/>
      <c r="H3562" s="88"/>
      <c r="I3562" s="88"/>
      <c r="J3562" s="9"/>
      <c r="K3562" s="8"/>
      <c r="L3562" s="19"/>
      <c r="M3562" s="8"/>
      <c r="N3562" s="19"/>
      <c r="O3562" s="19"/>
      <c r="P3562" s="19"/>
      <c r="Q3562" s="8"/>
      <c r="R3562" s="8"/>
      <c r="S3562" s="88"/>
      <c r="T3562" s="8"/>
      <c r="U3562" s="8"/>
      <c r="V3562" s="11"/>
      <c r="W3562" s="19"/>
      <c r="X3562" s="8"/>
      <c r="Y3562" s="90"/>
      <c r="Z3562" s="88"/>
      <c r="AA3562" s="88"/>
      <c r="AB3562" s="88"/>
      <c r="AC3562" s="88"/>
      <c r="AD3562" s="10"/>
      <c r="AE3562" s="8"/>
      <c r="AF3562" s="12"/>
      <c r="AG3562" s="8"/>
      <c r="AH3562" s="88"/>
    </row>
    <row r="3563" spans="1:34" x14ac:dyDescent="0.25">
      <c r="A3563" s="62">
        <f>COUNTA(H3563:K3563,L3563:AH3563)</f>
        <v>0</v>
      </c>
      <c r="B3563" s="13"/>
      <c r="C3563" s="13"/>
      <c r="D3563" s="13"/>
      <c r="E3563" s="13">
        <f t="shared" si="448"/>
        <v>0</v>
      </c>
      <c r="F3563" s="13"/>
      <c r="G3563" s="13"/>
      <c r="H3563" s="88"/>
      <c r="I3563" s="88"/>
      <c r="J3563" s="9"/>
      <c r="K3563" s="8"/>
      <c r="L3563" s="19"/>
      <c r="M3563" s="8"/>
      <c r="N3563" s="19"/>
      <c r="O3563" s="19"/>
      <c r="P3563" s="19"/>
      <c r="Q3563" s="8"/>
      <c r="R3563" s="8"/>
      <c r="S3563" s="88"/>
      <c r="T3563" s="8"/>
      <c r="U3563" s="8"/>
      <c r="V3563" s="11"/>
      <c r="W3563" s="19"/>
      <c r="X3563" s="8"/>
      <c r="Y3563" s="90"/>
      <c r="Z3563" s="88"/>
      <c r="AA3563" s="88"/>
      <c r="AB3563" s="88"/>
      <c r="AC3563" s="88"/>
      <c r="AD3563" s="10"/>
      <c r="AE3563" s="8"/>
      <c r="AF3563" s="12"/>
      <c r="AG3563" s="8"/>
      <c r="AH3563" s="88"/>
    </row>
    <row r="3564" spans="1:34" x14ac:dyDescent="0.25">
      <c r="A3564" s="62">
        <f>COUNTA(H3564:K3564,L3564:AH3564)</f>
        <v>0</v>
      </c>
      <c r="B3564" s="13"/>
      <c r="C3564" s="13"/>
      <c r="D3564" s="13"/>
      <c r="E3564" s="13">
        <f t="shared" si="448"/>
        <v>0</v>
      </c>
      <c r="F3564" s="13"/>
      <c r="G3564" s="13"/>
      <c r="H3564" s="88"/>
      <c r="I3564" s="88"/>
      <c r="J3564" s="9"/>
      <c r="K3564" s="8"/>
      <c r="L3564" s="19"/>
      <c r="M3564" s="8"/>
      <c r="N3564" s="19"/>
      <c r="O3564" s="19"/>
      <c r="P3564" s="19"/>
      <c r="Q3564" s="8"/>
      <c r="R3564" s="8"/>
      <c r="S3564" s="88"/>
      <c r="T3564" s="8"/>
      <c r="U3564" s="8"/>
      <c r="V3564" s="11"/>
      <c r="W3564" s="19"/>
      <c r="X3564" s="8"/>
      <c r="Y3564" s="90"/>
      <c r="Z3564" s="88"/>
      <c r="AA3564" s="88"/>
      <c r="AB3564" s="88"/>
      <c r="AC3564" s="88"/>
      <c r="AD3564" s="10"/>
      <c r="AE3564" s="8"/>
      <c r="AF3564" s="12"/>
      <c r="AG3564" s="8"/>
      <c r="AH3564" s="88"/>
    </row>
    <row r="3565" spans="1:34" x14ac:dyDescent="0.25">
      <c r="A3565" s="62">
        <f>COUNTA(H3565:K3565,L3565:AH3565)</f>
        <v>0</v>
      </c>
      <c r="B3565" s="13"/>
      <c r="C3565" s="13"/>
      <c r="D3565" s="13"/>
      <c r="E3565" s="13">
        <f t="shared" si="448"/>
        <v>0</v>
      </c>
      <c r="F3565" s="13"/>
      <c r="G3565" s="13"/>
      <c r="H3565" s="88"/>
      <c r="I3565" s="88"/>
      <c r="J3565" s="9"/>
      <c r="K3565" s="8"/>
      <c r="L3565" s="19"/>
      <c r="M3565" s="8"/>
      <c r="N3565" s="19"/>
      <c r="O3565" s="19"/>
      <c r="P3565" s="19"/>
      <c r="Q3565" s="8"/>
      <c r="R3565" s="8"/>
      <c r="S3565" s="88"/>
      <c r="T3565" s="8"/>
      <c r="U3565" s="8"/>
      <c r="V3565" s="11"/>
      <c r="W3565" s="19"/>
      <c r="X3565" s="8"/>
      <c r="Y3565" s="90"/>
      <c r="Z3565" s="88"/>
      <c r="AA3565" s="88"/>
      <c r="AB3565" s="88"/>
      <c r="AC3565" s="88"/>
      <c r="AD3565" s="10"/>
      <c r="AE3565" s="8"/>
      <c r="AF3565" s="12"/>
      <c r="AG3565" s="8"/>
      <c r="AH3565" s="88"/>
    </row>
    <row r="3566" spans="1:34" s="26" customFormat="1" ht="11.25" customHeight="1" x14ac:dyDescent="0.25">
      <c r="A3566" s="21">
        <v>0</v>
      </c>
      <c r="B3566" s="22"/>
      <c r="C3566" s="22"/>
      <c r="D3566" s="21"/>
      <c r="E3566" s="23">
        <f>MAX(E3550:E3565)</f>
        <v>0</v>
      </c>
      <c r="F3566" s="21" t="str">
        <f>RIGHT(R3566,4)</f>
        <v xml:space="preserve"> - 0</v>
      </c>
      <c r="G3566" s="21" t="str">
        <f>RIGHT(X3566,4)</f>
        <v xml:space="preserve"> - 0</v>
      </c>
      <c r="H3566" s="88"/>
      <c r="I3566" s="88"/>
      <c r="J3566" s="23" t="s">
        <v>85</v>
      </c>
      <c r="K3566" s="23" t="str">
        <f>IF(E3566=4,"ВО",IF(E3566=3,"СПО",IF(E3566=2,"ВО (с)",IF(E3566=1,"СПО (с)","-"))))</f>
        <v>-</v>
      </c>
      <c r="L3566" s="23">
        <f>COUNTA(L3550:L3565)</f>
        <v>0</v>
      </c>
      <c r="M3566" s="23" t="s">
        <v>80</v>
      </c>
      <c r="N3566" s="23" t="s">
        <v>80</v>
      </c>
      <c r="O3566" s="23">
        <f>COUNTA(O3550:O3565)</f>
        <v>0</v>
      </c>
      <c r="P3566" s="23" t="s">
        <v>80</v>
      </c>
      <c r="Q3566" s="23">
        <f>SUM(Q3550:Q3565)</f>
        <v>0</v>
      </c>
      <c r="R3566" s="23" t="str">
        <f>CONCATENATE("П.Г.П. - ",MAX(R3550:R3565))</f>
        <v>П.Г.П. - 0</v>
      </c>
      <c r="S3566" s="23">
        <f>COUNTA(S3550)</f>
        <v>0</v>
      </c>
      <c r="T3566" s="23">
        <f>T3551</f>
        <v>0</v>
      </c>
      <c r="U3566" s="23" t="s">
        <v>80</v>
      </c>
      <c r="V3566" s="23" t="s">
        <v>80</v>
      </c>
      <c r="W3566" s="23">
        <f>COUNTA(W3550:W3565)</f>
        <v>0</v>
      </c>
      <c r="X3566" s="23" t="str">
        <f>CONCATENATE("П.Г.П. - ",MAX(X3550:X3565))</f>
        <v>П.Г.П. - 0</v>
      </c>
      <c r="Y3566" s="24">
        <f>Y3550</f>
        <v>0</v>
      </c>
      <c r="Z3566" s="23" t="str">
        <f>IF(Z3550="","-",Z3550)</f>
        <v>-</v>
      </c>
      <c r="AA3566" s="23" t="str">
        <f t="shared" ref="AA3566:AC3566" si="449">IF(AA3550="","-",AA3550)</f>
        <v>-</v>
      </c>
      <c r="AB3566" s="23" t="str">
        <f t="shared" si="449"/>
        <v>-</v>
      </c>
      <c r="AC3566" s="23" t="str">
        <f t="shared" si="449"/>
        <v>-</v>
      </c>
      <c r="AD3566" s="23" t="s">
        <v>80</v>
      </c>
      <c r="AE3566" s="23">
        <f>SUM(AE3550:AE3565)</f>
        <v>0</v>
      </c>
      <c r="AF3566" s="25">
        <f>SUM(AF3550:AF3565)</f>
        <v>0</v>
      </c>
      <c r="AG3566" s="23" t="s">
        <v>80</v>
      </c>
      <c r="AH3566" s="23" t="s">
        <v>80</v>
      </c>
    </row>
    <row r="3567" spans="1:34" x14ac:dyDescent="0.25">
      <c r="A3567" s="62">
        <f>COUNTA(H3567:K3567,L3567:AH3567)-7</f>
        <v>-1</v>
      </c>
      <c r="B3567" s="13"/>
      <c r="C3567" s="13"/>
      <c r="D3567" s="13"/>
      <c r="E3567" s="13">
        <f t="shared" ref="E3567:E3582" si="450">IF(K3567="ВО",4,IF(K3567="СПО",3,IF(K3567="ВО (студент)",2,IF(K3567="СПО (студент)",1,0))))</f>
        <v>0</v>
      </c>
      <c r="F3567" s="13"/>
      <c r="G3567" s="13"/>
      <c r="H3567" s="88">
        <v>230</v>
      </c>
      <c r="I3567" s="88"/>
      <c r="J3567" s="7" t="s">
        <v>77</v>
      </c>
      <c r="K3567" s="8"/>
      <c r="L3567" s="19"/>
      <c r="M3567" s="8"/>
      <c r="N3567" s="19"/>
      <c r="O3567" s="19"/>
      <c r="P3567" s="19"/>
      <c r="Q3567" s="8"/>
      <c r="R3567" s="8"/>
      <c r="S3567" s="88"/>
      <c r="T3567" s="17" t="s">
        <v>80</v>
      </c>
      <c r="U3567" s="17" t="s">
        <v>80</v>
      </c>
      <c r="V3567" s="18" t="s">
        <v>80</v>
      </c>
      <c r="W3567" s="19"/>
      <c r="X3567" s="8"/>
      <c r="Y3567" s="90"/>
      <c r="Z3567" s="88"/>
      <c r="AA3567" s="88"/>
      <c r="AB3567" s="88" t="str">
        <f>IF(Y3567&lt;1,"-",ROUND(YEARFRAC(Y3567,#REF!,1),2))</f>
        <v>-</v>
      </c>
      <c r="AC3567" s="88"/>
      <c r="AD3567" s="10"/>
      <c r="AE3567" s="8"/>
      <c r="AF3567" s="12"/>
      <c r="AG3567" s="8"/>
      <c r="AH3567" s="88"/>
    </row>
    <row r="3568" spans="1:34" x14ac:dyDescent="0.25">
      <c r="A3568" s="62">
        <f>COUNTA(H3568:K3568,L3568:AH3568)</f>
        <v>0</v>
      </c>
      <c r="B3568" s="13"/>
      <c r="C3568" s="13"/>
      <c r="D3568" s="13"/>
      <c r="E3568" s="13">
        <f t="shared" si="450"/>
        <v>0</v>
      </c>
      <c r="F3568" s="13"/>
      <c r="G3568" s="13"/>
      <c r="H3568" s="88"/>
      <c r="I3568" s="88"/>
      <c r="J3568" s="9"/>
      <c r="K3568" s="8"/>
      <c r="L3568" s="19"/>
      <c r="M3568" s="8"/>
      <c r="N3568" s="19"/>
      <c r="O3568" s="19"/>
      <c r="P3568" s="19"/>
      <c r="Q3568" s="8"/>
      <c r="R3568" s="8"/>
      <c r="S3568" s="88"/>
      <c r="T3568" s="8"/>
      <c r="U3568" s="8"/>
      <c r="V3568" s="11"/>
      <c r="W3568" s="19"/>
      <c r="X3568" s="8"/>
      <c r="Y3568" s="90"/>
      <c r="Z3568" s="88"/>
      <c r="AA3568" s="88"/>
      <c r="AB3568" s="88"/>
      <c r="AC3568" s="88"/>
      <c r="AD3568" s="10"/>
      <c r="AE3568" s="8"/>
      <c r="AF3568" s="12"/>
      <c r="AG3568" s="8"/>
      <c r="AH3568" s="88"/>
    </row>
    <row r="3569" spans="1:34" x14ac:dyDescent="0.25">
      <c r="A3569" s="62">
        <f>COUNTA(H3569:K3569,L3569:AH3569,J3570)-4</f>
        <v>0</v>
      </c>
      <c r="B3569" s="13"/>
      <c r="C3569" s="13"/>
      <c r="D3569" s="13"/>
      <c r="E3569" s="13">
        <f t="shared" si="450"/>
        <v>0</v>
      </c>
      <c r="F3569" s="13"/>
      <c r="G3569" s="13"/>
      <c r="H3569" s="88"/>
      <c r="I3569" s="88"/>
      <c r="J3569" s="7" t="s">
        <v>78</v>
      </c>
      <c r="K3569" s="8"/>
      <c r="L3569" s="19"/>
      <c r="M3569" s="8"/>
      <c r="N3569" s="19"/>
      <c r="O3569" s="19"/>
      <c r="P3569" s="19"/>
      <c r="Q3569" s="8"/>
      <c r="R3569" s="8"/>
      <c r="S3569" s="88"/>
      <c r="T3569" s="17" t="s">
        <v>80</v>
      </c>
      <c r="U3569" s="17" t="s">
        <v>80</v>
      </c>
      <c r="V3569" s="18" t="s">
        <v>80</v>
      </c>
      <c r="W3569" s="19"/>
      <c r="X3569" s="8"/>
      <c r="Y3569" s="90"/>
      <c r="Z3569" s="88"/>
      <c r="AA3569" s="88"/>
      <c r="AB3569" s="88"/>
      <c r="AC3569" s="88"/>
      <c r="AD3569" s="10"/>
      <c r="AE3569" s="8"/>
      <c r="AF3569" s="12"/>
      <c r="AG3569" s="8"/>
      <c r="AH3569" s="88"/>
    </row>
    <row r="3570" spans="1:34" x14ac:dyDescent="0.25">
      <c r="A3570" s="62">
        <f>COUNTA(H3570:K3570,L3570:AH3570)</f>
        <v>0</v>
      </c>
      <c r="B3570" s="13"/>
      <c r="C3570" s="13"/>
      <c r="D3570" s="13" t="str">
        <f>IF(J3570&gt;0,"совмещение","-")</f>
        <v>-</v>
      </c>
      <c r="E3570" s="13">
        <f t="shared" si="450"/>
        <v>0</v>
      </c>
      <c r="F3570" s="13"/>
      <c r="G3570" s="13"/>
      <c r="H3570" s="88"/>
      <c r="I3570" s="88"/>
      <c r="J3570" s="9"/>
      <c r="K3570" s="8"/>
      <c r="L3570" s="19"/>
      <c r="M3570" s="8"/>
      <c r="N3570" s="19"/>
      <c r="O3570" s="19"/>
      <c r="P3570" s="19"/>
      <c r="Q3570" s="8"/>
      <c r="R3570" s="8"/>
      <c r="S3570" s="88"/>
      <c r="T3570" s="8"/>
      <c r="U3570" s="8"/>
      <c r="V3570" s="11"/>
      <c r="W3570" s="19"/>
      <c r="X3570" s="8"/>
      <c r="Y3570" s="90"/>
      <c r="Z3570" s="88"/>
      <c r="AA3570" s="88"/>
      <c r="AB3570" s="88"/>
      <c r="AC3570" s="88"/>
      <c r="AD3570" s="10"/>
      <c r="AE3570" s="8"/>
      <c r="AF3570" s="12"/>
      <c r="AG3570" s="8"/>
      <c r="AH3570" s="88"/>
    </row>
    <row r="3571" spans="1:34" x14ac:dyDescent="0.25">
      <c r="A3571" s="62">
        <f>COUNTA(H3571:K3571,L3571:AH3571)</f>
        <v>0</v>
      </c>
      <c r="B3571" s="13"/>
      <c r="C3571" s="13"/>
      <c r="D3571" s="13"/>
      <c r="E3571" s="13">
        <f t="shared" si="450"/>
        <v>0</v>
      </c>
      <c r="F3571" s="13"/>
      <c r="G3571" s="13"/>
      <c r="H3571" s="88"/>
      <c r="I3571" s="88"/>
      <c r="J3571" s="9"/>
      <c r="K3571" s="8"/>
      <c r="L3571" s="19"/>
      <c r="M3571" s="8"/>
      <c r="N3571" s="19"/>
      <c r="O3571" s="19"/>
      <c r="P3571" s="19"/>
      <c r="Q3571" s="8"/>
      <c r="R3571" s="8"/>
      <c r="S3571" s="88"/>
      <c r="T3571" s="8"/>
      <c r="U3571" s="8"/>
      <c r="V3571" s="11"/>
      <c r="W3571" s="19"/>
      <c r="X3571" s="8"/>
      <c r="Y3571" s="90"/>
      <c r="Z3571" s="88"/>
      <c r="AA3571" s="88"/>
      <c r="AB3571" s="88"/>
      <c r="AC3571" s="88"/>
      <c r="AD3571" s="10"/>
      <c r="AE3571" s="8"/>
      <c r="AF3571" s="12"/>
      <c r="AG3571" s="8"/>
      <c r="AH3571" s="88"/>
    </row>
    <row r="3572" spans="1:34" x14ac:dyDescent="0.25">
      <c r="A3572" s="62">
        <f>COUNTA(H3572:K3572,L3572:AH3572)</f>
        <v>0</v>
      </c>
      <c r="B3572" s="13"/>
      <c r="C3572" s="13"/>
      <c r="D3572" s="13"/>
      <c r="E3572" s="13">
        <f t="shared" si="450"/>
        <v>0</v>
      </c>
      <c r="F3572" s="13"/>
      <c r="G3572" s="13"/>
      <c r="H3572" s="88"/>
      <c r="I3572" s="88"/>
      <c r="J3572" s="9"/>
      <c r="K3572" s="8"/>
      <c r="L3572" s="19"/>
      <c r="M3572" s="8"/>
      <c r="N3572" s="19"/>
      <c r="O3572" s="19"/>
      <c r="P3572" s="19"/>
      <c r="Q3572" s="8"/>
      <c r="R3572" s="8"/>
      <c r="S3572" s="88"/>
      <c r="T3572" s="8"/>
      <c r="U3572" s="8"/>
      <c r="V3572" s="11"/>
      <c r="W3572" s="19"/>
      <c r="X3572" s="8"/>
      <c r="Y3572" s="90"/>
      <c r="Z3572" s="88"/>
      <c r="AA3572" s="88"/>
      <c r="AB3572" s="88"/>
      <c r="AC3572" s="88"/>
      <c r="AD3572" s="10"/>
      <c r="AE3572" s="8"/>
      <c r="AF3572" s="12"/>
      <c r="AG3572" s="8"/>
      <c r="AH3572" s="88"/>
    </row>
    <row r="3573" spans="1:34" x14ac:dyDescent="0.25">
      <c r="A3573" s="62">
        <f>COUNTA(H3573:K3573,L3573:AH3573)</f>
        <v>0</v>
      </c>
      <c r="B3573" s="13"/>
      <c r="C3573" s="13"/>
      <c r="D3573" s="13"/>
      <c r="E3573" s="13">
        <f t="shared" si="450"/>
        <v>0</v>
      </c>
      <c r="F3573" s="13"/>
      <c r="G3573" s="13"/>
      <c r="H3573" s="88"/>
      <c r="I3573" s="88"/>
      <c r="J3573" s="9"/>
      <c r="K3573" s="8"/>
      <c r="L3573" s="19"/>
      <c r="M3573" s="8"/>
      <c r="N3573" s="19"/>
      <c r="O3573" s="19"/>
      <c r="P3573" s="19"/>
      <c r="Q3573" s="8"/>
      <c r="R3573" s="8"/>
      <c r="S3573" s="88"/>
      <c r="T3573" s="8"/>
      <c r="U3573" s="8"/>
      <c r="V3573" s="11"/>
      <c r="W3573" s="19"/>
      <c r="X3573" s="8"/>
      <c r="Y3573" s="90"/>
      <c r="Z3573" s="88"/>
      <c r="AA3573" s="88"/>
      <c r="AB3573" s="88"/>
      <c r="AC3573" s="88"/>
      <c r="AD3573" s="10"/>
      <c r="AE3573" s="8"/>
      <c r="AF3573" s="12"/>
      <c r="AG3573" s="8"/>
      <c r="AH3573" s="88"/>
    </row>
    <row r="3574" spans="1:34" x14ac:dyDescent="0.25">
      <c r="A3574" s="62">
        <f>COUNTA(H3574:K3574,L3574:AH3574)</f>
        <v>0</v>
      </c>
      <c r="B3574" s="13"/>
      <c r="C3574" s="13"/>
      <c r="D3574" s="13"/>
      <c r="E3574" s="13">
        <f t="shared" si="450"/>
        <v>0</v>
      </c>
      <c r="F3574" s="13"/>
      <c r="G3574" s="13"/>
      <c r="H3574" s="88"/>
      <c r="I3574" s="88"/>
      <c r="J3574" s="9"/>
      <c r="K3574" s="8"/>
      <c r="L3574" s="19"/>
      <c r="M3574" s="8"/>
      <c r="N3574" s="19"/>
      <c r="O3574" s="19"/>
      <c r="P3574" s="19"/>
      <c r="Q3574" s="8"/>
      <c r="R3574" s="8"/>
      <c r="S3574" s="88"/>
      <c r="T3574" s="8"/>
      <c r="U3574" s="8"/>
      <c r="V3574" s="11"/>
      <c r="W3574" s="19"/>
      <c r="X3574" s="8"/>
      <c r="Y3574" s="90"/>
      <c r="Z3574" s="88"/>
      <c r="AA3574" s="88"/>
      <c r="AB3574" s="88"/>
      <c r="AC3574" s="88"/>
      <c r="AD3574" s="10"/>
      <c r="AE3574" s="8"/>
      <c r="AF3574" s="12"/>
      <c r="AG3574" s="8"/>
      <c r="AH3574" s="88"/>
    </row>
    <row r="3575" spans="1:34" x14ac:dyDescent="0.25">
      <c r="A3575" s="62">
        <f>COUNTA(H3575:K3575,L3575:AH3575)</f>
        <v>0</v>
      </c>
      <c r="B3575" s="13"/>
      <c r="C3575" s="13"/>
      <c r="D3575" s="13"/>
      <c r="E3575" s="13">
        <f t="shared" si="450"/>
        <v>0</v>
      </c>
      <c r="F3575" s="13"/>
      <c r="G3575" s="13"/>
      <c r="H3575" s="88"/>
      <c r="I3575" s="88"/>
      <c r="J3575" s="9"/>
      <c r="K3575" s="8"/>
      <c r="L3575" s="19"/>
      <c r="M3575" s="8"/>
      <c r="N3575" s="19"/>
      <c r="O3575" s="19"/>
      <c r="P3575" s="19"/>
      <c r="Q3575" s="8"/>
      <c r="R3575" s="8"/>
      <c r="S3575" s="88"/>
      <c r="T3575" s="8"/>
      <c r="U3575" s="8"/>
      <c r="V3575" s="11"/>
      <c r="W3575" s="19"/>
      <c r="X3575" s="8"/>
      <c r="Y3575" s="90"/>
      <c r="Z3575" s="88"/>
      <c r="AA3575" s="88"/>
      <c r="AB3575" s="88"/>
      <c r="AC3575" s="88"/>
      <c r="AD3575" s="10"/>
      <c r="AE3575" s="8"/>
      <c r="AF3575" s="12"/>
      <c r="AG3575" s="8"/>
      <c r="AH3575" s="88"/>
    </row>
    <row r="3576" spans="1:34" x14ac:dyDescent="0.25">
      <c r="A3576" s="62">
        <f>COUNTA(H3576:K3576,L3576:AH3576,J3577)-4</f>
        <v>0</v>
      </c>
      <c r="B3576" s="13"/>
      <c r="C3576" s="13"/>
      <c r="D3576" s="13"/>
      <c r="E3576" s="13">
        <f t="shared" si="450"/>
        <v>0</v>
      </c>
      <c r="F3576" s="13"/>
      <c r="G3576" s="13"/>
      <c r="H3576" s="88"/>
      <c r="I3576" s="88"/>
      <c r="J3576" s="7" t="s">
        <v>79</v>
      </c>
      <c r="K3576" s="8"/>
      <c r="L3576" s="19"/>
      <c r="M3576" s="8"/>
      <c r="N3576" s="19"/>
      <c r="O3576" s="19"/>
      <c r="P3576" s="19"/>
      <c r="Q3576" s="8"/>
      <c r="R3576" s="8"/>
      <c r="S3576" s="88"/>
      <c r="T3576" s="17" t="s">
        <v>80</v>
      </c>
      <c r="U3576" s="17" t="s">
        <v>80</v>
      </c>
      <c r="V3576" s="18" t="s">
        <v>80</v>
      </c>
      <c r="W3576" s="19"/>
      <c r="X3576" s="8"/>
      <c r="Y3576" s="90"/>
      <c r="Z3576" s="88"/>
      <c r="AA3576" s="88"/>
      <c r="AB3576" s="88"/>
      <c r="AC3576" s="88"/>
      <c r="AD3576" s="10"/>
      <c r="AE3576" s="8"/>
      <c r="AF3576" s="12"/>
      <c r="AG3576" s="8"/>
      <c r="AH3576" s="88"/>
    </row>
    <row r="3577" spans="1:34" x14ac:dyDescent="0.25">
      <c r="A3577" s="62">
        <f>COUNTA(H3577:K3577,L3577:AH3577)</f>
        <v>0</v>
      </c>
      <c r="B3577" s="13"/>
      <c r="C3577" s="13"/>
      <c r="D3577" s="13" t="str">
        <f>IF(J3577&gt;0,"совместительство","-")</f>
        <v>-</v>
      </c>
      <c r="E3577" s="13">
        <f t="shared" si="450"/>
        <v>0</v>
      </c>
      <c r="F3577" s="13"/>
      <c r="G3577" s="13"/>
      <c r="H3577" s="88"/>
      <c r="I3577" s="88"/>
      <c r="J3577" s="9"/>
      <c r="K3577" s="8"/>
      <c r="L3577" s="19"/>
      <c r="M3577" s="8"/>
      <c r="N3577" s="19"/>
      <c r="O3577" s="19"/>
      <c r="P3577" s="19"/>
      <c r="Q3577" s="8"/>
      <c r="R3577" s="8"/>
      <c r="S3577" s="88"/>
      <c r="T3577" s="8"/>
      <c r="U3577" s="8"/>
      <c r="V3577" s="11"/>
      <c r="W3577" s="19"/>
      <c r="X3577" s="8"/>
      <c r="Y3577" s="90"/>
      <c r="Z3577" s="88"/>
      <c r="AA3577" s="88"/>
      <c r="AB3577" s="88"/>
      <c r="AC3577" s="88"/>
      <c r="AD3577" s="10"/>
      <c r="AE3577" s="8"/>
      <c r="AF3577" s="12"/>
      <c r="AG3577" s="8"/>
      <c r="AH3577" s="88"/>
    </row>
    <row r="3578" spans="1:34" x14ac:dyDescent="0.25">
      <c r="A3578" s="62">
        <f>COUNTA(H3578:K3578,L3578:AH3578)</f>
        <v>0</v>
      </c>
      <c r="B3578" s="13"/>
      <c r="C3578" s="13"/>
      <c r="D3578" s="13"/>
      <c r="E3578" s="13">
        <f t="shared" si="450"/>
        <v>0</v>
      </c>
      <c r="F3578" s="13"/>
      <c r="G3578" s="13"/>
      <c r="H3578" s="88"/>
      <c r="I3578" s="88"/>
      <c r="J3578" s="9"/>
      <c r="K3578" s="8"/>
      <c r="L3578" s="19"/>
      <c r="M3578" s="8"/>
      <c r="N3578" s="19"/>
      <c r="O3578" s="19"/>
      <c r="P3578" s="19"/>
      <c r="Q3578" s="8"/>
      <c r="R3578" s="8"/>
      <c r="S3578" s="88"/>
      <c r="T3578" s="8"/>
      <c r="U3578" s="8"/>
      <c r="V3578" s="11"/>
      <c r="W3578" s="19"/>
      <c r="X3578" s="8"/>
      <c r="Y3578" s="90"/>
      <c r="Z3578" s="88"/>
      <c r="AA3578" s="88"/>
      <c r="AB3578" s="88"/>
      <c r="AC3578" s="88"/>
      <c r="AD3578" s="10"/>
      <c r="AE3578" s="8"/>
      <c r="AF3578" s="12"/>
      <c r="AG3578" s="8"/>
      <c r="AH3578" s="88"/>
    </row>
    <row r="3579" spans="1:34" x14ac:dyDescent="0.25">
      <c r="A3579" s="62">
        <f>COUNTA(H3579:K3579,L3579:AH3579)</f>
        <v>0</v>
      </c>
      <c r="B3579" s="13"/>
      <c r="C3579" s="13"/>
      <c r="D3579" s="13"/>
      <c r="E3579" s="13">
        <f t="shared" si="450"/>
        <v>0</v>
      </c>
      <c r="F3579" s="13"/>
      <c r="G3579" s="13"/>
      <c r="H3579" s="88"/>
      <c r="I3579" s="88"/>
      <c r="J3579" s="9"/>
      <c r="K3579" s="8"/>
      <c r="L3579" s="19"/>
      <c r="M3579" s="8"/>
      <c r="N3579" s="19"/>
      <c r="O3579" s="19"/>
      <c r="P3579" s="19"/>
      <c r="Q3579" s="8"/>
      <c r="R3579" s="8"/>
      <c r="S3579" s="88"/>
      <c r="T3579" s="8"/>
      <c r="U3579" s="8"/>
      <c r="V3579" s="11"/>
      <c r="W3579" s="19"/>
      <c r="X3579" s="8"/>
      <c r="Y3579" s="90"/>
      <c r="Z3579" s="88"/>
      <c r="AA3579" s="88"/>
      <c r="AB3579" s="88"/>
      <c r="AC3579" s="88"/>
      <c r="AD3579" s="10"/>
      <c r="AE3579" s="8"/>
      <c r="AF3579" s="12"/>
      <c r="AG3579" s="8"/>
      <c r="AH3579" s="88"/>
    </row>
    <row r="3580" spans="1:34" x14ac:dyDescent="0.25">
      <c r="A3580" s="62">
        <f>COUNTA(H3580:K3580,L3580:AH3580)</f>
        <v>0</v>
      </c>
      <c r="B3580" s="13"/>
      <c r="C3580" s="13"/>
      <c r="D3580" s="13"/>
      <c r="E3580" s="13">
        <f t="shared" si="450"/>
        <v>0</v>
      </c>
      <c r="F3580" s="13"/>
      <c r="G3580" s="13"/>
      <c r="H3580" s="88"/>
      <c r="I3580" s="88"/>
      <c r="J3580" s="9"/>
      <c r="K3580" s="8"/>
      <c r="L3580" s="19"/>
      <c r="M3580" s="8"/>
      <c r="N3580" s="19"/>
      <c r="O3580" s="19"/>
      <c r="P3580" s="19"/>
      <c r="Q3580" s="8"/>
      <c r="R3580" s="8"/>
      <c r="S3580" s="88"/>
      <c r="T3580" s="8"/>
      <c r="U3580" s="8"/>
      <c r="V3580" s="11"/>
      <c r="W3580" s="19"/>
      <c r="X3580" s="8"/>
      <c r="Y3580" s="90"/>
      <c r="Z3580" s="88"/>
      <c r="AA3580" s="88"/>
      <c r="AB3580" s="88"/>
      <c r="AC3580" s="88"/>
      <c r="AD3580" s="10"/>
      <c r="AE3580" s="8"/>
      <c r="AF3580" s="12"/>
      <c r="AG3580" s="8"/>
      <c r="AH3580" s="88"/>
    </row>
    <row r="3581" spans="1:34" x14ac:dyDescent="0.25">
      <c r="A3581" s="62">
        <f>COUNTA(H3581:K3581,L3581:AH3581)</f>
        <v>0</v>
      </c>
      <c r="B3581" s="13"/>
      <c r="C3581" s="13"/>
      <c r="D3581" s="13"/>
      <c r="E3581" s="13">
        <f t="shared" si="450"/>
        <v>0</v>
      </c>
      <c r="F3581" s="13"/>
      <c r="G3581" s="13"/>
      <c r="H3581" s="88"/>
      <c r="I3581" s="88"/>
      <c r="J3581" s="9"/>
      <c r="K3581" s="8"/>
      <c r="L3581" s="19"/>
      <c r="M3581" s="8"/>
      <c r="N3581" s="19"/>
      <c r="O3581" s="19"/>
      <c r="P3581" s="19"/>
      <c r="Q3581" s="8"/>
      <c r="R3581" s="8"/>
      <c r="S3581" s="88"/>
      <c r="T3581" s="8"/>
      <c r="U3581" s="8"/>
      <c r="V3581" s="11"/>
      <c r="W3581" s="19"/>
      <c r="X3581" s="8"/>
      <c r="Y3581" s="90"/>
      <c r="Z3581" s="88"/>
      <c r="AA3581" s="88"/>
      <c r="AB3581" s="88"/>
      <c r="AC3581" s="88"/>
      <c r="AD3581" s="10"/>
      <c r="AE3581" s="8"/>
      <c r="AF3581" s="12"/>
      <c r="AG3581" s="8"/>
      <c r="AH3581" s="88"/>
    </row>
    <row r="3582" spans="1:34" x14ac:dyDescent="0.25">
      <c r="A3582" s="62">
        <f>COUNTA(H3582:K3582,L3582:AH3582)</f>
        <v>0</v>
      </c>
      <c r="B3582" s="13"/>
      <c r="C3582" s="13"/>
      <c r="D3582" s="13"/>
      <c r="E3582" s="13">
        <f t="shared" si="450"/>
        <v>0</v>
      </c>
      <c r="F3582" s="13"/>
      <c r="G3582" s="13"/>
      <c r="H3582" s="88"/>
      <c r="I3582" s="88"/>
      <c r="J3582" s="9"/>
      <c r="K3582" s="8"/>
      <c r="L3582" s="19"/>
      <c r="M3582" s="8"/>
      <c r="N3582" s="19"/>
      <c r="O3582" s="19"/>
      <c r="P3582" s="19"/>
      <c r="Q3582" s="8"/>
      <c r="R3582" s="8"/>
      <c r="S3582" s="88"/>
      <c r="T3582" s="8"/>
      <c r="U3582" s="8"/>
      <c r="V3582" s="11"/>
      <c r="W3582" s="19"/>
      <c r="X3582" s="8"/>
      <c r="Y3582" s="90"/>
      <c r="Z3582" s="88"/>
      <c r="AA3582" s="88"/>
      <c r="AB3582" s="88"/>
      <c r="AC3582" s="88"/>
      <c r="AD3582" s="10"/>
      <c r="AE3582" s="8"/>
      <c r="AF3582" s="12"/>
      <c r="AG3582" s="8"/>
      <c r="AH3582" s="88"/>
    </row>
    <row r="3583" spans="1:34" s="26" customFormat="1" ht="11.25" customHeight="1" x14ac:dyDescent="0.25">
      <c r="A3583" s="21">
        <v>0</v>
      </c>
      <c r="B3583" s="22"/>
      <c r="C3583" s="22"/>
      <c r="D3583" s="21"/>
      <c r="E3583" s="23">
        <f>MAX(E3567:E3582)</f>
        <v>0</v>
      </c>
      <c r="F3583" s="21" t="str">
        <f>RIGHT(R3583,4)</f>
        <v xml:space="preserve"> - 0</v>
      </c>
      <c r="G3583" s="21" t="str">
        <f>RIGHT(X3583,4)</f>
        <v xml:space="preserve"> - 0</v>
      </c>
      <c r="H3583" s="88"/>
      <c r="I3583" s="88"/>
      <c r="J3583" s="23" t="s">
        <v>85</v>
      </c>
      <c r="K3583" s="23" t="str">
        <f>IF(E3583=4,"ВО",IF(E3583=3,"СПО",IF(E3583=2,"ВО (с)",IF(E3583=1,"СПО (с)","-"))))</f>
        <v>-</v>
      </c>
      <c r="L3583" s="23">
        <f>COUNTA(L3567:L3582)</f>
        <v>0</v>
      </c>
      <c r="M3583" s="23" t="s">
        <v>80</v>
      </c>
      <c r="N3583" s="23" t="s">
        <v>80</v>
      </c>
      <c r="O3583" s="23">
        <f>COUNTA(O3567:O3582)</f>
        <v>0</v>
      </c>
      <c r="P3583" s="23" t="s">
        <v>80</v>
      </c>
      <c r="Q3583" s="23">
        <f>SUM(Q3567:Q3582)</f>
        <v>0</v>
      </c>
      <c r="R3583" s="23" t="str">
        <f>CONCATENATE("П.Г.П. - ",MAX(R3567:R3582))</f>
        <v>П.Г.П. - 0</v>
      </c>
      <c r="S3583" s="23">
        <f>COUNTA(S3567)</f>
        <v>0</v>
      </c>
      <c r="T3583" s="23">
        <f>T3568</f>
        <v>0</v>
      </c>
      <c r="U3583" s="23" t="s">
        <v>80</v>
      </c>
      <c r="V3583" s="23" t="s">
        <v>80</v>
      </c>
      <c r="W3583" s="23">
        <f>COUNTA(W3567:W3582)</f>
        <v>0</v>
      </c>
      <c r="X3583" s="23" t="str">
        <f>CONCATENATE("П.Г.П. - ",MAX(X3567:X3582))</f>
        <v>П.Г.П. - 0</v>
      </c>
      <c r="Y3583" s="24">
        <f>Y3567</f>
        <v>0</v>
      </c>
      <c r="Z3583" s="23" t="str">
        <f>IF(Z3567="","-",Z3567)</f>
        <v>-</v>
      </c>
      <c r="AA3583" s="23" t="str">
        <f t="shared" ref="AA3583:AC3583" si="451">IF(AA3567="","-",AA3567)</f>
        <v>-</v>
      </c>
      <c r="AB3583" s="23" t="str">
        <f t="shared" si="451"/>
        <v>-</v>
      </c>
      <c r="AC3583" s="23" t="str">
        <f t="shared" si="451"/>
        <v>-</v>
      </c>
      <c r="AD3583" s="23" t="s">
        <v>80</v>
      </c>
      <c r="AE3583" s="23">
        <f>SUM(AE3567:AE3582)</f>
        <v>0</v>
      </c>
      <c r="AF3583" s="25">
        <f>SUM(AF3567:AF3582)</f>
        <v>0</v>
      </c>
      <c r="AG3583" s="23" t="s">
        <v>80</v>
      </c>
      <c r="AH3583" s="23" t="s">
        <v>80</v>
      </c>
    </row>
    <row r="3584" spans="1:34" x14ac:dyDescent="0.25">
      <c r="A3584" s="62">
        <f>COUNTA(H3584:K3584,L3584:AH3584)-7</f>
        <v>-1</v>
      </c>
      <c r="B3584" s="13"/>
      <c r="C3584" s="13"/>
      <c r="D3584" s="13"/>
      <c r="E3584" s="13">
        <f t="shared" ref="E3584:E3599" si="452">IF(K3584="ВО",4,IF(K3584="СПО",3,IF(K3584="ВО (студент)",2,IF(K3584="СПО (студент)",1,0))))</f>
        <v>0</v>
      </c>
      <c r="F3584" s="13"/>
      <c r="G3584" s="13"/>
      <c r="H3584" s="88">
        <v>231</v>
      </c>
      <c r="I3584" s="88"/>
      <c r="J3584" s="7" t="s">
        <v>77</v>
      </c>
      <c r="K3584" s="8"/>
      <c r="L3584" s="19"/>
      <c r="M3584" s="8"/>
      <c r="N3584" s="19"/>
      <c r="O3584" s="19"/>
      <c r="P3584" s="19"/>
      <c r="Q3584" s="8"/>
      <c r="R3584" s="8"/>
      <c r="S3584" s="88"/>
      <c r="T3584" s="17" t="s">
        <v>80</v>
      </c>
      <c r="U3584" s="17" t="s">
        <v>80</v>
      </c>
      <c r="V3584" s="18" t="s">
        <v>80</v>
      </c>
      <c r="W3584" s="19"/>
      <c r="X3584" s="8"/>
      <c r="Y3584" s="90"/>
      <c r="Z3584" s="88"/>
      <c r="AA3584" s="88"/>
      <c r="AB3584" s="88" t="str">
        <f>IF(Y3584&lt;1,"-",ROUND(YEARFRAC(Y3584,#REF!,1),2))</f>
        <v>-</v>
      </c>
      <c r="AC3584" s="88"/>
      <c r="AD3584" s="10"/>
      <c r="AE3584" s="8"/>
      <c r="AF3584" s="12"/>
      <c r="AG3584" s="8"/>
      <c r="AH3584" s="88"/>
    </row>
    <row r="3585" spans="1:34" x14ac:dyDescent="0.25">
      <c r="A3585" s="62">
        <f>COUNTA(H3585:K3585,L3585:AH3585)</f>
        <v>0</v>
      </c>
      <c r="B3585" s="13"/>
      <c r="C3585" s="13"/>
      <c r="D3585" s="13"/>
      <c r="E3585" s="13">
        <f t="shared" si="452"/>
        <v>0</v>
      </c>
      <c r="F3585" s="13"/>
      <c r="G3585" s="13"/>
      <c r="H3585" s="88"/>
      <c r="I3585" s="88"/>
      <c r="J3585" s="9"/>
      <c r="K3585" s="8"/>
      <c r="L3585" s="19"/>
      <c r="M3585" s="8"/>
      <c r="N3585" s="19"/>
      <c r="O3585" s="19"/>
      <c r="P3585" s="19"/>
      <c r="Q3585" s="8"/>
      <c r="R3585" s="8"/>
      <c r="S3585" s="88"/>
      <c r="T3585" s="8"/>
      <c r="U3585" s="8"/>
      <c r="V3585" s="11"/>
      <c r="W3585" s="19"/>
      <c r="X3585" s="8"/>
      <c r="Y3585" s="90"/>
      <c r="Z3585" s="88"/>
      <c r="AA3585" s="88"/>
      <c r="AB3585" s="88"/>
      <c r="AC3585" s="88"/>
      <c r="AD3585" s="10"/>
      <c r="AE3585" s="8"/>
      <c r="AF3585" s="12"/>
      <c r="AG3585" s="8"/>
      <c r="AH3585" s="88"/>
    </row>
    <row r="3586" spans="1:34" x14ac:dyDescent="0.25">
      <c r="A3586" s="62">
        <f>COUNTA(H3586:K3586,L3586:AH3586,J3587)-4</f>
        <v>0</v>
      </c>
      <c r="B3586" s="13"/>
      <c r="C3586" s="13"/>
      <c r="D3586" s="13"/>
      <c r="E3586" s="13">
        <f t="shared" si="452"/>
        <v>0</v>
      </c>
      <c r="F3586" s="13"/>
      <c r="G3586" s="13"/>
      <c r="H3586" s="88"/>
      <c r="I3586" s="88"/>
      <c r="J3586" s="7" t="s">
        <v>78</v>
      </c>
      <c r="K3586" s="8"/>
      <c r="L3586" s="19"/>
      <c r="M3586" s="8"/>
      <c r="N3586" s="19"/>
      <c r="O3586" s="19"/>
      <c r="P3586" s="19"/>
      <c r="Q3586" s="8"/>
      <c r="R3586" s="8"/>
      <c r="S3586" s="88"/>
      <c r="T3586" s="17" t="s">
        <v>80</v>
      </c>
      <c r="U3586" s="17" t="s">
        <v>80</v>
      </c>
      <c r="V3586" s="18" t="s">
        <v>80</v>
      </c>
      <c r="W3586" s="19"/>
      <c r="X3586" s="8"/>
      <c r="Y3586" s="90"/>
      <c r="Z3586" s="88"/>
      <c r="AA3586" s="88"/>
      <c r="AB3586" s="88"/>
      <c r="AC3586" s="88"/>
      <c r="AD3586" s="10"/>
      <c r="AE3586" s="8"/>
      <c r="AF3586" s="12"/>
      <c r="AG3586" s="8"/>
      <c r="AH3586" s="88"/>
    </row>
    <row r="3587" spans="1:34" x14ac:dyDescent="0.25">
      <c r="A3587" s="62">
        <f>COUNTA(H3587:K3587,L3587:AH3587)</f>
        <v>0</v>
      </c>
      <c r="B3587" s="13"/>
      <c r="C3587" s="13"/>
      <c r="D3587" s="13" t="str">
        <f>IF(J3587&gt;0,"совмещение","-")</f>
        <v>-</v>
      </c>
      <c r="E3587" s="13">
        <f t="shared" si="452"/>
        <v>0</v>
      </c>
      <c r="F3587" s="13"/>
      <c r="G3587" s="13"/>
      <c r="H3587" s="88"/>
      <c r="I3587" s="88"/>
      <c r="J3587" s="9"/>
      <c r="K3587" s="8"/>
      <c r="L3587" s="19"/>
      <c r="M3587" s="8"/>
      <c r="N3587" s="19"/>
      <c r="O3587" s="19"/>
      <c r="P3587" s="19"/>
      <c r="Q3587" s="8"/>
      <c r="R3587" s="8"/>
      <c r="S3587" s="88"/>
      <c r="T3587" s="8"/>
      <c r="U3587" s="8"/>
      <c r="V3587" s="11"/>
      <c r="W3587" s="19"/>
      <c r="X3587" s="8"/>
      <c r="Y3587" s="90"/>
      <c r="Z3587" s="88"/>
      <c r="AA3587" s="88"/>
      <c r="AB3587" s="88"/>
      <c r="AC3587" s="88"/>
      <c r="AD3587" s="10"/>
      <c r="AE3587" s="8"/>
      <c r="AF3587" s="12"/>
      <c r="AG3587" s="8"/>
      <c r="AH3587" s="88"/>
    </row>
    <row r="3588" spans="1:34" x14ac:dyDescent="0.25">
      <c r="A3588" s="62">
        <f>COUNTA(H3588:K3588,L3588:AH3588)</f>
        <v>0</v>
      </c>
      <c r="B3588" s="13"/>
      <c r="C3588" s="13"/>
      <c r="D3588" s="13"/>
      <c r="E3588" s="13">
        <f t="shared" si="452"/>
        <v>0</v>
      </c>
      <c r="F3588" s="13"/>
      <c r="G3588" s="13"/>
      <c r="H3588" s="88"/>
      <c r="I3588" s="88"/>
      <c r="J3588" s="9"/>
      <c r="K3588" s="8"/>
      <c r="L3588" s="19"/>
      <c r="M3588" s="8"/>
      <c r="N3588" s="19"/>
      <c r="O3588" s="19"/>
      <c r="P3588" s="19"/>
      <c r="Q3588" s="8"/>
      <c r="R3588" s="8"/>
      <c r="S3588" s="88"/>
      <c r="T3588" s="8"/>
      <c r="U3588" s="8"/>
      <c r="V3588" s="11"/>
      <c r="W3588" s="19"/>
      <c r="X3588" s="8"/>
      <c r="Y3588" s="90"/>
      <c r="Z3588" s="88"/>
      <c r="AA3588" s="88"/>
      <c r="AB3588" s="88"/>
      <c r="AC3588" s="88"/>
      <c r="AD3588" s="10"/>
      <c r="AE3588" s="8"/>
      <c r="AF3588" s="12"/>
      <c r="AG3588" s="8"/>
      <c r="AH3588" s="88"/>
    </row>
    <row r="3589" spans="1:34" x14ac:dyDescent="0.25">
      <c r="A3589" s="62">
        <f>COUNTA(H3589:K3589,L3589:AH3589)</f>
        <v>0</v>
      </c>
      <c r="B3589" s="13"/>
      <c r="C3589" s="13"/>
      <c r="D3589" s="13"/>
      <c r="E3589" s="13">
        <f t="shared" si="452"/>
        <v>0</v>
      </c>
      <c r="F3589" s="13"/>
      <c r="G3589" s="13"/>
      <c r="H3589" s="88"/>
      <c r="I3589" s="88"/>
      <c r="J3589" s="9"/>
      <c r="K3589" s="8"/>
      <c r="L3589" s="19"/>
      <c r="M3589" s="8"/>
      <c r="N3589" s="19"/>
      <c r="O3589" s="19"/>
      <c r="P3589" s="19"/>
      <c r="Q3589" s="8"/>
      <c r="R3589" s="8"/>
      <c r="S3589" s="88"/>
      <c r="T3589" s="8"/>
      <c r="U3589" s="8"/>
      <c r="V3589" s="11"/>
      <c r="W3589" s="19"/>
      <c r="X3589" s="8"/>
      <c r="Y3589" s="90"/>
      <c r="Z3589" s="88"/>
      <c r="AA3589" s="88"/>
      <c r="AB3589" s="88"/>
      <c r="AC3589" s="88"/>
      <c r="AD3589" s="10"/>
      <c r="AE3589" s="8"/>
      <c r="AF3589" s="12"/>
      <c r="AG3589" s="8"/>
      <c r="AH3589" s="88"/>
    </row>
    <row r="3590" spans="1:34" x14ac:dyDescent="0.25">
      <c r="A3590" s="62">
        <f>COUNTA(H3590:K3590,L3590:AH3590)</f>
        <v>0</v>
      </c>
      <c r="B3590" s="13"/>
      <c r="C3590" s="13"/>
      <c r="D3590" s="13"/>
      <c r="E3590" s="13">
        <f t="shared" si="452"/>
        <v>0</v>
      </c>
      <c r="F3590" s="13"/>
      <c r="G3590" s="13"/>
      <c r="H3590" s="88"/>
      <c r="I3590" s="88"/>
      <c r="J3590" s="9"/>
      <c r="K3590" s="8"/>
      <c r="L3590" s="19"/>
      <c r="M3590" s="8"/>
      <c r="N3590" s="19"/>
      <c r="O3590" s="19"/>
      <c r="P3590" s="19"/>
      <c r="Q3590" s="8"/>
      <c r="R3590" s="8"/>
      <c r="S3590" s="88"/>
      <c r="T3590" s="8"/>
      <c r="U3590" s="8"/>
      <c r="V3590" s="11"/>
      <c r="W3590" s="19"/>
      <c r="X3590" s="8"/>
      <c r="Y3590" s="90"/>
      <c r="Z3590" s="88"/>
      <c r="AA3590" s="88"/>
      <c r="AB3590" s="88"/>
      <c r="AC3590" s="88"/>
      <c r="AD3590" s="10"/>
      <c r="AE3590" s="8"/>
      <c r="AF3590" s="12"/>
      <c r="AG3590" s="8"/>
      <c r="AH3590" s="88"/>
    </row>
    <row r="3591" spans="1:34" x14ac:dyDescent="0.25">
      <c r="A3591" s="62">
        <f>COUNTA(H3591:K3591,L3591:AH3591)</f>
        <v>0</v>
      </c>
      <c r="B3591" s="13"/>
      <c r="C3591" s="13"/>
      <c r="D3591" s="13"/>
      <c r="E3591" s="13">
        <f t="shared" si="452"/>
        <v>0</v>
      </c>
      <c r="F3591" s="13"/>
      <c r="G3591" s="13"/>
      <c r="H3591" s="88"/>
      <c r="I3591" s="88"/>
      <c r="J3591" s="9"/>
      <c r="K3591" s="8"/>
      <c r="L3591" s="19"/>
      <c r="M3591" s="8"/>
      <c r="N3591" s="19"/>
      <c r="O3591" s="19"/>
      <c r="P3591" s="19"/>
      <c r="Q3591" s="8"/>
      <c r="R3591" s="8"/>
      <c r="S3591" s="88"/>
      <c r="T3591" s="8"/>
      <c r="U3591" s="8"/>
      <c r="V3591" s="11"/>
      <c r="W3591" s="19"/>
      <c r="X3591" s="8"/>
      <c r="Y3591" s="90"/>
      <c r="Z3591" s="88"/>
      <c r="AA3591" s="88"/>
      <c r="AB3591" s="88"/>
      <c r="AC3591" s="88"/>
      <c r="AD3591" s="10"/>
      <c r="AE3591" s="8"/>
      <c r="AF3591" s="12"/>
      <c r="AG3591" s="8"/>
      <c r="AH3591" s="88"/>
    </row>
    <row r="3592" spans="1:34" x14ac:dyDescent="0.25">
      <c r="A3592" s="62">
        <f>COUNTA(H3592:K3592,L3592:AH3592)</f>
        <v>0</v>
      </c>
      <c r="B3592" s="13"/>
      <c r="C3592" s="13"/>
      <c r="D3592" s="13"/>
      <c r="E3592" s="13">
        <f t="shared" si="452"/>
        <v>0</v>
      </c>
      <c r="F3592" s="13"/>
      <c r="G3592" s="13"/>
      <c r="H3592" s="88"/>
      <c r="I3592" s="88"/>
      <c r="J3592" s="9"/>
      <c r="K3592" s="8"/>
      <c r="L3592" s="19"/>
      <c r="M3592" s="8"/>
      <c r="N3592" s="19"/>
      <c r="O3592" s="19"/>
      <c r="P3592" s="19"/>
      <c r="Q3592" s="8"/>
      <c r="R3592" s="8"/>
      <c r="S3592" s="88"/>
      <c r="T3592" s="8"/>
      <c r="U3592" s="8"/>
      <c r="V3592" s="11"/>
      <c r="W3592" s="19"/>
      <c r="X3592" s="8"/>
      <c r="Y3592" s="90"/>
      <c r="Z3592" s="88"/>
      <c r="AA3592" s="88"/>
      <c r="AB3592" s="88"/>
      <c r="AC3592" s="88"/>
      <c r="AD3592" s="10"/>
      <c r="AE3592" s="8"/>
      <c r="AF3592" s="12"/>
      <c r="AG3592" s="8"/>
      <c r="AH3592" s="88"/>
    </row>
    <row r="3593" spans="1:34" x14ac:dyDescent="0.25">
      <c r="A3593" s="62">
        <f>COUNTA(H3593:K3593,L3593:AH3593,J3594)-4</f>
        <v>0</v>
      </c>
      <c r="B3593" s="13"/>
      <c r="C3593" s="13"/>
      <c r="D3593" s="13"/>
      <c r="E3593" s="13">
        <f t="shared" si="452"/>
        <v>0</v>
      </c>
      <c r="F3593" s="13"/>
      <c r="G3593" s="13"/>
      <c r="H3593" s="88"/>
      <c r="I3593" s="88"/>
      <c r="J3593" s="7" t="s">
        <v>79</v>
      </c>
      <c r="K3593" s="8"/>
      <c r="L3593" s="19"/>
      <c r="M3593" s="8"/>
      <c r="N3593" s="19"/>
      <c r="O3593" s="19"/>
      <c r="P3593" s="19"/>
      <c r="Q3593" s="8"/>
      <c r="R3593" s="8"/>
      <c r="S3593" s="88"/>
      <c r="T3593" s="17" t="s">
        <v>80</v>
      </c>
      <c r="U3593" s="17" t="s">
        <v>80</v>
      </c>
      <c r="V3593" s="18" t="s">
        <v>80</v>
      </c>
      <c r="W3593" s="19"/>
      <c r="X3593" s="8"/>
      <c r="Y3593" s="90"/>
      <c r="Z3593" s="88"/>
      <c r="AA3593" s="88"/>
      <c r="AB3593" s="88"/>
      <c r="AC3593" s="88"/>
      <c r="AD3593" s="10"/>
      <c r="AE3593" s="8"/>
      <c r="AF3593" s="12"/>
      <c r="AG3593" s="8"/>
      <c r="AH3593" s="88"/>
    </row>
    <row r="3594" spans="1:34" x14ac:dyDescent="0.25">
      <c r="A3594" s="62">
        <f>COUNTA(H3594:K3594,L3594:AH3594)</f>
        <v>0</v>
      </c>
      <c r="B3594" s="13"/>
      <c r="C3594" s="13"/>
      <c r="D3594" s="13" t="str">
        <f>IF(J3594&gt;0,"совместительство","-")</f>
        <v>-</v>
      </c>
      <c r="E3594" s="13">
        <f t="shared" si="452"/>
        <v>0</v>
      </c>
      <c r="F3594" s="13"/>
      <c r="G3594" s="13"/>
      <c r="H3594" s="88"/>
      <c r="I3594" s="88"/>
      <c r="J3594" s="9"/>
      <c r="K3594" s="8"/>
      <c r="L3594" s="19"/>
      <c r="M3594" s="8"/>
      <c r="N3594" s="19"/>
      <c r="O3594" s="19"/>
      <c r="P3594" s="19"/>
      <c r="Q3594" s="8"/>
      <c r="R3594" s="8"/>
      <c r="S3594" s="88"/>
      <c r="T3594" s="8"/>
      <c r="U3594" s="8"/>
      <c r="V3594" s="11"/>
      <c r="W3594" s="19"/>
      <c r="X3594" s="8"/>
      <c r="Y3594" s="90"/>
      <c r="Z3594" s="88"/>
      <c r="AA3594" s="88"/>
      <c r="AB3594" s="88"/>
      <c r="AC3594" s="88"/>
      <c r="AD3594" s="10"/>
      <c r="AE3594" s="8"/>
      <c r="AF3594" s="12"/>
      <c r="AG3594" s="8"/>
      <c r="AH3594" s="88"/>
    </row>
    <row r="3595" spans="1:34" x14ac:dyDescent="0.25">
      <c r="A3595" s="62">
        <f>COUNTA(H3595:K3595,L3595:AH3595)</f>
        <v>0</v>
      </c>
      <c r="B3595" s="13"/>
      <c r="C3595" s="13"/>
      <c r="D3595" s="13"/>
      <c r="E3595" s="13">
        <f t="shared" si="452"/>
        <v>0</v>
      </c>
      <c r="F3595" s="13"/>
      <c r="G3595" s="13"/>
      <c r="H3595" s="88"/>
      <c r="I3595" s="88"/>
      <c r="J3595" s="9"/>
      <c r="K3595" s="8"/>
      <c r="L3595" s="19"/>
      <c r="M3595" s="8"/>
      <c r="N3595" s="19"/>
      <c r="O3595" s="19"/>
      <c r="P3595" s="19"/>
      <c r="Q3595" s="8"/>
      <c r="R3595" s="8"/>
      <c r="S3595" s="88"/>
      <c r="T3595" s="8"/>
      <c r="U3595" s="8"/>
      <c r="V3595" s="11"/>
      <c r="W3595" s="19"/>
      <c r="X3595" s="8"/>
      <c r="Y3595" s="90"/>
      <c r="Z3595" s="88"/>
      <c r="AA3595" s="88"/>
      <c r="AB3595" s="88"/>
      <c r="AC3595" s="88"/>
      <c r="AD3595" s="10"/>
      <c r="AE3595" s="8"/>
      <c r="AF3595" s="12"/>
      <c r="AG3595" s="8"/>
      <c r="AH3595" s="88"/>
    </row>
    <row r="3596" spans="1:34" x14ac:dyDescent="0.25">
      <c r="A3596" s="62">
        <f>COUNTA(H3596:K3596,L3596:AH3596)</f>
        <v>0</v>
      </c>
      <c r="B3596" s="13"/>
      <c r="C3596" s="13"/>
      <c r="D3596" s="13"/>
      <c r="E3596" s="13">
        <f t="shared" si="452"/>
        <v>0</v>
      </c>
      <c r="F3596" s="13"/>
      <c r="G3596" s="13"/>
      <c r="H3596" s="88"/>
      <c r="I3596" s="88"/>
      <c r="J3596" s="9"/>
      <c r="K3596" s="8"/>
      <c r="L3596" s="19"/>
      <c r="M3596" s="8"/>
      <c r="N3596" s="19"/>
      <c r="O3596" s="19"/>
      <c r="P3596" s="19"/>
      <c r="Q3596" s="8"/>
      <c r="R3596" s="8"/>
      <c r="S3596" s="88"/>
      <c r="T3596" s="8"/>
      <c r="U3596" s="8"/>
      <c r="V3596" s="11"/>
      <c r="W3596" s="19"/>
      <c r="X3596" s="8"/>
      <c r="Y3596" s="90"/>
      <c r="Z3596" s="88"/>
      <c r="AA3596" s="88"/>
      <c r="AB3596" s="88"/>
      <c r="AC3596" s="88"/>
      <c r="AD3596" s="10"/>
      <c r="AE3596" s="8"/>
      <c r="AF3596" s="12"/>
      <c r="AG3596" s="8"/>
      <c r="AH3596" s="88"/>
    </row>
    <row r="3597" spans="1:34" x14ac:dyDescent="0.25">
      <c r="A3597" s="62">
        <f>COUNTA(H3597:K3597,L3597:AH3597)</f>
        <v>0</v>
      </c>
      <c r="B3597" s="13"/>
      <c r="C3597" s="13"/>
      <c r="D3597" s="13"/>
      <c r="E3597" s="13">
        <f t="shared" si="452"/>
        <v>0</v>
      </c>
      <c r="F3597" s="13"/>
      <c r="G3597" s="13"/>
      <c r="H3597" s="88"/>
      <c r="I3597" s="88"/>
      <c r="J3597" s="9"/>
      <c r="K3597" s="8"/>
      <c r="L3597" s="19"/>
      <c r="M3597" s="8"/>
      <c r="N3597" s="19"/>
      <c r="O3597" s="19"/>
      <c r="P3597" s="19"/>
      <c r="Q3597" s="8"/>
      <c r="R3597" s="8"/>
      <c r="S3597" s="88"/>
      <c r="T3597" s="8"/>
      <c r="U3597" s="8"/>
      <c r="V3597" s="11"/>
      <c r="W3597" s="19"/>
      <c r="X3597" s="8"/>
      <c r="Y3597" s="90"/>
      <c r="Z3597" s="88"/>
      <c r="AA3597" s="88"/>
      <c r="AB3597" s="88"/>
      <c r="AC3597" s="88"/>
      <c r="AD3597" s="10"/>
      <c r="AE3597" s="8"/>
      <c r="AF3597" s="12"/>
      <c r="AG3597" s="8"/>
      <c r="AH3597" s="88"/>
    </row>
    <row r="3598" spans="1:34" x14ac:dyDescent="0.25">
      <c r="A3598" s="62">
        <f>COUNTA(H3598:K3598,L3598:AH3598)</f>
        <v>0</v>
      </c>
      <c r="B3598" s="13"/>
      <c r="C3598" s="13"/>
      <c r="D3598" s="13"/>
      <c r="E3598" s="13">
        <f t="shared" si="452"/>
        <v>0</v>
      </c>
      <c r="F3598" s="13"/>
      <c r="G3598" s="13"/>
      <c r="H3598" s="88"/>
      <c r="I3598" s="88"/>
      <c r="J3598" s="9"/>
      <c r="K3598" s="8"/>
      <c r="L3598" s="19"/>
      <c r="M3598" s="8"/>
      <c r="N3598" s="19"/>
      <c r="O3598" s="19"/>
      <c r="P3598" s="19"/>
      <c r="Q3598" s="8"/>
      <c r="R3598" s="8"/>
      <c r="S3598" s="88"/>
      <c r="T3598" s="8"/>
      <c r="U3598" s="8"/>
      <c r="V3598" s="11"/>
      <c r="W3598" s="19"/>
      <c r="X3598" s="8"/>
      <c r="Y3598" s="90"/>
      <c r="Z3598" s="88"/>
      <c r="AA3598" s="88"/>
      <c r="AB3598" s="88"/>
      <c r="AC3598" s="88"/>
      <c r="AD3598" s="10"/>
      <c r="AE3598" s="8"/>
      <c r="AF3598" s="12"/>
      <c r="AG3598" s="8"/>
      <c r="AH3598" s="88"/>
    </row>
    <row r="3599" spans="1:34" x14ac:dyDescent="0.25">
      <c r="A3599" s="62">
        <f>COUNTA(H3599:K3599,L3599:AH3599)</f>
        <v>0</v>
      </c>
      <c r="B3599" s="13"/>
      <c r="C3599" s="13"/>
      <c r="D3599" s="13"/>
      <c r="E3599" s="13">
        <f t="shared" si="452"/>
        <v>0</v>
      </c>
      <c r="F3599" s="13"/>
      <c r="G3599" s="13"/>
      <c r="H3599" s="88"/>
      <c r="I3599" s="88"/>
      <c r="J3599" s="9"/>
      <c r="K3599" s="8"/>
      <c r="L3599" s="19"/>
      <c r="M3599" s="8"/>
      <c r="N3599" s="19"/>
      <c r="O3599" s="19"/>
      <c r="P3599" s="19"/>
      <c r="Q3599" s="8"/>
      <c r="R3599" s="8"/>
      <c r="S3599" s="88"/>
      <c r="T3599" s="8"/>
      <c r="U3599" s="8"/>
      <c r="V3599" s="11"/>
      <c r="W3599" s="19"/>
      <c r="X3599" s="8"/>
      <c r="Y3599" s="90"/>
      <c r="Z3599" s="88"/>
      <c r="AA3599" s="88"/>
      <c r="AB3599" s="88"/>
      <c r="AC3599" s="88"/>
      <c r="AD3599" s="10"/>
      <c r="AE3599" s="8"/>
      <c r="AF3599" s="12"/>
      <c r="AG3599" s="8"/>
      <c r="AH3599" s="88"/>
    </row>
    <row r="3600" spans="1:34" s="26" customFormat="1" ht="11.25" customHeight="1" x14ac:dyDescent="0.25">
      <c r="A3600" s="21">
        <v>0</v>
      </c>
      <c r="B3600" s="22"/>
      <c r="C3600" s="22"/>
      <c r="D3600" s="21"/>
      <c r="E3600" s="23">
        <f>MAX(E3584:E3599)</f>
        <v>0</v>
      </c>
      <c r="F3600" s="21" t="str">
        <f>RIGHT(R3600,4)</f>
        <v xml:space="preserve"> - 0</v>
      </c>
      <c r="G3600" s="21" t="str">
        <f>RIGHT(X3600,4)</f>
        <v xml:space="preserve"> - 0</v>
      </c>
      <c r="H3600" s="88"/>
      <c r="I3600" s="88"/>
      <c r="J3600" s="23" t="s">
        <v>85</v>
      </c>
      <c r="K3600" s="23" t="str">
        <f>IF(E3600=4,"ВО",IF(E3600=3,"СПО",IF(E3600=2,"ВО (с)",IF(E3600=1,"СПО (с)","-"))))</f>
        <v>-</v>
      </c>
      <c r="L3600" s="23">
        <f>COUNTA(L3584:L3599)</f>
        <v>0</v>
      </c>
      <c r="M3600" s="23" t="s">
        <v>80</v>
      </c>
      <c r="N3600" s="23" t="s">
        <v>80</v>
      </c>
      <c r="O3600" s="23">
        <f>COUNTA(O3584:O3599)</f>
        <v>0</v>
      </c>
      <c r="P3600" s="23" t="s">
        <v>80</v>
      </c>
      <c r="Q3600" s="23">
        <f>SUM(Q3584:Q3599)</f>
        <v>0</v>
      </c>
      <c r="R3600" s="23" t="str">
        <f>CONCATENATE("П.Г.П. - ",MAX(R3584:R3599))</f>
        <v>П.Г.П. - 0</v>
      </c>
      <c r="S3600" s="23">
        <f>COUNTA(S3584)</f>
        <v>0</v>
      </c>
      <c r="T3600" s="23">
        <f>T3585</f>
        <v>0</v>
      </c>
      <c r="U3600" s="23" t="s">
        <v>80</v>
      </c>
      <c r="V3600" s="23" t="s">
        <v>80</v>
      </c>
      <c r="W3600" s="23">
        <f>COUNTA(W3584:W3599)</f>
        <v>0</v>
      </c>
      <c r="X3600" s="23" t="str">
        <f>CONCATENATE("П.Г.П. - ",MAX(X3584:X3599))</f>
        <v>П.Г.П. - 0</v>
      </c>
      <c r="Y3600" s="24">
        <f>Y3584</f>
        <v>0</v>
      </c>
      <c r="Z3600" s="23" t="str">
        <f>IF(Z3584="","-",Z3584)</f>
        <v>-</v>
      </c>
      <c r="AA3600" s="23" t="str">
        <f t="shared" ref="AA3600:AC3600" si="453">IF(AA3584="","-",AA3584)</f>
        <v>-</v>
      </c>
      <c r="AB3600" s="23" t="str">
        <f t="shared" si="453"/>
        <v>-</v>
      </c>
      <c r="AC3600" s="23" t="str">
        <f t="shared" si="453"/>
        <v>-</v>
      </c>
      <c r="AD3600" s="23" t="s">
        <v>80</v>
      </c>
      <c r="AE3600" s="23">
        <f>SUM(AE3584:AE3599)</f>
        <v>0</v>
      </c>
      <c r="AF3600" s="25">
        <f>SUM(AF3584:AF3599)</f>
        <v>0</v>
      </c>
      <c r="AG3600" s="23" t="s">
        <v>80</v>
      </c>
      <c r="AH3600" s="23" t="s">
        <v>80</v>
      </c>
    </row>
    <row r="3601" spans="1:34" x14ac:dyDescent="0.25">
      <c r="A3601" s="62">
        <f>COUNTA(H3601:K3601,L3601:AH3601)-7</f>
        <v>-1</v>
      </c>
      <c r="B3601" s="13"/>
      <c r="C3601" s="13"/>
      <c r="D3601" s="13"/>
      <c r="E3601" s="13">
        <f t="shared" ref="E3601:E3616" si="454">IF(K3601="ВО",4,IF(K3601="СПО",3,IF(K3601="ВО (студент)",2,IF(K3601="СПО (студент)",1,0))))</f>
        <v>0</v>
      </c>
      <c r="F3601" s="13"/>
      <c r="G3601" s="13"/>
      <c r="H3601" s="88">
        <v>232</v>
      </c>
      <c r="I3601" s="88"/>
      <c r="J3601" s="7" t="s">
        <v>77</v>
      </c>
      <c r="K3601" s="8"/>
      <c r="L3601" s="19"/>
      <c r="M3601" s="8"/>
      <c r="N3601" s="19"/>
      <c r="O3601" s="19"/>
      <c r="P3601" s="19"/>
      <c r="Q3601" s="8"/>
      <c r="R3601" s="8"/>
      <c r="S3601" s="88"/>
      <c r="T3601" s="17" t="s">
        <v>80</v>
      </c>
      <c r="U3601" s="17" t="s">
        <v>80</v>
      </c>
      <c r="V3601" s="18" t="s">
        <v>80</v>
      </c>
      <c r="W3601" s="19"/>
      <c r="X3601" s="8"/>
      <c r="Y3601" s="90"/>
      <c r="Z3601" s="88"/>
      <c r="AA3601" s="88"/>
      <c r="AB3601" s="88" t="str">
        <f>IF(Y3601&lt;1,"-",ROUND(YEARFRAC(Y3601,#REF!,1),2))</f>
        <v>-</v>
      </c>
      <c r="AC3601" s="88"/>
      <c r="AD3601" s="10"/>
      <c r="AE3601" s="8"/>
      <c r="AF3601" s="12"/>
      <c r="AG3601" s="8"/>
      <c r="AH3601" s="88"/>
    </row>
    <row r="3602" spans="1:34" x14ac:dyDescent="0.25">
      <c r="A3602" s="62">
        <f>COUNTA(H3602:K3602,L3602:AH3602)</f>
        <v>0</v>
      </c>
      <c r="B3602" s="13"/>
      <c r="C3602" s="13"/>
      <c r="D3602" s="13"/>
      <c r="E3602" s="13">
        <f t="shared" si="454"/>
        <v>0</v>
      </c>
      <c r="F3602" s="13"/>
      <c r="G3602" s="13"/>
      <c r="H3602" s="88"/>
      <c r="I3602" s="88"/>
      <c r="J3602" s="9"/>
      <c r="K3602" s="8"/>
      <c r="L3602" s="19"/>
      <c r="M3602" s="8"/>
      <c r="N3602" s="19"/>
      <c r="O3602" s="19"/>
      <c r="P3602" s="19"/>
      <c r="Q3602" s="8"/>
      <c r="R3602" s="8"/>
      <c r="S3602" s="88"/>
      <c r="T3602" s="8"/>
      <c r="U3602" s="8"/>
      <c r="V3602" s="11"/>
      <c r="W3602" s="19"/>
      <c r="X3602" s="8"/>
      <c r="Y3602" s="90"/>
      <c r="Z3602" s="88"/>
      <c r="AA3602" s="88"/>
      <c r="AB3602" s="88"/>
      <c r="AC3602" s="88"/>
      <c r="AD3602" s="10"/>
      <c r="AE3602" s="8"/>
      <c r="AF3602" s="12"/>
      <c r="AG3602" s="8"/>
      <c r="AH3602" s="88"/>
    </row>
    <row r="3603" spans="1:34" x14ac:dyDescent="0.25">
      <c r="A3603" s="62">
        <f>COUNTA(H3603:K3603,L3603:AH3603,J3604)-4</f>
        <v>0</v>
      </c>
      <c r="B3603" s="13"/>
      <c r="C3603" s="13"/>
      <c r="D3603" s="13"/>
      <c r="E3603" s="13">
        <f t="shared" si="454"/>
        <v>0</v>
      </c>
      <c r="F3603" s="13"/>
      <c r="G3603" s="13"/>
      <c r="H3603" s="88"/>
      <c r="I3603" s="88"/>
      <c r="J3603" s="7" t="s">
        <v>78</v>
      </c>
      <c r="K3603" s="8"/>
      <c r="L3603" s="19"/>
      <c r="M3603" s="8"/>
      <c r="N3603" s="19"/>
      <c r="O3603" s="19"/>
      <c r="P3603" s="19"/>
      <c r="Q3603" s="8"/>
      <c r="R3603" s="8"/>
      <c r="S3603" s="88"/>
      <c r="T3603" s="17" t="s">
        <v>80</v>
      </c>
      <c r="U3603" s="17" t="s">
        <v>80</v>
      </c>
      <c r="V3603" s="18" t="s">
        <v>80</v>
      </c>
      <c r="W3603" s="19"/>
      <c r="X3603" s="8"/>
      <c r="Y3603" s="90"/>
      <c r="Z3603" s="88"/>
      <c r="AA3603" s="88"/>
      <c r="AB3603" s="88"/>
      <c r="AC3603" s="88"/>
      <c r="AD3603" s="10"/>
      <c r="AE3603" s="8"/>
      <c r="AF3603" s="12"/>
      <c r="AG3603" s="8"/>
      <c r="AH3603" s="88"/>
    </row>
    <row r="3604" spans="1:34" x14ac:dyDescent="0.25">
      <c r="A3604" s="62">
        <f>COUNTA(H3604:K3604,L3604:AH3604)</f>
        <v>0</v>
      </c>
      <c r="B3604" s="13"/>
      <c r="C3604" s="13"/>
      <c r="D3604" s="13" t="str">
        <f>IF(J3604&gt;0,"совмещение","-")</f>
        <v>-</v>
      </c>
      <c r="E3604" s="13">
        <f t="shared" si="454"/>
        <v>0</v>
      </c>
      <c r="F3604" s="13"/>
      <c r="G3604" s="13"/>
      <c r="H3604" s="88"/>
      <c r="I3604" s="88"/>
      <c r="J3604" s="9"/>
      <c r="K3604" s="8"/>
      <c r="L3604" s="19"/>
      <c r="M3604" s="8"/>
      <c r="N3604" s="19"/>
      <c r="O3604" s="19"/>
      <c r="P3604" s="19"/>
      <c r="Q3604" s="8"/>
      <c r="R3604" s="8"/>
      <c r="S3604" s="88"/>
      <c r="T3604" s="8"/>
      <c r="U3604" s="8"/>
      <c r="V3604" s="11"/>
      <c r="W3604" s="19"/>
      <c r="X3604" s="8"/>
      <c r="Y3604" s="90"/>
      <c r="Z3604" s="88"/>
      <c r="AA3604" s="88"/>
      <c r="AB3604" s="88"/>
      <c r="AC3604" s="88"/>
      <c r="AD3604" s="10"/>
      <c r="AE3604" s="8"/>
      <c r="AF3604" s="12"/>
      <c r="AG3604" s="8"/>
      <c r="AH3604" s="88"/>
    </row>
    <row r="3605" spans="1:34" x14ac:dyDescent="0.25">
      <c r="A3605" s="62">
        <f>COUNTA(H3605:K3605,L3605:AH3605)</f>
        <v>0</v>
      </c>
      <c r="B3605" s="13"/>
      <c r="C3605" s="13"/>
      <c r="D3605" s="13"/>
      <c r="E3605" s="13">
        <f t="shared" si="454"/>
        <v>0</v>
      </c>
      <c r="F3605" s="13"/>
      <c r="G3605" s="13"/>
      <c r="H3605" s="88"/>
      <c r="I3605" s="88"/>
      <c r="J3605" s="9"/>
      <c r="K3605" s="8"/>
      <c r="L3605" s="19"/>
      <c r="M3605" s="8"/>
      <c r="N3605" s="19"/>
      <c r="O3605" s="19"/>
      <c r="P3605" s="19"/>
      <c r="Q3605" s="8"/>
      <c r="R3605" s="8"/>
      <c r="S3605" s="88"/>
      <c r="T3605" s="8"/>
      <c r="U3605" s="8"/>
      <c r="V3605" s="11"/>
      <c r="W3605" s="19"/>
      <c r="X3605" s="8"/>
      <c r="Y3605" s="90"/>
      <c r="Z3605" s="88"/>
      <c r="AA3605" s="88"/>
      <c r="AB3605" s="88"/>
      <c r="AC3605" s="88"/>
      <c r="AD3605" s="10"/>
      <c r="AE3605" s="8"/>
      <c r="AF3605" s="12"/>
      <c r="AG3605" s="8"/>
      <c r="AH3605" s="88"/>
    </row>
    <row r="3606" spans="1:34" x14ac:dyDescent="0.25">
      <c r="A3606" s="62">
        <f>COUNTA(H3606:K3606,L3606:AH3606)</f>
        <v>0</v>
      </c>
      <c r="B3606" s="13"/>
      <c r="C3606" s="13"/>
      <c r="D3606" s="13"/>
      <c r="E3606" s="13">
        <f t="shared" si="454"/>
        <v>0</v>
      </c>
      <c r="F3606" s="13"/>
      <c r="G3606" s="13"/>
      <c r="H3606" s="88"/>
      <c r="I3606" s="88"/>
      <c r="J3606" s="9"/>
      <c r="K3606" s="8"/>
      <c r="L3606" s="19"/>
      <c r="M3606" s="8"/>
      <c r="N3606" s="19"/>
      <c r="O3606" s="19"/>
      <c r="P3606" s="19"/>
      <c r="Q3606" s="8"/>
      <c r="R3606" s="8"/>
      <c r="S3606" s="88"/>
      <c r="T3606" s="8"/>
      <c r="U3606" s="8"/>
      <c r="V3606" s="11"/>
      <c r="W3606" s="19"/>
      <c r="X3606" s="8"/>
      <c r="Y3606" s="90"/>
      <c r="Z3606" s="88"/>
      <c r="AA3606" s="88"/>
      <c r="AB3606" s="88"/>
      <c r="AC3606" s="88"/>
      <c r="AD3606" s="10"/>
      <c r="AE3606" s="8"/>
      <c r="AF3606" s="12"/>
      <c r="AG3606" s="8"/>
      <c r="AH3606" s="88"/>
    </row>
    <row r="3607" spans="1:34" x14ac:dyDescent="0.25">
      <c r="A3607" s="62">
        <f>COUNTA(H3607:K3607,L3607:AH3607)</f>
        <v>0</v>
      </c>
      <c r="B3607" s="13"/>
      <c r="C3607" s="13"/>
      <c r="D3607" s="13"/>
      <c r="E3607" s="13">
        <f t="shared" si="454"/>
        <v>0</v>
      </c>
      <c r="F3607" s="13"/>
      <c r="G3607" s="13"/>
      <c r="H3607" s="88"/>
      <c r="I3607" s="88"/>
      <c r="J3607" s="9"/>
      <c r="K3607" s="8"/>
      <c r="L3607" s="19"/>
      <c r="M3607" s="8"/>
      <c r="N3607" s="19"/>
      <c r="O3607" s="19"/>
      <c r="P3607" s="19"/>
      <c r="Q3607" s="8"/>
      <c r="R3607" s="8"/>
      <c r="S3607" s="88"/>
      <c r="T3607" s="8"/>
      <c r="U3607" s="8"/>
      <c r="V3607" s="11"/>
      <c r="W3607" s="19"/>
      <c r="X3607" s="8"/>
      <c r="Y3607" s="90"/>
      <c r="Z3607" s="88"/>
      <c r="AA3607" s="88"/>
      <c r="AB3607" s="88"/>
      <c r="AC3607" s="88"/>
      <c r="AD3607" s="10"/>
      <c r="AE3607" s="8"/>
      <c r="AF3607" s="12"/>
      <c r="AG3607" s="8"/>
      <c r="AH3607" s="88"/>
    </row>
    <row r="3608" spans="1:34" x14ac:dyDescent="0.25">
      <c r="A3608" s="62">
        <f>COUNTA(H3608:K3608,L3608:AH3608)</f>
        <v>0</v>
      </c>
      <c r="B3608" s="13"/>
      <c r="C3608" s="13"/>
      <c r="D3608" s="13"/>
      <c r="E3608" s="13">
        <f t="shared" si="454"/>
        <v>0</v>
      </c>
      <c r="F3608" s="13"/>
      <c r="G3608" s="13"/>
      <c r="H3608" s="88"/>
      <c r="I3608" s="88"/>
      <c r="J3608" s="9"/>
      <c r="K3608" s="8"/>
      <c r="L3608" s="19"/>
      <c r="M3608" s="8"/>
      <c r="N3608" s="19"/>
      <c r="O3608" s="19"/>
      <c r="P3608" s="19"/>
      <c r="Q3608" s="8"/>
      <c r="R3608" s="8"/>
      <c r="S3608" s="88"/>
      <c r="T3608" s="8"/>
      <c r="U3608" s="8"/>
      <c r="V3608" s="11"/>
      <c r="W3608" s="19"/>
      <c r="X3608" s="8"/>
      <c r="Y3608" s="90"/>
      <c r="Z3608" s="88"/>
      <c r="AA3608" s="88"/>
      <c r="AB3608" s="88"/>
      <c r="AC3608" s="88"/>
      <c r="AD3608" s="10"/>
      <c r="AE3608" s="8"/>
      <c r="AF3608" s="12"/>
      <c r="AG3608" s="8"/>
      <c r="AH3608" s="88"/>
    </row>
    <row r="3609" spans="1:34" x14ac:dyDescent="0.25">
      <c r="A3609" s="62">
        <f>COUNTA(H3609:K3609,L3609:AH3609)</f>
        <v>0</v>
      </c>
      <c r="B3609" s="13"/>
      <c r="C3609" s="13"/>
      <c r="D3609" s="13"/>
      <c r="E3609" s="13">
        <f t="shared" si="454"/>
        <v>0</v>
      </c>
      <c r="F3609" s="13"/>
      <c r="G3609" s="13"/>
      <c r="H3609" s="88"/>
      <c r="I3609" s="88"/>
      <c r="J3609" s="9"/>
      <c r="K3609" s="8"/>
      <c r="L3609" s="19"/>
      <c r="M3609" s="8"/>
      <c r="N3609" s="19"/>
      <c r="O3609" s="19"/>
      <c r="P3609" s="19"/>
      <c r="Q3609" s="8"/>
      <c r="R3609" s="8"/>
      <c r="S3609" s="88"/>
      <c r="T3609" s="8"/>
      <c r="U3609" s="8"/>
      <c r="V3609" s="11"/>
      <c r="W3609" s="19"/>
      <c r="X3609" s="8"/>
      <c r="Y3609" s="90"/>
      <c r="Z3609" s="88"/>
      <c r="AA3609" s="88"/>
      <c r="AB3609" s="88"/>
      <c r="AC3609" s="88"/>
      <c r="AD3609" s="10"/>
      <c r="AE3609" s="8"/>
      <c r="AF3609" s="12"/>
      <c r="AG3609" s="8"/>
      <c r="AH3609" s="88"/>
    </row>
    <row r="3610" spans="1:34" x14ac:dyDescent="0.25">
      <c r="A3610" s="62">
        <f>COUNTA(H3610:K3610,L3610:AH3610,J3611)-4</f>
        <v>0</v>
      </c>
      <c r="B3610" s="13"/>
      <c r="C3610" s="13"/>
      <c r="D3610" s="13"/>
      <c r="E3610" s="13">
        <f t="shared" si="454"/>
        <v>0</v>
      </c>
      <c r="F3610" s="13"/>
      <c r="G3610" s="13"/>
      <c r="H3610" s="88"/>
      <c r="I3610" s="88"/>
      <c r="J3610" s="7" t="s">
        <v>79</v>
      </c>
      <c r="K3610" s="8"/>
      <c r="L3610" s="19"/>
      <c r="M3610" s="8"/>
      <c r="N3610" s="19"/>
      <c r="O3610" s="19"/>
      <c r="P3610" s="19"/>
      <c r="Q3610" s="8"/>
      <c r="R3610" s="8"/>
      <c r="S3610" s="88"/>
      <c r="T3610" s="17" t="s">
        <v>80</v>
      </c>
      <c r="U3610" s="17" t="s">
        <v>80</v>
      </c>
      <c r="V3610" s="18" t="s">
        <v>80</v>
      </c>
      <c r="W3610" s="19"/>
      <c r="X3610" s="8"/>
      <c r="Y3610" s="90"/>
      <c r="Z3610" s="88"/>
      <c r="AA3610" s="88"/>
      <c r="AB3610" s="88"/>
      <c r="AC3610" s="88"/>
      <c r="AD3610" s="10"/>
      <c r="AE3610" s="8"/>
      <c r="AF3610" s="12"/>
      <c r="AG3610" s="8"/>
      <c r="AH3610" s="88"/>
    </row>
    <row r="3611" spans="1:34" x14ac:dyDescent="0.25">
      <c r="A3611" s="62">
        <f>COUNTA(H3611:K3611,L3611:AH3611)</f>
        <v>0</v>
      </c>
      <c r="B3611" s="13"/>
      <c r="C3611" s="13"/>
      <c r="D3611" s="13" t="str">
        <f>IF(J3611&gt;0,"совместительство","-")</f>
        <v>-</v>
      </c>
      <c r="E3611" s="13">
        <f t="shared" si="454"/>
        <v>0</v>
      </c>
      <c r="F3611" s="13"/>
      <c r="G3611" s="13"/>
      <c r="H3611" s="88"/>
      <c r="I3611" s="88"/>
      <c r="J3611" s="9"/>
      <c r="K3611" s="8"/>
      <c r="L3611" s="19"/>
      <c r="M3611" s="8"/>
      <c r="N3611" s="19"/>
      <c r="O3611" s="19"/>
      <c r="P3611" s="19"/>
      <c r="Q3611" s="8"/>
      <c r="R3611" s="8"/>
      <c r="S3611" s="88"/>
      <c r="T3611" s="8"/>
      <c r="U3611" s="8"/>
      <c r="V3611" s="11"/>
      <c r="W3611" s="19"/>
      <c r="X3611" s="8"/>
      <c r="Y3611" s="90"/>
      <c r="Z3611" s="88"/>
      <c r="AA3611" s="88"/>
      <c r="AB3611" s="88"/>
      <c r="AC3611" s="88"/>
      <c r="AD3611" s="10"/>
      <c r="AE3611" s="8"/>
      <c r="AF3611" s="12"/>
      <c r="AG3611" s="8"/>
      <c r="AH3611" s="88"/>
    </row>
    <row r="3612" spans="1:34" x14ac:dyDescent="0.25">
      <c r="A3612" s="62">
        <f>COUNTA(H3612:K3612,L3612:AH3612)</f>
        <v>0</v>
      </c>
      <c r="B3612" s="13"/>
      <c r="C3612" s="13"/>
      <c r="D3612" s="13"/>
      <c r="E3612" s="13">
        <f t="shared" si="454"/>
        <v>0</v>
      </c>
      <c r="F3612" s="13"/>
      <c r="G3612" s="13"/>
      <c r="H3612" s="88"/>
      <c r="I3612" s="88"/>
      <c r="J3612" s="9"/>
      <c r="K3612" s="8"/>
      <c r="L3612" s="19"/>
      <c r="M3612" s="8"/>
      <c r="N3612" s="19"/>
      <c r="O3612" s="19"/>
      <c r="P3612" s="19"/>
      <c r="Q3612" s="8"/>
      <c r="R3612" s="8"/>
      <c r="S3612" s="88"/>
      <c r="T3612" s="8"/>
      <c r="U3612" s="8"/>
      <c r="V3612" s="11"/>
      <c r="W3612" s="19"/>
      <c r="X3612" s="8"/>
      <c r="Y3612" s="90"/>
      <c r="Z3612" s="88"/>
      <c r="AA3612" s="88"/>
      <c r="AB3612" s="88"/>
      <c r="AC3612" s="88"/>
      <c r="AD3612" s="10"/>
      <c r="AE3612" s="8"/>
      <c r="AF3612" s="12"/>
      <c r="AG3612" s="8"/>
      <c r="AH3612" s="88"/>
    </row>
    <row r="3613" spans="1:34" x14ac:dyDescent="0.25">
      <c r="A3613" s="62">
        <f>COUNTA(H3613:K3613,L3613:AH3613)</f>
        <v>0</v>
      </c>
      <c r="B3613" s="13"/>
      <c r="C3613" s="13"/>
      <c r="D3613" s="13"/>
      <c r="E3613" s="13">
        <f t="shared" si="454"/>
        <v>0</v>
      </c>
      <c r="F3613" s="13"/>
      <c r="G3613" s="13"/>
      <c r="H3613" s="88"/>
      <c r="I3613" s="88"/>
      <c r="J3613" s="9"/>
      <c r="K3613" s="8"/>
      <c r="L3613" s="19"/>
      <c r="M3613" s="8"/>
      <c r="N3613" s="19"/>
      <c r="O3613" s="19"/>
      <c r="P3613" s="19"/>
      <c r="Q3613" s="8"/>
      <c r="R3613" s="8"/>
      <c r="S3613" s="88"/>
      <c r="T3613" s="8"/>
      <c r="U3613" s="8"/>
      <c r="V3613" s="11"/>
      <c r="W3613" s="19"/>
      <c r="X3613" s="8"/>
      <c r="Y3613" s="90"/>
      <c r="Z3613" s="88"/>
      <c r="AA3613" s="88"/>
      <c r="AB3613" s="88"/>
      <c r="AC3613" s="88"/>
      <c r="AD3613" s="10"/>
      <c r="AE3613" s="8"/>
      <c r="AF3613" s="12"/>
      <c r="AG3613" s="8"/>
      <c r="AH3613" s="88"/>
    </row>
    <row r="3614" spans="1:34" x14ac:dyDescent="0.25">
      <c r="A3614" s="62">
        <f>COUNTA(H3614:K3614,L3614:AH3614)</f>
        <v>0</v>
      </c>
      <c r="B3614" s="13"/>
      <c r="C3614" s="13"/>
      <c r="D3614" s="13"/>
      <c r="E3614" s="13">
        <f t="shared" si="454"/>
        <v>0</v>
      </c>
      <c r="F3614" s="13"/>
      <c r="G3614" s="13"/>
      <c r="H3614" s="88"/>
      <c r="I3614" s="88"/>
      <c r="J3614" s="9"/>
      <c r="K3614" s="8"/>
      <c r="L3614" s="19"/>
      <c r="M3614" s="8"/>
      <c r="N3614" s="19"/>
      <c r="O3614" s="19"/>
      <c r="P3614" s="19"/>
      <c r="Q3614" s="8"/>
      <c r="R3614" s="8"/>
      <c r="S3614" s="88"/>
      <c r="T3614" s="8"/>
      <c r="U3614" s="8"/>
      <c r="V3614" s="11"/>
      <c r="W3614" s="19"/>
      <c r="X3614" s="8"/>
      <c r="Y3614" s="90"/>
      <c r="Z3614" s="88"/>
      <c r="AA3614" s="88"/>
      <c r="AB3614" s="88"/>
      <c r="AC3614" s="88"/>
      <c r="AD3614" s="10"/>
      <c r="AE3614" s="8"/>
      <c r="AF3614" s="12"/>
      <c r="AG3614" s="8"/>
      <c r="AH3614" s="88"/>
    </row>
    <row r="3615" spans="1:34" x14ac:dyDescent="0.25">
      <c r="A3615" s="62">
        <f>COUNTA(H3615:K3615,L3615:AH3615)</f>
        <v>0</v>
      </c>
      <c r="B3615" s="13"/>
      <c r="C3615" s="13"/>
      <c r="D3615" s="13"/>
      <c r="E3615" s="13">
        <f t="shared" si="454"/>
        <v>0</v>
      </c>
      <c r="F3615" s="13"/>
      <c r="G3615" s="13"/>
      <c r="H3615" s="88"/>
      <c r="I3615" s="88"/>
      <c r="J3615" s="9"/>
      <c r="K3615" s="8"/>
      <c r="L3615" s="19"/>
      <c r="M3615" s="8"/>
      <c r="N3615" s="19"/>
      <c r="O3615" s="19"/>
      <c r="P3615" s="19"/>
      <c r="Q3615" s="8"/>
      <c r="R3615" s="8"/>
      <c r="S3615" s="88"/>
      <c r="T3615" s="8"/>
      <c r="U3615" s="8"/>
      <c r="V3615" s="11"/>
      <c r="W3615" s="19"/>
      <c r="X3615" s="8"/>
      <c r="Y3615" s="90"/>
      <c r="Z3615" s="88"/>
      <c r="AA3615" s="88"/>
      <c r="AB3615" s="88"/>
      <c r="AC3615" s="88"/>
      <c r="AD3615" s="10"/>
      <c r="AE3615" s="8"/>
      <c r="AF3615" s="12"/>
      <c r="AG3615" s="8"/>
      <c r="AH3615" s="88"/>
    </row>
    <row r="3616" spans="1:34" x14ac:dyDescent="0.25">
      <c r="A3616" s="62">
        <f>COUNTA(H3616:K3616,L3616:AH3616)</f>
        <v>0</v>
      </c>
      <c r="B3616" s="13"/>
      <c r="C3616" s="13"/>
      <c r="D3616" s="13"/>
      <c r="E3616" s="13">
        <f t="shared" si="454"/>
        <v>0</v>
      </c>
      <c r="F3616" s="13"/>
      <c r="G3616" s="13"/>
      <c r="H3616" s="88"/>
      <c r="I3616" s="88"/>
      <c r="J3616" s="9"/>
      <c r="K3616" s="8"/>
      <c r="L3616" s="19"/>
      <c r="M3616" s="8"/>
      <c r="N3616" s="19"/>
      <c r="O3616" s="19"/>
      <c r="P3616" s="19"/>
      <c r="Q3616" s="8"/>
      <c r="R3616" s="8"/>
      <c r="S3616" s="88"/>
      <c r="T3616" s="8"/>
      <c r="U3616" s="8"/>
      <c r="V3616" s="11"/>
      <c r="W3616" s="19"/>
      <c r="X3616" s="8"/>
      <c r="Y3616" s="90"/>
      <c r="Z3616" s="88"/>
      <c r="AA3616" s="88"/>
      <c r="AB3616" s="88"/>
      <c r="AC3616" s="88"/>
      <c r="AD3616" s="10"/>
      <c r="AE3616" s="8"/>
      <c r="AF3616" s="12"/>
      <c r="AG3616" s="8"/>
      <c r="AH3616" s="88"/>
    </row>
    <row r="3617" spans="1:34" s="26" customFormat="1" ht="11.25" customHeight="1" x14ac:dyDescent="0.25">
      <c r="A3617" s="21">
        <v>0</v>
      </c>
      <c r="B3617" s="22"/>
      <c r="C3617" s="22"/>
      <c r="D3617" s="21"/>
      <c r="E3617" s="23">
        <f>MAX(E3601:E3616)</f>
        <v>0</v>
      </c>
      <c r="F3617" s="21" t="str">
        <f>RIGHT(R3617,4)</f>
        <v xml:space="preserve"> - 0</v>
      </c>
      <c r="G3617" s="21" t="str">
        <f>RIGHT(X3617,4)</f>
        <v xml:space="preserve"> - 0</v>
      </c>
      <c r="H3617" s="88"/>
      <c r="I3617" s="88"/>
      <c r="J3617" s="23" t="s">
        <v>85</v>
      </c>
      <c r="K3617" s="23" t="str">
        <f>IF(E3617=4,"ВО",IF(E3617=3,"СПО",IF(E3617=2,"ВО (с)",IF(E3617=1,"СПО (с)","-"))))</f>
        <v>-</v>
      </c>
      <c r="L3617" s="23">
        <f>COUNTA(L3601:L3616)</f>
        <v>0</v>
      </c>
      <c r="M3617" s="23" t="s">
        <v>80</v>
      </c>
      <c r="N3617" s="23" t="s">
        <v>80</v>
      </c>
      <c r="O3617" s="23">
        <f>COUNTA(O3601:O3616)</f>
        <v>0</v>
      </c>
      <c r="P3617" s="23" t="s">
        <v>80</v>
      </c>
      <c r="Q3617" s="23">
        <f>SUM(Q3601:Q3616)</f>
        <v>0</v>
      </c>
      <c r="R3617" s="23" t="str">
        <f>CONCATENATE("П.Г.П. - ",MAX(R3601:R3616))</f>
        <v>П.Г.П. - 0</v>
      </c>
      <c r="S3617" s="23">
        <f>COUNTA(S3601)</f>
        <v>0</v>
      </c>
      <c r="T3617" s="23">
        <f>T3602</f>
        <v>0</v>
      </c>
      <c r="U3617" s="23" t="s">
        <v>80</v>
      </c>
      <c r="V3617" s="23" t="s">
        <v>80</v>
      </c>
      <c r="W3617" s="23">
        <f>COUNTA(W3601:W3616)</f>
        <v>0</v>
      </c>
      <c r="X3617" s="23" t="str">
        <f>CONCATENATE("П.Г.П. - ",MAX(X3601:X3616))</f>
        <v>П.Г.П. - 0</v>
      </c>
      <c r="Y3617" s="24">
        <f>Y3601</f>
        <v>0</v>
      </c>
      <c r="Z3617" s="23" t="str">
        <f>IF(Z3601="","-",Z3601)</f>
        <v>-</v>
      </c>
      <c r="AA3617" s="23" t="str">
        <f t="shared" ref="AA3617:AC3617" si="455">IF(AA3601="","-",AA3601)</f>
        <v>-</v>
      </c>
      <c r="AB3617" s="23" t="str">
        <f t="shared" si="455"/>
        <v>-</v>
      </c>
      <c r="AC3617" s="23" t="str">
        <f t="shared" si="455"/>
        <v>-</v>
      </c>
      <c r="AD3617" s="23" t="s">
        <v>80</v>
      </c>
      <c r="AE3617" s="23">
        <f>SUM(AE3601:AE3616)</f>
        <v>0</v>
      </c>
      <c r="AF3617" s="25">
        <f>SUM(AF3601:AF3616)</f>
        <v>0</v>
      </c>
      <c r="AG3617" s="23" t="s">
        <v>80</v>
      </c>
      <c r="AH3617" s="23" t="s">
        <v>80</v>
      </c>
    </row>
    <row r="3618" spans="1:34" x14ac:dyDescent="0.25">
      <c r="A3618" s="62">
        <f>COUNTA(H3618:K3618,L3618:AH3618)-7</f>
        <v>-1</v>
      </c>
      <c r="B3618" s="13"/>
      <c r="C3618" s="13"/>
      <c r="D3618" s="13"/>
      <c r="E3618" s="13">
        <f t="shared" ref="E3618:E3633" si="456">IF(K3618="ВО",4,IF(K3618="СПО",3,IF(K3618="ВО (студент)",2,IF(K3618="СПО (студент)",1,0))))</f>
        <v>0</v>
      </c>
      <c r="F3618" s="13"/>
      <c r="G3618" s="13"/>
      <c r="H3618" s="88">
        <v>233</v>
      </c>
      <c r="I3618" s="88"/>
      <c r="J3618" s="7" t="s">
        <v>77</v>
      </c>
      <c r="K3618" s="8"/>
      <c r="L3618" s="19"/>
      <c r="M3618" s="8"/>
      <c r="N3618" s="19"/>
      <c r="O3618" s="19"/>
      <c r="P3618" s="19"/>
      <c r="Q3618" s="8"/>
      <c r="R3618" s="8"/>
      <c r="S3618" s="88"/>
      <c r="T3618" s="17" t="s">
        <v>80</v>
      </c>
      <c r="U3618" s="17" t="s">
        <v>80</v>
      </c>
      <c r="V3618" s="18" t="s">
        <v>80</v>
      </c>
      <c r="W3618" s="19"/>
      <c r="X3618" s="8"/>
      <c r="Y3618" s="90"/>
      <c r="Z3618" s="88"/>
      <c r="AA3618" s="88"/>
      <c r="AB3618" s="88" t="str">
        <f>IF(Y3618&lt;1,"-",ROUND(YEARFRAC(Y3618,#REF!,1),2))</f>
        <v>-</v>
      </c>
      <c r="AC3618" s="88"/>
      <c r="AD3618" s="10"/>
      <c r="AE3618" s="8"/>
      <c r="AF3618" s="12"/>
      <c r="AG3618" s="8"/>
      <c r="AH3618" s="88"/>
    </row>
    <row r="3619" spans="1:34" x14ac:dyDescent="0.25">
      <c r="A3619" s="62">
        <f>COUNTA(H3619:K3619,L3619:AH3619)</f>
        <v>0</v>
      </c>
      <c r="B3619" s="13"/>
      <c r="C3619" s="13"/>
      <c r="D3619" s="13"/>
      <c r="E3619" s="13">
        <f t="shared" si="456"/>
        <v>0</v>
      </c>
      <c r="F3619" s="13"/>
      <c r="G3619" s="13"/>
      <c r="H3619" s="88"/>
      <c r="I3619" s="88"/>
      <c r="J3619" s="9"/>
      <c r="K3619" s="8"/>
      <c r="L3619" s="19"/>
      <c r="M3619" s="8"/>
      <c r="N3619" s="19"/>
      <c r="O3619" s="19"/>
      <c r="P3619" s="19"/>
      <c r="Q3619" s="8"/>
      <c r="R3619" s="8"/>
      <c r="S3619" s="88"/>
      <c r="T3619" s="8"/>
      <c r="U3619" s="8"/>
      <c r="V3619" s="11"/>
      <c r="W3619" s="19"/>
      <c r="X3619" s="8"/>
      <c r="Y3619" s="90"/>
      <c r="Z3619" s="88"/>
      <c r="AA3619" s="88"/>
      <c r="AB3619" s="88"/>
      <c r="AC3619" s="88"/>
      <c r="AD3619" s="10"/>
      <c r="AE3619" s="8"/>
      <c r="AF3619" s="12"/>
      <c r="AG3619" s="8"/>
      <c r="AH3619" s="88"/>
    </row>
    <row r="3620" spans="1:34" x14ac:dyDescent="0.25">
      <c r="A3620" s="62">
        <f>COUNTA(H3620:K3620,L3620:AH3620,J3621)-4</f>
        <v>0</v>
      </c>
      <c r="B3620" s="13"/>
      <c r="C3620" s="13"/>
      <c r="D3620" s="13"/>
      <c r="E3620" s="13">
        <f t="shared" si="456"/>
        <v>0</v>
      </c>
      <c r="F3620" s="13"/>
      <c r="G3620" s="13"/>
      <c r="H3620" s="88"/>
      <c r="I3620" s="88"/>
      <c r="J3620" s="7" t="s">
        <v>78</v>
      </c>
      <c r="K3620" s="8"/>
      <c r="L3620" s="19"/>
      <c r="M3620" s="8"/>
      <c r="N3620" s="19"/>
      <c r="O3620" s="19"/>
      <c r="P3620" s="19"/>
      <c r="Q3620" s="8"/>
      <c r="R3620" s="8"/>
      <c r="S3620" s="88"/>
      <c r="T3620" s="17" t="s">
        <v>80</v>
      </c>
      <c r="U3620" s="17" t="s">
        <v>80</v>
      </c>
      <c r="V3620" s="18" t="s">
        <v>80</v>
      </c>
      <c r="W3620" s="19"/>
      <c r="X3620" s="8"/>
      <c r="Y3620" s="90"/>
      <c r="Z3620" s="88"/>
      <c r="AA3620" s="88"/>
      <c r="AB3620" s="88"/>
      <c r="AC3620" s="88"/>
      <c r="AD3620" s="10"/>
      <c r="AE3620" s="8"/>
      <c r="AF3620" s="12"/>
      <c r="AG3620" s="8"/>
      <c r="AH3620" s="88"/>
    </row>
    <row r="3621" spans="1:34" x14ac:dyDescent="0.25">
      <c r="A3621" s="62">
        <f>COUNTA(H3621:K3621,L3621:AH3621)</f>
        <v>0</v>
      </c>
      <c r="B3621" s="13"/>
      <c r="C3621" s="13"/>
      <c r="D3621" s="13" t="str">
        <f>IF(J3621&gt;0,"совмещение","-")</f>
        <v>-</v>
      </c>
      <c r="E3621" s="13">
        <f t="shared" si="456"/>
        <v>0</v>
      </c>
      <c r="F3621" s="13"/>
      <c r="G3621" s="13"/>
      <c r="H3621" s="88"/>
      <c r="I3621" s="88"/>
      <c r="J3621" s="9"/>
      <c r="K3621" s="8"/>
      <c r="L3621" s="19"/>
      <c r="M3621" s="8"/>
      <c r="N3621" s="19"/>
      <c r="O3621" s="19"/>
      <c r="P3621" s="19"/>
      <c r="Q3621" s="8"/>
      <c r="R3621" s="8"/>
      <c r="S3621" s="88"/>
      <c r="T3621" s="8"/>
      <c r="U3621" s="8"/>
      <c r="V3621" s="11"/>
      <c r="W3621" s="19"/>
      <c r="X3621" s="8"/>
      <c r="Y3621" s="90"/>
      <c r="Z3621" s="88"/>
      <c r="AA3621" s="88"/>
      <c r="AB3621" s="88"/>
      <c r="AC3621" s="88"/>
      <c r="AD3621" s="10"/>
      <c r="AE3621" s="8"/>
      <c r="AF3621" s="12"/>
      <c r="AG3621" s="8"/>
      <c r="AH3621" s="88"/>
    </row>
    <row r="3622" spans="1:34" x14ac:dyDescent="0.25">
      <c r="A3622" s="62">
        <f>COUNTA(H3622:K3622,L3622:AH3622)</f>
        <v>0</v>
      </c>
      <c r="B3622" s="13"/>
      <c r="C3622" s="13"/>
      <c r="D3622" s="13"/>
      <c r="E3622" s="13">
        <f t="shared" si="456"/>
        <v>0</v>
      </c>
      <c r="F3622" s="13"/>
      <c r="G3622" s="13"/>
      <c r="H3622" s="88"/>
      <c r="I3622" s="88"/>
      <c r="J3622" s="9"/>
      <c r="K3622" s="8"/>
      <c r="L3622" s="19"/>
      <c r="M3622" s="8"/>
      <c r="N3622" s="19"/>
      <c r="O3622" s="19"/>
      <c r="P3622" s="19"/>
      <c r="Q3622" s="8"/>
      <c r="R3622" s="8"/>
      <c r="S3622" s="88"/>
      <c r="T3622" s="8"/>
      <c r="U3622" s="8"/>
      <c r="V3622" s="11"/>
      <c r="W3622" s="19"/>
      <c r="X3622" s="8"/>
      <c r="Y3622" s="90"/>
      <c r="Z3622" s="88"/>
      <c r="AA3622" s="88"/>
      <c r="AB3622" s="88"/>
      <c r="AC3622" s="88"/>
      <c r="AD3622" s="10"/>
      <c r="AE3622" s="8"/>
      <c r="AF3622" s="12"/>
      <c r="AG3622" s="8"/>
      <c r="AH3622" s="88"/>
    </row>
    <row r="3623" spans="1:34" x14ac:dyDescent="0.25">
      <c r="A3623" s="62">
        <f>COUNTA(H3623:K3623,L3623:AH3623)</f>
        <v>0</v>
      </c>
      <c r="B3623" s="13"/>
      <c r="C3623" s="13"/>
      <c r="D3623" s="13"/>
      <c r="E3623" s="13">
        <f t="shared" si="456"/>
        <v>0</v>
      </c>
      <c r="F3623" s="13"/>
      <c r="G3623" s="13"/>
      <c r="H3623" s="88"/>
      <c r="I3623" s="88"/>
      <c r="J3623" s="9"/>
      <c r="K3623" s="8"/>
      <c r="L3623" s="19"/>
      <c r="M3623" s="8"/>
      <c r="N3623" s="19"/>
      <c r="O3623" s="19"/>
      <c r="P3623" s="19"/>
      <c r="Q3623" s="8"/>
      <c r="R3623" s="8"/>
      <c r="S3623" s="88"/>
      <c r="T3623" s="8"/>
      <c r="U3623" s="8"/>
      <c r="V3623" s="11"/>
      <c r="W3623" s="19"/>
      <c r="X3623" s="8"/>
      <c r="Y3623" s="90"/>
      <c r="Z3623" s="88"/>
      <c r="AA3623" s="88"/>
      <c r="AB3623" s="88"/>
      <c r="AC3623" s="88"/>
      <c r="AD3623" s="10"/>
      <c r="AE3623" s="8"/>
      <c r="AF3623" s="12"/>
      <c r="AG3623" s="8"/>
      <c r="AH3623" s="88"/>
    </row>
    <row r="3624" spans="1:34" x14ac:dyDescent="0.25">
      <c r="A3624" s="62">
        <f>COUNTA(H3624:K3624,L3624:AH3624)</f>
        <v>0</v>
      </c>
      <c r="B3624" s="13"/>
      <c r="C3624" s="13"/>
      <c r="D3624" s="13"/>
      <c r="E3624" s="13">
        <f t="shared" si="456"/>
        <v>0</v>
      </c>
      <c r="F3624" s="13"/>
      <c r="G3624" s="13"/>
      <c r="H3624" s="88"/>
      <c r="I3624" s="88"/>
      <c r="J3624" s="9"/>
      <c r="K3624" s="8"/>
      <c r="L3624" s="19"/>
      <c r="M3624" s="8"/>
      <c r="N3624" s="19"/>
      <c r="O3624" s="19"/>
      <c r="P3624" s="19"/>
      <c r="Q3624" s="8"/>
      <c r="R3624" s="8"/>
      <c r="S3624" s="88"/>
      <c r="T3624" s="8"/>
      <c r="U3624" s="8"/>
      <c r="V3624" s="11"/>
      <c r="W3624" s="19"/>
      <c r="X3624" s="8"/>
      <c r="Y3624" s="90"/>
      <c r="Z3624" s="88"/>
      <c r="AA3624" s="88"/>
      <c r="AB3624" s="88"/>
      <c r="AC3624" s="88"/>
      <c r="AD3624" s="10"/>
      <c r="AE3624" s="8"/>
      <c r="AF3624" s="12"/>
      <c r="AG3624" s="8"/>
      <c r="AH3624" s="88"/>
    </row>
    <row r="3625" spans="1:34" x14ac:dyDescent="0.25">
      <c r="A3625" s="62">
        <f>COUNTA(H3625:K3625,L3625:AH3625)</f>
        <v>0</v>
      </c>
      <c r="B3625" s="13"/>
      <c r="C3625" s="13"/>
      <c r="D3625" s="13"/>
      <c r="E3625" s="13">
        <f t="shared" si="456"/>
        <v>0</v>
      </c>
      <c r="F3625" s="13"/>
      <c r="G3625" s="13"/>
      <c r="H3625" s="88"/>
      <c r="I3625" s="88"/>
      <c r="J3625" s="9"/>
      <c r="K3625" s="8"/>
      <c r="L3625" s="19"/>
      <c r="M3625" s="8"/>
      <c r="N3625" s="19"/>
      <c r="O3625" s="19"/>
      <c r="P3625" s="19"/>
      <c r="Q3625" s="8"/>
      <c r="R3625" s="8"/>
      <c r="S3625" s="88"/>
      <c r="T3625" s="8"/>
      <c r="U3625" s="8"/>
      <c r="V3625" s="11"/>
      <c r="W3625" s="19"/>
      <c r="X3625" s="8"/>
      <c r="Y3625" s="90"/>
      <c r="Z3625" s="88"/>
      <c r="AA3625" s="88"/>
      <c r="AB3625" s="88"/>
      <c r="AC3625" s="88"/>
      <c r="AD3625" s="10"/>
      <c r="AE3625" s="8"/>
      <c r="AF3625" s="12"/>
      <c r="AG3625" s="8"/>
      <c r="AH3625" s="88"/>
    </row>
    <row r="3626" spans="1:34" x14ac:dyDescent="0.25">
      <c r="A3626" s="62">
        <f>COUNTA(H3626:K3626,L3626:AH3626)</f>
        <v>0</v>
      </c>
      <c r="B3626" s="13"/>
      <c r="C3626" s="13"/>
      <c r="D3626" s="13"/>
      <c r="E3626" s="13">
        <f t="shared" si="456"/>
        <v>0</v>
      </c>
      <c r="F3626" s="13"/>
      <c r="G3626" s="13"/>
      <c r="H3626" s="88"/>
      <c r="I3626" s="88"/>
      <c r="J3626" s="9"/>
      <c r="K3626" s="8"/>
      <c r="L3626" s="19"/>
      <c r="M3626" s="8"/>
      <c r="N3626" s="19"/>
      <c r="O3626" s="19"/>
      <c r="P3626" s="19"/>
      <c r="Q3626" s="8"/>
      <c r="R3626" s="8"/>
      <c r="S3626" s="88"/>
      <c r="T3626" s="8"/>
      <c r="U3626" s="8"/>
      <c r="V3626" s="11"/>
      <c r="W3626" s="19"/>
      <c r="X3626" s="8"/>
      <c r="Y3626" s="90"/>
      <c r="Z3626" s="88"/>
      <c r="AA3626" s="88"/>
      <c r="AB3626" s="88"/>
      <c r="AC3626" s="88"/>
      <c r="AD3626" s="10"/>
      <c r="AE3626" s="8"/>
      <c r="AF3626" s="12"/>
      <c r="AG3626" s="8"/>
      <c r="AH3626" s="88"/>
    </row>
    <row r="3627" spans="1:34" x14ac:dyDescent="0.25">
      <c r="A3627" s="62">
        <f>COUNTA(H3627:K3627,L3627:AH3627,J3628)-4</f>
        <v>0</v>
      </c>
      <c r="B3627" s="13"/>
      <c r="C3627" s="13"/>
      <c r="D3627" s="13"/>
      <c r="E3627" s="13">
        <f t="shared" si="456"/>
        <v>0</v>
      </c>
      <c r="F3627" s="13"/>
      <c r="G3627" s="13"/>
      <c r="H3627" s="88"/>
      <c r="I3627" s="88"/>
      <c r="J3627" s="7" t="s">
        <v>79</v>
      </c>
      <c r="K3627" s="8"/>
      <c r="L3627" s="19"/>
      <c r="M3627" s="8"/>
      <c r="N3627" s="19"/>
      <c r="O3627" s="19"/>
      <c r="P3627" s="19"/>
      <c r="Q3627" s="8"/>
      <c r="R3627" s="8"/>
      <c r="S3627" s="88"/>
      <c r="T3627" s="17" t="s">
        <v>80</v>
      </c>
      <c r="U3627" s="17" t="s">
        <v>80</v>
      </c>
      <c r="V3627" s="18" t="s">
        <v>80</v>
      </c>
      <c r="W3627" s="19"/>
      <c r="X3627" s="8"/>
      <c r="Y3627" s="90"/>
      <c r="Z3627" s="88"/>
      <c r="AA3627" s="88"/>
      <c r="AB3627" s="88"/>
      <c r="AC3627" s="88"/>
      <c r="AD3627" s="10"/>
      <c r="AE3627" s="8"/>
      <c r="AF3627" s="12"/>
      <c r="AG3627" s="8"/>
      <c r="AH3627" s="88"/>
    </row>
    <row r="3628" spans="1:34" x14ac:dyDescent="0.25">
      <c r="A3628" s="62">
        <f>COUNTA(H3628:K3628,L3628:AH3628)</f>
        <v>0</v>
      </c>
      <c r="B3628" s="13"/>
      <c r="C3628" s="13"/>
      <c r="D3628" s="13" t="str">
        <f>IF(J3628&gt;0,"совместительство","-")</f>
        <v>-</v>
      </c>
      <c r="E3628" s="13">
        <f t="shared" si="456"/>
        <v>0</v>
      </c>
      <c r="F3628" s="13"/>
      <c r="G3628" s="13"/>
      <c r="H3628" s="88"/>
      <c r="I3628" s="88"/>
      <c r="J3628" s="9"/>
      <c r="K3628" s="8"/>
      <c r="L3628" s="19"/>
      <c r="M3628" s="8"/>
      <c r="N3628" s="19"/>
      <c r="O3628" s="19"/>
      <c r="P3628" s="19"/>
      <c r="Q3628" s="8"/>
      <c r="R3628" s="8"/>
      <c r="S3628" s="88"/>
      <c r="T3628" s="8"/>
      <c r="U3628" s="8"/>
      <c r="V3628" s="11"/>
      <c r="W3628" s="19"/>
      <c r="X3628" s="8"/>
      <c r="Y3628" s="90"/>
      <c r="Z3628" s="88"/>
      <c r="AA3628" s="88"/>
      <c r="AB3628" s="88"/>
      <c r="AC3628" s="88"/>
      <c r="AD3628" s="10"/>
      <c r="AE3628" s="8"/>
      <c r="AF3628" s="12"/>
      <c r="AG3628" s="8"/>
      <c r="AH3628" s="88"/>
    </row>
    <row r="3629" spans="1:34" x14ac:dyDescent="0.25">
      <c r="A3629" s="62">
        <f>COUNTA(H3629:K3629,L3629:AH3629)</f>
        <v>0</v>
      </c>
      <c r="B3629" s="13"/>
      <c r="C3629" s="13"/>
      <c r="D3629" s="13"/>
      <c r="E3629" s="13">
        <f t="shared" si="456"/>
        <v>0</v>
      </c>
      <c r="F3629" s="13"/>
      <c r="G3629" s="13"/>
      <c r="H3629" s="88"/>
      <c r="I3629" s="88"/>
      <c r="J3629" s="9"/>
      <c r="K3629" s="8"/>
      <c r="L3629" s="19"/>
      <c r="M3629" s="8"/>
      <c r="N3629" s="19"/>
      <c r="O3629" s="19"/>
      <c r="P3629" s="19"/>
      <c r="Q3629" s="8"/>
      <c r="R3629" s="8"/>
      <c r="S3629" s="88"/>
      <c r="T3629" s="8"/>
      <c r="U3629" s="8"/>
      <c r="V3629" s="11"/>
      <c r="W3629" s="19"/>
      <c r="X3629" s="8"/>
      <c r="Y3629" s="90"/>
      <c r="Z3629" s="88"/>
      <c r="AA3629" s="88"/>
      <c r="AB3629" s="88"/>
      <c r="AC3629" s="88"/>
      <c r="AD3629" s="10"/>
      <c r="AE3629" s="8"/>
      <c r="AF3629" s="12"/>
      <c r="AG3629" s="8"/>
      <c r="AH3629" s="88"/>
    </row>
    <row r="3630" spans="1:34" x14ac:dyDescent="0.25">
      <c r="A3630" s="62">
        <f>COUNTA(H3630:K3630,L3630:AH3630)</f>
        <v>0</v>
      </c>
      <c r="B3630" s="13"/>
      <c r="C3630" s="13"/>
      <c r="D3630" s="13"/>
      <c r="E3630" s="13">
        <f t="shared" si="456"/>
        <v>0</v>
      </c>
      <c r="F3630" s="13"/>
      <c r="G3630" s="13"/>
      <c r="H3630" s="88"/>
      <c r="I3630" s="88"/>
      <c r="J3630" s="9"/>
      <c r="K3630" s="8"/>
      <c r="L3630" s="19"/>
      <c r="M3630" s="8"/>
      <c r="N3630" s="19"/>
      <c r="O3630" s="19"/>
      <c r="P3630" s="19"/>
      <c r="Q3630" s="8"/>
      <c r="R3630" s="8"/>
      <c r="S3630" s="88"/>
      <c r="T3630" s="8"/>
      <c r="U3630" s="8"/>
      <c r="V3630" s="11"/>
      <c r="W3630" s="19"/>
      <c r="X3630" s="8"/>
      <c r="Y3630" s="90"/>
      <c r="Z3630" s="88"/>
      <c r="AA3630" s="88"/>
      <c r="AB3630" s="88"/>
      <c r="AC3630" s="88"/>
      <c r="AD3630" s="10"/>
      <c r="AE3630" s="8"/>
      <c r="AF3630" s="12"/>
      <c r="AG3630" s="8"/>
      <c r="AH3630" s="88"/>
    </row>
    <row r="3631" spans="1:34" x14ac:dyDescent="0.25">
      <c r="A3631" s="62">
        <f>COUNTA(H3631:K3631,L3631:AH3631)</f>
        <v>0</v>
      </c>
      <c r="B3631" s="13"/>
      <c r="C3631" s="13"/>
      <c r="D3631" s="13"/>
      <c r="E3631" s="13">
        <f t="shared" si="456"/>
        <v>0</v>
      </c>
      <c r="F3631" s="13"/>
      <c r="G3631" s="13"/>
      <c r="H3631" s="88"/>
      <c r="I3631" s="88"/>
      <c r="J3631" s="9"/>
      <c r="K3631" s="8"/>
      <c r="L3631" s="19"/>
      <c r="M3631" s="8"/>
      <c r="N3631" s="19"/>
      <c r="O3631" s="19"/>
      <c r="P3631" s="19"/>
      <c r="Q3631" s="8"/>
      <c r="R3631" s="8"/>
      <c r="S3631" s="88"/>
      <c r="T3631" s="8"/>
      <c r="U3631" s="8"/>
      <c r="V3631" s="11"/>
      <c r="W3631" s="19"/>
      <c r="X3631" s="8"/>
      <c r="Y3631" s="90"/>
      <c r="Z3631" s="88"/>
      <c r="AA3631" s="88"/>
      <c r="AB3631" s="88"/>
      <c r="AC3631" s="88"/>
      <c r="AD3631" s="10"/>
      <c r="AE3631" s="8"/>
      <c r="AF3631" s="12"/>
      <c r="AG3631" s="8"/>
      <c r="AH3631" s="88"/>
    </row>
    <row r="3632" spans="1:34" x14ac:dyDescent="0.25">
      <c r="A3632" s="62">
        <f>COUNTA(H3632:K3632,L3632:AH3632)</f>
        <v>0</v>
      </c>
      <c r="B3632" s="13"/>
      <c r="C3632" s="13"/>
      <c r="D3632" s="13"/>
      <c r="E3632" s="13">
        <f t="shared" si="456"/>
        <v>0</v>
      </c>
      <c r="F3632" s="13"/>
      <c r="G3632" s="13"/>
      <c r="H3632" s="88"/>
      <c r="I3632" s="88"/>
      <c r="J3632" s="9"/>
      <c r="K3632" s="8"/>
      <c r="L3632" s="19"/>
      <c r="M3632" s="8"/>
      <c r="N3632" s="19"/>
      <c r="O3632" s="19"/>
      <c r="P3632" s="19"/>
      <c r="Q3632" s="8"/>
      <c r="R3632" s="8"/>
      <c r="S3632" s="88"/>
      <c r="T3632" s="8"/>
      <c r="U3632" s="8"/>
      <c r="V3632" s="11"/>
      <c r="W3632" s="19"/>
      <c r="X3632" s="8"/>
      <c r="Y3632" s="90"/>
      <c r="Z3632" s="88"/>
      <c r="AA3632" s="88"/>
      <c r="AB3632" s="88"/>
      <c r="AC3632" s="88"/>
      <c r="AD3632" s="10"/>
      <c r="AE3632" s="8"/>
      <c r="AF3632" s="12"/>
      <c r="AG3632" s="8"/>
      <c r="AH3632" s="88"/>
    </row>
    <row r="3633" spans="1:34" x14ac:dyDescent="0.25">
      <c r="A3633" s="62">
        <f>COUNTA(H3633:K3633,L3633:AH3633)</f>
        <v>0</v>
      </c>
      <c r="B3633" s="13"/>
      <c r="C3633" s="13"/>
      <c r="D3633" s="13"/>
      <c r="E3633" s="13">
        <f t="shared" si="456"/>
        <v>0</v>
      </c>
      <c r="F3633" s="13"/>
      <c r="G3633" s="13"/>
      <c r="H3633" s="88"/>
      <c r="I3633" s="88"/>
      <c r="J3633" s="9"/>
      <c r="K3633" s="8"/>
      <c r="L3633" s="19"/>
      <c r="M3633" s="8"/>
      <c r="N3633" s="19"/>
      <c r="O3633" s="19"/>
      <c r="P3633" s="19"/>
      <c r="Q3633" s="8"/>
      <c r="R3633" s="8"/>
      <c r="S3633" s="88"/>
      <c r="T3633" s="8"/>
      <c r="U3633" s="8"/>
      <c r="V3633" s="11"/>
      <c r="W3633" s="19"/>
      <c r="X3633" s="8"/>
      <c r="Y3633" s="90"/>
      <c r="Z3633" s="88"/>
      <c r="AA3633" s="88"/>
      <c r="AB3633" s="88"/>
      <c r="AC3633" s="88"/>
      <c r="AD3633" s="10"/>
      <c r="AE3633" s="8"/>
      <c r="AF3633" s="12"/>
      <c r="AG3633" s="8"/>
      <c r="AH3633" s="88"/>
    </row>
    <row r="3634" spans="1:34" s="26" customFormat="1" ht="11.25" customHeight="1" x14ac:dyDescent="0.25">
      <c r="A3634" s="21">
        <v>0</v>
      </c>
      <c r="B3634" s="22"/>
      <c r="C3634" s="22"/>
      <c r="D3634" s="21"/>
      <c r="E3634" s="23">
        <f>MAX(E3618:E3633)</f>
        <v>0</v>
      </c>
      <c r="F3634" s="21" t="str">
        <f>RIGHT(R3634,4)</f>
        <v xml:space="preserve"> - 0</v>
      </c>
      <c r="G3634" s="21" t="str">
        <f>RIGHT(X3634,4)</f>
        <v xml:space="preserve"> - 0</v>
      </c>
      <c r="H3634" s="88"/>
      <c r="I3634" s="88"/>
      <c r="J3634" s="23" t="s">
        <v>85</v>
      </c>
      <c r="K3634" s="23" t="str">
        <f>IF(E3634=4,"ВО",IF(E3634=3,"СПО",IF(E3634=2,"ВО (с)",IF(E3634=1,"СПО (с)","-"))))</f>
        <v>-</v>
      </c>
      <c r="L3634" s="23">
        <f>COUNTA(L3618:L3633)</f>
        <v>0</v>
      </c>
      <c r="M3634" s="23" t="s">
        <v>80</v>
      </c>
      <c r="N3634" s="23" t="s">
        <v>80</v>
      </c>
      <c r="O3634" s="23">
        <f>COUNTA(O3618:O3633)</f>
        <v>0</v>
      </c>
      <c r="P3634" s="23" t="s">
        <v>80</v>
      </c>
      <c r="Q3634" s="23">
        <f>SUM(Q3618:Q3633)</f>
        <v>0</v>
      </c>
      <c r="R3634" s="23" t="str">
        <f>CONCATENATE("П.Г.П. - ",MAX(R3618:R3633))</f>
        <v>П.Г.П. - 0</v>
      </c>
      <c r="S3634" s="23">
        <f>COUNTA(S3618)</f>
        <v>0</v>
      </c>
      <c r="T3634" s="23">
        <f>T3619</f>
        <v>0</v>
      </c>
      <c r="U3634" s="23" t="s">
        <v>80</v>
      </c>
      <c r="V3634" s="23" t="s">
        <v>80</v>
      </c>
      <c r="W3634" s="23">
        <f>COUNTA(W3618:W3633)</f>
        <v>0</v>
      </c>
      <c r="X3634" s="23" t="str">
        <f>CONCATENATE("П.Г.П. - ",MAX(X3618:X3633))</f>
        <v>П.Г.П. - 0</v>
      </c>
      <c r="Y3634" s="24">
        <f>Y3618</f>
        <v>0</v>
      </c>
      <c r="Z3634" s="23" t="str">
        <f>IF(Z3618="","-",Z3618)</f>
        <v>-</v>
      </c>
      <c r="AA3634" s="23" t="str">
        <f t="shared" ref="AA3634:AC3634" si="457">IF(AA3618="","-",AA3618)</f>
        <v>-</v>
      </c>
      <c r="AB3634" s="23" t="str">
        <f t="shared" si="457"/>
        <v>-</v>
      </c>
      <c r="AC3634" s="23" t="str">
        <f t="shared" si="457"/>
        <v>-</v>
      </c>
      <c r="AD3634" s="23" t="s">
        <v>80</v>
      </c>
      <c r="AE3634" s="23">
        <f>SUM(AE3618:AE3633)</f>
        <v>0</v>
      </c>
      <c r="AF3634" s="25">
        <f>SUM(AF3618:AF3633)</f>
        <v>0</v>
      </c>
      <c r="AG3634" s="23" t="s">
        <v>80</v>
      </c>
      <c r="AH3634" s="23" t="s">
        <v>80</v>
      </c>
    </row>
    <row r="3635" spans="1:34" x14ac:dyDescent="0.25">
      <c r="A3635" s="62">
        <f>COUNTA(H3635:K3635,L3635:AH3635)-7</f>
        <v>-1</v>
      </c>
      <c r="B3635" s="13"/>
      <c r="C3635" s="13"/>
      <c r="D3635" s="13"/>
      <c r="E3635" s="13">
        <f t="shared" ref="E3635:E3650" si="458">IF(K3635="ВО",4,IF(K3635="СПО",3,IF(K3635="ВО (студент)",2,IF(K3635="СПО (студент)",1,0))))</f>
        <v>0</v>
      </c>
      <c r="F3635" s="13"/>
      <c r="G3635" s="13"/>
      <c r="H3635" s="88">
        <v>234</v>
      </c>
      <c r="I3635" s="88"/>
      <c r="J3635" s="7" t="s">
        <v>77</v>
      </c>
      <c r="K3635" s="8"/>
      <c r="L3635" s="19"/>
      <c r="M3635" s="8"/>
      <c r="N3635" s="19"/>
      <c r="O3635" s="19"/>
      <c r="P3635" s="19"/>
      <c r="Q3635" s="8"/>
      <c r="R3635" s="8"/>
      <c r="S3635" s="88"/>
      <c r="T3635" s="17" t="s">
        <v>80</v>
      </c>
      <c r="U3635" s="17" t="s">
        <v>80</v>
      </c>
      <c r="V3635" s="18" t="s">
        <v>80</v>
      </c>
      <c r="W3635" s="19"/>
      <c r="X3635" s="8"/>
      <c r="Y3635" s="90"/>
      <c r="Z3635" s="88"/>
      <c r="AA3635" s="88"/>
      <c r="AB3635" s="88" t="str">
        <f>IF(Y3635&lt;1,"-",ROUND(YEARFRAC(Y3635,#REF!,1),2))</f>
        <v>-</v>
      </c>
      <c r="AC3635" s="88"/>
      <c r="AD3635" s="10"/>
      <c r="AE3635" s="8"/>
      <c r="AF3635" s="12"/>
      <c r="AG3635" s="8"/>
      <c r="AH3635" s="88"/>
    </row>
    <row r="3636" spans="1:34" x14ac:dyDescent="0.25">
      <c r="A3636" s="62">
        <f>COUNTA(H3636:K3636,L3636:AH3636)</f>
        <v>0</v>
      </c>
      <c r="B3636" s="13"/>
      <c r="C3636" s="13"/>
      <c r="D3636" s="13"/>
      <c r="E3636" s="13">
        <f t="shared" si="458"/>
        <v>0</v>
      </c>
      <c r="F3636" s="13"/>
      <c r="G3636" s="13"/>
      <c r="H3636" s="88"/>
      <c r="I3636" s="88"/>
      <c r="J3636" s="9"/>
      <c r="K3636" s="8"/>
      <c r="L3636" s="19"/>
      <c r="M3636" s="8"/>
      <c r="N3636" s="19"/>
      <c r="O3636" s="19"/>
      <c r="P3636" s="19"/>
      <c r="Q3636" s="8"/>
      <c r="R3636" s="8"/>
      <c r="S3636" s="88"/>
      <c r="T3636" s="8"/>
      <c r="U3636" s="8"/>
      <c r="V3636" s="11"/>
      <c r="W3636" s="19"/>
      <c r="X3636" s="8"/>
      <c r="Y3636" s="90"/>
      <c r="Z3636" s="88"/>
      <c r="AA3636" s="88"/>
      <c r="AB3636" s="88"/>
      <c r="AC3636" s="88"/>
      <c r="AD3636" s="10"/>
      <c r="AE3636" s="8"/>
      <c r="AF3636" s="12"/>
      <c r="AG3636" s="8"/>
      <c r="AH3636" s="88"/>
    </row>
    <row r="3637" spans="1:34" x14ac:dyDescent="0.25">
      <c r="A3637" s="62">
        <f>COUNTA(H3637:K3637,L3637:AH3637,J3638)-4</f>
        <v>0</v>
      </c>
      <c r="B3637" s="13"/>
      <c r="C3637" s="13"/>
      <c r="D3637" s="13"/>
      <c r="E3637" s="13">
        <f t="shared" si="458"/>
        <v>0</v>
      </c>
      <c r="F3637" s="13"/>
      <c r="G3637" s="13"/>
      <c r="H3637" s="88"/>
      <c r="I3637" s="88"/>
      <c r="J3637" s="7" t="s">
        <v>78</v>
      </c>
      <c r="K3637" s="8"/>
      <c r="L3637" s="19"/>
      <c r="M3637" s="8"/>
      <c r="N3637" s="19"/>
      <c r="O3637" s="19"/>
      <c r="P3637" s="19"/>
      <c r="Q3637" s="8"/>
      <c r="R3637" s="8"/>
      <c r="S3637" s="88"/>
      <c r="T3637" s="17" t="s">
        <v>80</v>
      </c>
      <c r="U3637" s="17" t="s">
        <v>80</v>
      </c>
      <c r="V3637" s="18" t="s">
        <v>80</v>
      </c>
      <c r="W3637" s="19"/>
      <c r="X3637" s="8"/>
      <c r="Y3637" s="90"/>
      <c r="Z3637" s="88"/>
      <c r="AA3637" s="88"/>
      <c r="AB3637" s="88"/>
      <c r="AC3637" s="88"/>
      <c r="AD3637" s="10"/>
      <c r="AE3637" s="8"/>
      <c r="AF3637" s="12"/>
      <c r="AG3637" s="8"/>
      <c r="AH3637" s="88"/>
    </row>
    <row r="3638" spans="1:34" x14ac:dyDescent="0.25">
      <c r="A3638" s="62">
        <f>COUNTA(H3638:K3638,L3638:AH3638)</f>
        <v>0</v>
      </c>
      <c r="B3638" s="13"/>
      <c r="C3638" s="13"/>
      <c r="D3638" s="13" t="str">
        <f>IF(J3638&gt;0,"совмещение","-")</f>
        <v>-</v>
      </c>
      <c r="E3638" s="13">
        <f t="shared" si="458"/>
        <v>0</v>
      </c>
      <c r="F3638" s="13"/>
      <c r="G3638" s="13"/>
      <c r="H3638" s="88"/>
      <c r="I3638" s="88"/>
      <c r="J3638" s="9"/>
      <c r="K3638" s="8"/>
      <c r="L3638" s="19"/>
      <c r="M3638" s="8"/>
      <c r="N3638" s="19"/>
      <c r="O3638" s="19"/>
      <c r="P3638" s="19"/>
      <c r="Q3638" s="8"/>
      <c r="R3638" s="8"/>
      <c r="S3638" s="88"/>
      <c r="T3638" s="8"/>
      <c r="U3638" s="8"/>
      <c r="V3638" s="11"/>
      <c r="W3638" s="19"/>
      <c r="X3638" s="8"/>
      <c r="Y3638" s="90"/>
      <c r="Z3638" s="88"/>
      <c r="AA3638" s="88"/>
      <c r="AB3638" s="88"/>
      <c r="AC3638" s="88"/>
      <c r="AD3638" s="10"/>
      <c r="AE3638" s="8"/>
      <c r="AF3638" s="12"/>
      <c r="AG3638" s="8"/>
      <c r="AH3638" s="88"/>
    </row>
    <row r="3639" spans="1:34" x14ac:dyDescent="0.25">
      <c r="A3639" s="62">
        <f>COUNTA(H3639:K3639,L3639:AH3639)</f>
        <v>0</v>
      </c>
      <c r="B3639" s="13"/>
      <c r="C3639" s="13"/>
      <c r="D3639" s="13"/>
      <c r="E3639" s="13">
        <f t="shared" si="458"/>
        <v>0</v>
      </c>
      <c r="F3639" s="13"/>
      <c r="G3639" s="13"/>
      <c r="H3639" s="88"/>
      <c r="I3639" s="88"/>
      <c r="J3639" s="9"/>
      <c r="K3639" s="8"/>
      <c r="L3639" s="19"/>
      <c r="M3639" s="8"/>
      <c r="N3639" s="19"/>
      <c r="O3639" s="19"/>
      <c r="P3639" s="19"/>
      <c r="Q3639" s="8"/>
      <c r="R3639" s="8"/>
      <c r="S3639" s="88"/>
      <c r="T3639" s="8"/>
      <c r="U3639" s="8"/>
      <c r="V3639" s="11"/>
      <c r="W3639" s="19"/>
      <c r="X3639" s="8"/>
      <c r="Y3639" s="90"/>
      <c r="Z3639" s="88"/>
      <c r="AA3639" s="88"/>
      <c r="AB3639" s="88"/>
      <c r="AC3639" s="88"/>
      <c r="AD3639" s="10"/>
      <c r="AE3639" s="8"/>
      <c r="AF3639" s="12"/>
      <c r="AG3639" s="8"/>
      <c r="AH3639" s="88"/>
    </row>
    <row r="3640" spans="1:34" x14ac:dyDescent="0.25">
      <c r="A3640" s="62">
        <f>COUNTA(H3640:K3640,L3640:AH3640)</f>
        <v>0</v>
      </c>
      <c r="B3640" s="13"/>
      <c r="C3640" s="13"/>
      <c r="D3640" s="13"/>
      <c r="E3640" s="13">
        <f t="shared" si="458"/>
        <v>0</v>
      </c>
      <c r="F3640" s="13"/>
      <c r="G3640" s="13"/>
      <c r="H3640" s="88"/>
      <c r="I3640" s="88"/>
      <c r="J3640" s="9"/>
      <c r="K3640" s="8"/>
      <c r="L3640" s="19"/>
      <c r="M3640" s="8"/>
      <c r="N3640" s="19"/>
      <c r="O3640" s="19"/>
      <c r="P3640" s="19"/>
      <c r="Q3640" s="8"/>
      <c r="R3640" s="8"/>
      <c r="S3640" s="88"/>
      <c r="T3640" s="8"/>
      <c r="U3640" s="8"/>
      <c r="V3640" s="11"/>
      <c r="W3640" s="19"/>
      <c r="X3640" s="8"/>
      <c r="Y3640" s="90"/>
      <c r="Z3640" s="88"/>
      <c r="AA3640" s="88"/>
      <c r="AB3640" s="88"/>
      <c r="AC3640" s="88"/>
      <c r="AD3640" s="10"/>
      <c r="AE3640" s="8"/>
      <c r="AF3640" s="12"/>
      <c r="AG3640" s="8"/>
      <c r="AH3640" s="88"/>
    </row>
    <row r="3641" spans="1:34" x14ac:dyDescent="0.25">
      <c r="A3641" s="62">
        <f>COUNTA(H3641:K3641,L3641:AH3641)</f>
        <v>0</v>
      </c>
      <c r="B3641" s="13"/>
      <c r="C3641" s="13"/>
      <c r="D3641" s="13"/>
      <c r="E3641" s="13">
        <f t="shared" si="458"/>
        <v>0</v>
      </c>
      <c r="F3641" s="13"/>
      <c r="G3641" s="13"/>
      <c r="H3641" s="88"/>
      <c r="I3641" s="88"/>
      <c r="J3641" s="9"/>
      <c r="K3641" s="8"/>
      <c r="L3641" s="19"/>
      <c r="M3641" s="8"/>
      <c r="N3641" s="19"/>
      <c r="O3641" s="19"/>
      <c r="P3641" s="19"/>
      <c r="Q3641" s="8"/>
      <c r="R3641" s="8"/>
      <c r="S3641" s="88"/>
      <c r="T3641" s="8"/>
      <c r="U3641" s="8"/>
      <c r="V3641" s="11"/>
      <c r="W3641" s="19"/>
      <c r="X3641" s="8"/>
      <c r="Y3641" s="90"/>
      <c r="Z3641" s="88"/>
      <c r="AA3641" s="88"/>
      <c r="AB3641" s="88"/>
      <c r="AC3641" s="88"/>
      <c r="AD3641" s="10"/>
      <c r="AE3641" s="8"/>
      <c r="AF3641" s="12"/>
      <c r="AG3641" s="8"/>
      <c r="AH3641" s="88"/>
    </row>
    <row r="3642" spans="1:34" x14ac:dyDescent="0.25">
      <c r="A3642" s="62">
        <f>COUNTA(H3642:K3642,L3642:AH3642)</f>
        <v>0</v>
      </c>
      <c r="B3642" s="13"/>
      <c r="C3642" s="13"/>
      <c r="D3642" s="13"/>
      <c r="E3642" s="13">
        <f t="shared" si="458"/>
        <v>0</v>
      </c>
      <c r="F3642" s="13"/>
      <c r="G3642" s="13"/>
      <c r="H3642" s="88"/>
      <c r="I3642" s="88"/>
      <c r="J3642" s="9"/>
      <c r="K3642" s="8"/>
      <c r="L3642" s="19"/>
      <c r="M3642" s="8"/>
      <c r="N3642" s="19"/>
      <c r="O3642" s="19"/>
      <c r="P3642" s="19"/>
      <c r="Q3642" s="8"/>
      <c r="R3642" s="8"/>
      <c r="S3642" s="88"/>
      <c r="T3642" s="8"/>
      <c r="U3642" s="8"/>
      <c r="V3642" s="11"/>
      <c r="W3642" s="19"/>
      <c r="X3642" s="8"/>
      <c r="Y3642" s="90"/>
      <c r="Z3642" s="88"/>
      <c r="AA3642" s="88"/>
      <c r="AB3642" s="88"/>
      <c r="AC3642" s="88"/>
      <c r="AD3642" s="10"/>
      <c r="AE3642" s="8"/>
      <c r="AF3642" s="12"/>
      <c r="AG3642" s="8"/>
      <c r="AH3642" s="88"/>
    </row>
    <row r="3643" spans="1:34" x14ac:dyDescent="0.25">
      <c r="A3643" s="62">
        <f>COUNTA(H3643:K3643,L3643:AH3643)</f>
        <v>0</v>
      </c>
      <c r="B3643" s="13"/>
      <c r="C3643" s="13"/>
      <c r="D3643" s="13"/>
      <c r="E3643" s="13">
        <f t="shared" si="458"/>
        <v>0</v>
      </c>
      <c r="F3643" s="13"/>
      <c r="G3643" s="13"/>
      <c r="H3643" s="88"/>
      <c r="I3643" s="88"/>
      <c r="J3643" s="9"/>
      <c r="K3643" s="8"/>
      <c r="L3643" s="19"/>
      <c r="M3643" s="8"/>
      <c r="N3643" s="19"/>
      <c r="O3643" s="19"/>
      <c r="P3643" s="19"/>
      <c r="Q3643" s="8"/>
      <c r="R3643" s="8"/>
      <c r="S3643" s="88"/>
      <c r="T3643" s="8"/>
      <c r="U3643" s="8"/>
      <c r="V3643" s="11"/>
      <c r="W3643" s="19"/>
      <c r="X3643" s="8"/>
      <c r="Y3643" s="90"/>
      <c r="Z3643" s="88"/>
      <c r="AA3643" s="88"/>
      <c r="AB3643" s="88"/>
      <c r="AC3643" s="88"/>
      <c r="AD3643" s="10"/>
      <c r="AE3643" s="8"/>
      <c r="AF3643" s="12"/>
      <c r="AG3643" s="8"/>
      <c r="AH3643" s="88"/>
    </row>
    <row r="3644" spans="1:34" x14ac:dyDescent="0.25">
      <c r="A3644" s="62">
        <f>COUNTA(H3644:K3644,L3644:AH3644,J3645)-4</f>
        <v>0</v>
      </c>
      <c r="B3644" s="13"/>
      <c r="C3644" s="13"/>
      <c r="D3644" s="13"/>
      <c r="E3644" s="13">
        <f t="shared" si="458"/>
        <v>0</v>
      </c>
      <c r="F3644" s="13"/>
      <c r="G3644" s="13"/>
      <c r="H3644" s="88"/>
      <c r="I3644" s="88"/>
      <c r="J3644" s="7" t="s">
        <v>79</v>
      </c>
      <c r="K3644" s="8"/>
      <c r="L3644" s="19"/>
      <c r="M3644" s="8"/>
      <c r="N3644" s="19"/>
      <c r="O3644" s="19"/>
      <c r="P3644" s="19"/>
      <c r="Q3644" s="8"/>
      <c r="R3644" s="8"/>
      <c r="S3644" s="88"/>
      <c r="T3644" s="17" t="s">
        <v>80</v>
      </c>
      <c r="U3644" s="17" t="s">
        <v>80</v>
      </c>
      <c r="V3644" s="18" t="s">
        <v>80</v>
      </c>
      <c r="W3644" s="19"/>
      <c r="X3644" s="8"/>
      <c r="Y3644" s="90"/>
      <c r="Z3644" s="88"/>
      <c r="AA3644" s="88"/>
      <c r="AB3644" s="88"/>
      <c r="AC3644" s="88"/>
      <c r="AD3644" s="10"/>
      <c r="AE3644" s="8"/>
      <c r="AF3644" s="12"/>
      <c r="AG3644" s="8"/>
      <c r="AH3644" s="88"/>
    </row>
    <row r="3645" spans="1:34" x14ac:dyDescent="0.25">
      <c r="A3645" s="62">
        <f>COUNTA(H3645:K3645,L3645:AH3645)</f>
        <v>0</v>
      </c>
      <c r="B3645" s="13"/>
      <c r="C3645" s="13"/>
      <c r="D3645" s="13" t="str">
        <f>IF(J3645&gt;0,"совместительство","-")</f>
        <v>-</v>
      </c>
      <c r="E3645" s="13">
        <f t="shared" si="458"/>
        <v>0</v>
      </c>
      <c r="F3645" s="13"/>
      <c r="G3645" s="13"/>
      <c r="H3645" s="88"/>
      <c r="I3645" s="88"/>
      <c r="J3645" s="9"/>
      <c r="K3645" s="8"/>
      <c r="L3645" s="19"/>
      <c r="M3645" s="8"/>
      <c r="N3645" s="19"/>
      <c r="O3645" s="19"/>
      <c r="P3645" s="19"/>
      <c r="Q3645" s="8"/>
      <c r="R3645" s="8"/>
      <c r="S3645" s="88"/>
      <c r="T3645" s="8"/>
      <c r="U3645" s="8"/>
      <c r="V3645" s="11"/>
      <c r="W3645" s="19"/>
      <c r="X3645" s="8"/>
      <c r="Y3645" s="90"/>
      <c r="Z3645" s="88"/>
      <c r="AA3645" s="88"/>
      <c r="AB3645" s="88"/>
      <c r="AC3645" s="88"/>
      <c r="AD3645" s="10"/>
      <c r="AE3645" s="8"/>
      <c r="AF3645" s="12"/>
      <c r="AG3645" s="8"/>
      <c r="AH3645" s="88"/>
    </row>
    <row r="3646" spans="1:34" x14ac:dyDescent="0.25">
      <c r="A3646" s="62">
        <f>COUNTA(H3646:K3646,L3646:AH3646)</f>
        <v>0</v>
      </c>
      <c r="B3646" s="13"/>
      <c r="C3646" s="13"/>
      <c r="D3646" s="13"/>
      <c r="E3646" s="13">
        <f t="shared" si="458"/>
        <v>0</v>
      </c>
      <c r="F3646" s="13"/>
      <c r="G3646" s="13"/>
      <c r="H3646" s="88"/>
      <c r="I3646" s="88"/>
      <c r="J3646" s="9"/>
      <c r="K3646" s="8"/>
      <c r="L3646" s="19"/>
      <c r="M3646" s="8"/>
      <c r="N3646" s="19"/>
      <c r="O3646" s="19"/>
      <c r="P3646" s="19"/>
      <c r="Q3646" s="8"/>
      <c r="R3646" s="8"/>
      <c r="S3646" s="88"/>
      <c r="T3646" s="8"/>
      <c r="U3646" s="8"/>
      <c r="V3646" s="11"/>
      <c r="W3646" s="19"/>
      <c r="X3646" s="8"/>
      <c r="Y3646" s="90"/>
      <c r="Z3646" s="88"/>
      <c r="AA3646" s="88"/>
      <c r="AB3646" s="88"/>
      <c r="AC3646" s="88"/>
      <c r="AD3646" s="10"/>
      <c r="AE3646" s="8"/>
      <c r="AF3646" s="12"/>
      <c r="AG3646" s="8"/>
      <c r="AH3646" s="88"/>
    </row>
    <row r="3647" spans="1:34" x14ac:dyDescent="0.25">
      <c r="A3647" s="62">
        <f>COUNTA(H3647:K3647,L3647:AH3647)</f>
        <v>0</v>
      </c>
      <c r="B3647" s="13"/>
      <c r="C3647" s="13"/>
      <c r="D3647" s="13"/>
      <c r="E3647" s="13">
        <f t="shared" si="458"/>
        <v>0</v>
      </c>
      <c r="F3647" s="13"/>
      <c r="G3647" s="13"/>
      <c r="H3647" s="88"/>
      <c r="I3647" s="88"/>
      <c r="J3647" s="9"/>
      <c r="K3647" s="8"/>
      <c r="L3647" s="19"/>
      <c r="M3647" s="8"/>
      <c r="N3647" s="19"/>
      <c r="O3647" s="19"/>
      <c r="P3647" s="19"/>
      <c r="Q3647" s="8"/>
      <c r="R3647" s="8"/>
      <c r="S3647" s="88"/>
      <c r="T3647" s="8"/>
      <c r="U3647" s="8"/>
      <c r="V3647" s="11"/>
      <c r="W3647" s="19"/>
      <c r="X3647" s="8"/>
      <c r="Y3647" s="90"/>
      <c r="Z3647" s="88"/>
      <c r="AA3647" s="88"/>
      <c r="AB3647" s="88"/>
      <c r="AC3647" s="88"/>
      <c r="AD3647" s="10"/>
      <c r="AE3647" s="8"/>
      <c r="AF3647" s="12"/>
      <c r="AG3647" s="8"/>
      <c r="AH3647" s="88"/>
    </row>
    <row r="3648" spans="1:34" x14ac:dyDescent="0.25">
      <c r="A3648" s="62">
        <f>COUNTA(H3648:K3648,L3648:AH3648)</f>
        <v>0</v>
      </c>
      <c r="B3648" s="13"/>
      <c r="C3648" s="13"/>
      <c r="D3648" s="13"/>
      <c r="E3648" s="13">
        <f t="shared" si="458"/>
        <v>0</v>
      </c>
      <c r="F3648" s="13"/>
      <c r="G3648" s="13"/>
      <c r="H3648" s="88"/>
      <c r="I3648" s="88"/>
      <c r="J3648" s="9"/>
      <c r="K3648" s="8"/>
      <c r="L3648" s="19"/>
      <c r="M3648" s="8"/>
      <c r="N3648" s="19"/>
      <c r="O3648" s="19"/>
      <c r="P3648" s="19"/>
      <c r="Q3648" s="8"/>
      <c r="R3648" s="8"/>
      <c r="S3648" s="88"/>
      <c r="T3648" s="8"/>
      <c r="U3648" s="8"/>
      <c r="V3648" s="11"/>
      <c r="W3648" s="19"/>
      <c r="X3648" s="8"/>
      <c r="Y3648" s="90"/>
      <c r="Z3648" s="88"/>
      <c r="AA3648" s="88"/>
      <c r="AB3648" s="88"/>
      <c r="AC3648" s="88"/>
      <c r="AD3648" s="10"/>
      <c r="AE3648" s="8"/>
      <c r="AF3648" s="12"/>
      <c r="AG3648" s="8"/>
      <c r="AH3648" s="88"/>
    </row>
    <row r="3649" spans="1:34" x14ac:dyDescent="0.25">
      <c r="A3649" s="62">
        <f>COUNTA(H3649:K3649,L3649:AH3649)</f>
        <v>0</v>
      </c>
      <c r="B3649" s="13"/>
      <c r="C3649" s="13"/>
      <c r="D3649" s="13"/>
      <c r="E3649" s="13">
        <f t="shared" si="458"/>
        <v>0</v>
      </c>
      <c r="F3649" s="13"/>
      <c r="G3649" s="13"/>
      <c r="H3649" s="88"/>
      <c r="I3649" s="88"/>
      <c r="J3649" s="9"/>
      <c r="K3649" s="8"/>
      <c r="L3649" s="19"/>
      <c r="M3649" s="8"/>
      <c r="N3649" s="19"/>
      <c r="O3649" s="19"/>
      <c r="P3649" s="19"/>
      <c r="Q3649" s="8"/>
      <c r="R3649" s="8"/>
      <c r="S3649" s="88"/>
      <c r="T3649" s="8"/>
      <c r="U3649" s="8"/>
      <c r="V3649" s="11"/>
      <c r="W3649" s="19"/>
      <c r="X3649" s="8"/>
      <c r="Y3649" s="90"/>
      <c r="Z3649" s="88"/>
      <c r="AA3649" s="88"/>
      <c r="AB3649" s="88"/>
      <c r="AC3649" s="88"/>
      <c r="AD3649" s="10"/>
      <c r="AE3649" s="8"/>
      <c r="AF3649" s="12"/>
      <c r="AG3649" s="8"/>
      <c r="AH3649" s="88"/>
    </row>
    <row r="3650" spans="1:34" x14ac:dyDescent="0.25">
      <c r="A3650" s="62">
        <f>COUNTA(H3650:K3650,L3650:AH3650)</f>
        <v>0</v>
      </c>
      <c r="B3650" s="13"/>
      <c r="C3650" s="13"/>
      <c r="D3650" s="13"/>
      <c r="E3650" s="13">
        <f t="shared" si="458"/>
        <v>0</v>
      </c>
      <c r="F3650" s="13"/>
      <c r="G3650" s="13"/>
      <c r="H3650" s="88"/>
      <c r="I3650" s="88"/>
      <c r="J3650" s="9"/>
      <c r="K3650" s="8"/>
      <c r="L3650" s="19"/>
      <c r="M3650" s="8"/>
      <c r="N3650" s="19"/>
      <c r="O3650" s="19"/>
      <c r="P3650" s="19"/>
      <c r="Q3650" s="8"/>
      <c r="R3650" s="8"/>
      <c r="S3650" s="88"/>
      <c r="T3650" s="8"/>
      <c r="U3650" s="8"/>
      <c r="V3650" s="11"/>
      <c r="W3650" s="19"/>
      <c r="X3650" s="8"/>
      <c r="Y3650" s="90"/>
      <c r="Z3650" s="88"/>
      <c r="AA3650" s="88"/>
      <c r="AB3650" s="88"/>
      <c r="AC3650" s="88"/>
      <c r="AD3650" s="10"/>
      <c r="AE3650" s="8"/>
      <c r="AF3650" s="12"/>
      <c r="AG3650" s="8"/>
      <c r="AH3650" s="88"/>
    </row>
    <row r="3651" spans="1:34" s="26" customFormat="1" ht="11.25" customHeight="1" x14ac:dyDescent="0.25">
      <c r="A3651" s="21">
        <v>0</v>
      </c>
      <c r="B3651" s="22"/>
      <c r="C3651" s="22"/>
      <c r="D3651" s="21"/>
      <c r="E3651" s="23">
        <f>MAX(E3635:E3650)</f>
        <v>0</v>
      </c>
      <c r="F3651" s="21" t="str">
        <f>RIGHT(R3651,4)</f>
        <v xml:space="preserve"> - 0</v>
      </c>
      <c r="G3651" s="21" t="str">
        <f>RIGHT(X3651,4)</f>
        <v xml:space="preserve"> - 0</v>
      </c>
      <c r="H3651" s="88"/>
      <c r="I3651" s="88"/>
      <c r="J3651" s="23" t="s">
        <v>85</v>
      </c>
      <c r="K3651" s="23" t="str">
        <f>IF(E3651=4,"ВО",IF(E3651=3,"СПО",IF(E3651=2,"ВО (с)",IF(E3651=1,"СПО (с)","-"))))</f>
        <v>-</v>
      </c>
      <c r="L3651" s="23">
        <f>COUNTA(L3635:L3650)</f>
        <v>0</v>
      </c>
      <c r="M3651" s="23" t="s">
        <v>80</v>
      </c>
      <c r="N3651" s="23" t="s">
        <v>80</v>
      </c>
      <c r="O3651" s="23">
        <f>COUNTA(O3635:O3650)</f>
        <v>0</v>
      </c>
      <c r="P3651" s="23" t="s">
        <v>80</v>
      </c>
      <c r="Q3651" s="23">
        <f>SUM(Q3635:Q3650)</f>
        <v>0</v>
      </c>
      <c r="R3651" s="23" t="str">
        <f>CONCATENATE("П.Г.П. - ",MAX(R3635:R3650))</f>
        <v>П.Г.П. - 0</v>
      </c>
      <c r="S3651" s="23">
        <f>COUNTA(S3635)</f>
        <v>0</v>
      </c>
      <c r="T3651" s="23">
        <f>T3636</f>
        <v>0</v>
      </c>
      <c r="U3651" s="23" t="s">
        <v>80</v>
      </c>
      <c r="V3651" s="23" t="s">
        <v>80</v>
      </c>
      <c r="W3651" s="23">
        <f>COUNTA(W3635:W3650)</f>
        <v>0</v>
      </c>
      <c r="X3651" s="23" t="str">
        <f>CONCATENATE("П.Г.П. - ",MAX(X3635:X3650))</f>
        <v>П.Г.П. - 0</v>
      </c>
      <c r="Y3651" s="24">
        <f>Y3635</f>
        <v>0</v>
      </c>
      <c r="Z3651" s="23" t="str">
        <f>IF(Z3635="","-",Z3635)</f>
        <v>-</v>
      </c>
      <c r="AA3651" s="23" t="str">
        <f t="shared" ref="AA3651:AC3651" si="459">IF(AA3635="","-",AA3635)</f>
        <v>-</v>
      </c>
      <c r="AB3651" s="23" t="str">
        <f t="shared" si="459"/>
        <v>-</v>
      </c>
      <c r="AC3651" s="23" t="str">
        <f t="shared" si="459"/>
        <v>-</v>
      </c>
      <c r="AD3651" s="23" t="s">
        <v>80</v>
      </c>
      <c r="AE3651" s="23">
        <f>SUM(AE3635:AE3650)</f>
        <v>0</v>
      </c>
      <c r="AF3651" s="25">
        <f>SUM(AF3635:AF3650)</f>
        <v>0</v>
      </c>
      <c r="AG3651" s="23" t="s">
        <v>80</v>
      </c>
      <c r="AH3651" s="23" t="s">
        <v>80</v>
      </c>
    </row>
    <row r="3652" spans="1:34" x14ac:dyDescent="0.25">
      <c r="A3652" s="62">
        <f>COUNTA(H3652:K3652,L3652:AH3652)-7</f>
        <v>-1</v>
      </c>
      <c r="B3652" s="13"/>
      <c r="C3652" s="13"/>
      <c r="D3652" s="13"/>
      <c r="E3652" s="13">
        <f t="shared" ref="E3652:E3667" si="460">IF(K3652="ВО",4,IF(K3652="СПО",3,IF(K3652="ВО (студент)",2,IF(K3652="СПО (студент)",1,0))))</f>
        <v>0</v>
      </c>
      <c r="F3652" s="13"/>
      <c r="G3652" s="13"/>
      <c r="H3652" s="88">
        <v>235</v>
      </c>
      <c r="I3652" s="88"/>
      <c r="J3652" s="7" t="s">
        <v>77</v>
      </c>
      <c r="K3652" s="8"/>
      <c r="L3652" s="19"/>
      <c r="M3652" s="8"/>
      <c r="N3652" s="19"/>
      <c r="O3652" s="19"/>
      <c r="P3652" s="19"/>
      <c r="Q3652" s="8"/>
      <c r="R3652" s="8"/>
      <c r="S3652" s="88"/>
      <c r="T3652" s="17" t="s">
        <v>80</v>
      </c>
      <c r="U3652" s="17" t="s">
        <v>80</v>
      </c>
      <c r="V3652" s="18" t="s">
        <v>80</v>
      </c>
      <c r="W3652" s="19"/>
      <c r="X3652" s="8"/>
      <c r="Y3652" s="90"/>
      <c r="Z3652" s="88"/>
      <c r="AA3652" s="88"/>
      <c r="AB3652" s="88" t="str">
        <f>IF(Y3652&lt;1,"-",ROUND(YEARFRAC(Y3652,#REF!,1),2))</f>
        <v>-</v>
      </c>
      <c r="AC3652" s="88"/>
      <c r="AD3652" s="10"/>
      <c r="AE3652" s="8"/>
      <c r="AF3652" s="12"/>
      <c r="AG3652" s="8"/>
      <c r="AH3652" s="88"/>
    </row>
    <row r="3653" spans="1:34" x14ac:dyDescent="0.25">
      <c r="A3653" s="62">
        <f>COUNTA(H3653:K3653,L3653:AH3653)</f>
        <v>0</v>
      </c>
      <c r="B3653" s="13"/>
      <c r="C3653" s="13"/>
      <c r="D3653" s="13"/>
      <c r="E3653" s="13">
        <f t="shared" si="460"/>
        <v>0</v>
      </c>
      <c r="F3653" s="13"/>
      <c r="G3653" s="13"/>
      <c r="H3653" s="88"/>
      <c r="I3653" s="88"/>
      <c r="J3653" s="9"/>
      <c r="K3653" s="8"/>
      <c r="L3653" s="19"/>
      <c r="M3653" s="8"/>
      <c r="N3653" s="19"/>
      <c r="O3653" s="19"/>
      <c r="P3653" s="19"/>
      <c r="Q3653" s="8"/>
      <c r="R3653" s="8"/>
      <c r="S3653" s="88"/>
      <c r="T3653" s="8"/>
      <c r="U3653" s="8"/>
      <c r="V3653" s="11"/>
      <c r="W3653" s="19"/>
      <c r="X3653" s="8"/>
      <c r="Y3653" s="90"/>
      <c r="Z3653" s="88"/>
      <c r="AA3653" s="88"/>
      <c r="AB3653" s="88"/>
      <c r="AC3653" s="88"/>
      <c r="AD3653" s="10"/>
      <c r="AE3653" s="8"/>
      <c r="AF3653" s="12"/>
      <c r="AG3653" s="8"/>
      <c r="AH3653" s="88"/>
    </row>
    <row r="3654" spans="1:34" x14ac:dyDescent="0.25">
      <c r="A3654" s="62">
        <f>COUNTA(H3654:K3654,L3654:AH3654,J3655)-4</f>
        <v>0</v>
      </c>
      <c r="B3654" s="13"/>
      <c r="C3654" s="13"/>
      <c r="D3654" s="13"/>
      <c r="E3654" s="13">
        <f t="shared" si="460"/>
        <v>0</v>
      </c>
      <c r="F3654" s="13"/>
      <c r="G3654" s="13"/>
      <c r="H3654" s="88"/>
      <c r="I3654" s="88"/>
      <c r="J3654" s="7" t="s">
        <v>78</v>
      </c>
      <c r="K3654" s="8"/>
      <c r="L3654" s="19"/>
      <c r="M3654" s="8"/>
      <c r="N3654" s="19"/>
      <c r="O3654" s="19"/>
      <c r="P3654" s="19"/>
      <c r="Q3654" s="8"/>
      <c r="R3654" s="8"/>
      <c r="S3654" s="88"/>
      <c r="T3654" s="17" t="s">
        <v>80</v>
      </c>
      <c r="U3654" s="17" t="s">
        <v>80</v>
      </c>
      <c r="V3654" s="18" t="s">
        <v>80</v>
      </c>
      <c r="W3654" s="19"/>
      <c r="X3654" s="8"/>
      <c r="Y3654" s="90"/>
      <c r="Z3654" s="88"/>
      <c r="AA3654" s="88"/>
      <c r="AB3654" s="88"/>
      <c r="AC3654" s="88"/>
      <c r="AD3654" s="10"/>
      <c r="AE3654" s="8"/>
      <c r="AF3654" s="12"/>
      <c r="AG3654" s="8"/>
      <c r="AH3654" s="88"/>
    </row>
    <row r="3655" spans="1:34" x14ac:dyDescent="0.25">
      <c r="A3655" s="62">
        <f>COUNTA(H3655:K3655,L3655:AH3655)</f>
        <v>0</v>
      </c>
      <c r="B3655" s="13"/>
      <c r="C3655" s="13"/>
      <c r="D3655" s="13" t="str">
        <f>IF(J3655&gt;0,"совмещение","-")</f>
        <v>-</v>
      </c>
      <c r="E3655" s="13">
        <f t="shared" si="460"/>
        <v>0</v>
      </c>
      <c r="F3655" s="13"/>
      <c r="G3655" s="13"/>
      <c r="H3655" s="88"/>
      <c r="I3655" s="88"/>
      <c r="J3655" s="9"/>
      <c r="K3655" s="8"/>
      <c r="L3655" s="19"/>
      <c r="M3655" s="8"/>
      <c r="N3655" s="19"/>
      <c r="O3655" s="19"/>
      <c r="P3655" s="19"/>
      <c r="Q3655" s="8"/>
      <c r="R3655" s="8"/>
      <c r="S3655" s="88"/>
      <c r="T3655" s="8"/>
      <c r="U3655" s="8"/>
      <c r="V3655" s="11"/>
      <c r="W3655" s="19"/>
      <c r="X3655" s="8"/>
      <c r="Y3655" s="90"/>
      <c r="Z3655" s="88"/>
      <c r="AA3655" s="88"/>
      <c r="AB3655" s="88"/>
      <c r="AC3655" s="88"/>
      <c r="AD3655" s="10"/>
      <c r="AE3655" s="8"/>
      <c r="AF3655" s="12"/>
      <c r="AG3655" s="8"/>
      <c r="AH3655" s="88"/>
    </row>
    <row r="3656" spans="1:34" x14ac:dyDescent="0.25">
      <c r="A3656" s="62">
        <f>COUNTA(H3656:K3656,L3656:AH3656)</f>
        <v>0</v>
      </c>
      <c r="B3656" s="13"/>
      <c r="C3656" s="13"/>
      <c r="D3656" s="13"/>
      <c r="E3656" s="13">
        <f t="shared" si="460"/>
        <v>0</v>
      </c>
      <c r="F3656" s="13"/>
      <c r="G3656" s="13"/>
      <c r="H3656" s="88"/>
      <c r="I3656" s="88"/>
      <c r="J3656" s="9"/>
      <c r="K3656" s="8"/>
      <c r="L3656" s="19"/>
      <c r="M3656" s="8"/>
      <c r="N3656" s="19"/>
      <c r="O3656" s="19"/>
      <c r="P3656" s="19"/>
      <c r="Q3656" s="8"/>
      <c r="R3656" s="8"/>
      <c r="S3656" s="88"/>
      <c r="T3656" s="8"/>
      <c r="U3656" s="8"/>
      <c r="V3656" s="11"/>
      <c r="W3656" s="19"/>
      <c r="X3656" s="8"/>
      <c r="Y3656" s="90"/>
      <c r="Z3656" s="88"/>
      <c r="AA3656" s="88"/>
      <c r="AB3656" s="88"/>
      <c r="AC3656" s="88"/>
      <c r="AD3656" s="10"/>
      <c r="AE3656" s="8"/>
      <c r="AF3656" s="12"/>
      <c r="AG3656" s="8"/>
      <c r="AH3656" s="88"/>
    </row>
    <row r="3657" spans="1:34" x14ac:dyDescent="0.25">
      <c r="A3657" s="62">
        <f>COUNTA(H3657:K3657,L3657:AH3657)</f>
        <v>0</v>
      </c>
      <c r="B3657" s="13"/>
      <c r="C3657" s="13"/>
      <c r="D3657" s="13"/>
      <c r="E3657" s="13">
        <f t="shared" si="460"/>
        <v>0</v>
      </c>
      <c r="F3657" s="13"/>
      <c r="G3657" s="13"/>
      <c r="H3657" s="88"/>
      <c r="I3657" s="88"/>
      <c r="J3657" s="9"/>
      <c r="K3657" s="8"/>
      <c r="L3657" s="19"/>
      <c r="M3657" s="8"/>
      <c r="N3657" s="19"/>
      <c r="O3657" s="19"/>
      <c r="P3657" s="19"/>
      <c r="Q3657" s="8"/>
      <c r="R3657" s="8"/>
      <c r="S3657" s="88"/>
      <c r="T3657" s="8"/>
      <c r="U3657" s="8"/>
      <c r="V3657" s="11"/>
      <c r="W3657" s="19"/>
      <c r="X3657" s="8"/>
      <c r="Y3657" s="90"/>
      <c r="Z3657" s="88"/>
      <c r="AA3657" s="88"/>
      <c r="AB3657" s="88"/>
      <c r="AC3657" s="88"/>
      <c r="AD3657" s="10"/>
      <c r="AE3657" s="8"/>
      <c r="AF3657" s="12"/>
      <c r="AG3657" s="8"/>
      <c r="AH3657" s="88"/>
    </row>
    <row r="3658" spans="1:34" x14ac:dyDescent="0.25">
      <c r="A3658" s="62">
        <f>COUNTA(H3658:K3658,L3658:AH3658)</f>
        <v>0</v>
      </c>
      <c r="B3658" s="13"/>
      <c r="C3658" s="13"/>
      <c r="D3658" s="13"/>
      <c r="E3658" s="13">
        <f t="shared" si="460"/>
        <v>0</v>
      </c>
      <c r="F3658" s="13"/>
      <c r="G3658" s="13"/>
      <c r="H3658" s="88"/>
      <c r="I3658" s="88"/>
      <c r="J3658" s="9"/>
      <c r="K3658" s="8"/>
      <c r="L3658" s="19"/>
      <c r="M3658" s="8"/>
      <c r="N3658" s="19"/>
      <c r="O3658" s="19"/>
      <c r="P3658" s="19"/>
      <c r="Q3658" s="8"/>
      <c r="R3658" s="8"/>
      <c r="S3658" s="88"/>
      <c r="T3658" s="8"/>
      <c r="U3658" s="8"/>
      <c r="V3658" s="11"/>
      <c r="W3658" s="19"/>
      <c r="X3658" s="8"/>
      <c r="Y3658" s="90"/>
      <c r="Z3658" s="88"/>
      <c r="AA3658" s="88"/>
      <c r="AB3658" s="88"/>
      <c r="AC3658" s="88"/>
      <c r="AD3658" s="10"/>
      <c r="AE3658" s="8"/>
      <c r="AF3658" s="12"/>
      <c r="AG3658" s="8"/>
      <c r="AH3658" s="88"/>
    </row>
    <row r="3659" spans="1:34" x14ac:dyDescent="0.25">
      <c r="A3659" s="62">
        <f>COUNTA(H3659:K3659,L3659:AH3659)</f>
        <v>0</v>
      </c>
      <c r="B3659" s="13"/>
      <c r="C3659" s="13"/>
      <c r="D3659" s="13"/>
      <c r="E3659" s="13">
        <f t="shared" si="460"/>
        <v>0</v>
      </c>
      <c r="F3659" s="13"/>
      <c r="G3659" s="13"/>
      <c r="H3659" s="88"/>
      <c r="I3659" s="88"/>
      <c r="J3659" s="9"/>
      <c r="K3659" s="8"/>
      <c r="L3659" s="19"/>
      <c r="M3659" s="8"/>
      <c r="N3659" s="19"/>
      <c r="O3659" s="19"/>
      <c r="P3659" s="19"/>
      <c r="Q3659" s="8"/>
      <c r="R3659" s="8"/>
      <c r="S3659" s="88"/>
      <c r="T3659" s="8"/>
      <c r="U3659" s="8"/>
      <c r="V3659" s="11"/>
      <c r="W3659" s="19"/>
      <c r="X3659" s="8"/>
      <c r="Y3659" s="90"/>
      <c r="Z3659" s="88"/>
      <c r="AA3659" s="88"/>
      <c r="AB3659" s="88"/>
      <c r="AC3659" s="88"/>
      <c r="AD3659" s="10"/>
      <c r="AE3659" s="8"/>
      <c r="AF3659" s="12"/>
      <c r="AG3659" s="8"/>
      <c r="AH3659" s="88"/>
    </row>
    <row r="3660" spans="1:34" x14ac:dyDescent="0.25">
      <c r="A3660" s="62">
        <f>COUNTA(H3660:K3660,L3660:AH3660)</f>
        <v>0</v>
      </c>
      <c r="B3660" s="13"/>
      <c r="C3660" s="13"/>
      <c r="D3660" s="13"/>
      <c r="E3660" s="13">
        <f t="shared" si="460"/>
        <v>0</v>
      </c>
      <c r="F3660" s="13"/>
      <c r="G3660" s="13"/>
      <c r="H3660" s="88"/>
      <c r="I3660" s="88"/>
      <c r="J3660" s="9"/>
      <c r="K3660" s="8"/>
      <c r="L3660" s="19"/>
      <c r="M3660" s="8"/>
      <c r="N3660" s="19"/>
      <c r="O3660" s="19"/>
      <c r="P3660" s="19"/>
      <c r="Q3660" s="8"/>
      <c r="R3660" s="8"/>
      <c r="S3660" s="88"/>
      <c r="T3660" s="8"/>
      <c r="U3660" s="8"/>
      <c r="V3660" s="11"/>
      <c r="W3660" s="19"/>
      <c r="X3660" s="8"/>
      <c r="Y3660" s="90"/>
      <c r="Z3660" s="88"/>
      <c r="AA3660" s="88"/>
      <c r="AB3660" s="88"/>
      <c r="AC3660" s="88"/>
      <c r="AD3660" s="10"/>
      <c r="AE3660" s="8"/>
      <c r="AF3660" s="12"/>
      <c r="AG3660" s="8"/>
      <c r="AH3660" s="88"/>
    </row>
    <row r="3661" spans="1:34" x14ac:dyDescent="0.25">
      <c r="A3661" s="62">
        <f>COUNTA(H3661:K3661,L3661:AH3661,J3662)-4</f>
        <v>0</v>
      </c>
      <c r="B3661" s="13"/>
      <c r="C3661" s="13"/>
      <c r="D3661" s="13"/>
      <c r="E3661" s="13">
        <f t="shared" si="460"/>
        <v>0</v>
      </c>
      <c r="F3661" s="13"/>
      <c r="G3661" s="13"/>
      <c r="H3661" s="88"/>
      <c r="I3661" s="88"/>
      <c r="J3661" s="7" t="s">
        <v>79</v>
      </c>
      <c r="K3661" s="8"/>
      <c r="L3661" s="19"/>
      <c r="M3661" s="8"/>
      <c r="N3661" s="19"/>
      <c r="O3661" s="19"/>
      <c r="P3661" s="19"/>
      <c r="Q3661" s="8"/>
      <c r="R3661" s="8"/>
      <c r="S3661" s="88"/>
      <c r="T3661" s="17" t="s">
        <v>80</v>
      </c>
      <c r="U3661" s="17" t="s">
        <v>80</v>
      </c>
      <c r="V3661" s="18" t="s">
        <v>80</v>
      </c>
      <c r="W3661" s="19"/>
      <c r="X3661" s="8"/>
      <c r="Y3661" s="90"/>
      <c r="Z3661" s="88"/>
      <c r="AA3661" s="88"/>
      <c r="AB3661" s="88"/>
      <c r="AC3661" s="88"/>
      <c r="AD3661" s="10"/>
      <c r="AE3661" s="8"/>
      <c r="AF3661" s="12"/>
      <c r="AG3661" s="8"/>
      <c r="AH3661" s="88"/>
    </row>
    <row r="3662" spans="1:34" x14ac:dyDescent="0.25">
      <c r="A3662" s="62">
        <f>COUNTA(H3662:K3662,L3662:AH3662)</f>
        <v>0</v>
      </c>
      <c r="B3662" s="13"/>
      <c r="C3662" s="13"/>
      <c r="D3662" s="13" t="str">
        <f>IF(J3662&gt;0,"совместительство","-")</f>
        <v>-</v>
      </c>
      <c r="E3662" s="13">
        <f t="shared" si="460"/>
        <v>0</v>
      </c>
      <c r="F3662" s="13"/>
      <c r="G3662" s="13"/>
      <c r="H3662" s="88"/>
      <c r="I3662" s="88"/>
      <c r="J3662" s="9"/>
      <c r="K3662" s="8"/>
      <c r="L3662" s="19"/>
      <c r="M3662" s="8"/>
      <c r="N3662" s="19"/>
      <c r="O3662" s="19"/>
      <c r="P3662" s="19"/>
      <c r="Q3662" s="8"/>
      <c r="R3662" s="8"/>
      <c r="S3662" s="88"/>
      <c r="T3662" s="8"/>
      <c r="U3662" s="8"/>
      <c r="V3662" s="11"/>
      <c r="W3662" s="19"/>
      <c r="X3662" s="8"/>
      <c r="Y3662" s="90"/>
      <c r="Z3662" s="88"/>
      <c r="AA3662" s="88"/>
      <c r="AB3662" s="88"/>
      <c r="AC3662" s="88"/>
      <c r="AD3662" s="10"/>
      <c r="AE3662" s="8"/>
      <c r="AF3662" s="12"/>
      <c r="AG3662" s="8"/>
      <c r="AH3662" s="88"/>
    </row>
    <row r="3663" spans="1:34" x14ac:dyDescent="0.25">
      <c r="A3663" s="62">
        <f>COUNTA(H3663:K3663,L3663:AH3663)</f>
        <v>0</v>
      </c>
      <c r="B3663" s="13"/>
      <c r="C3663" s="13"/>
      <c r="D3663" s="13"/>
      <c r="E3663" s="13">
        <f t="shared" si="460"/>
        <v>0</v>
      </c>
      <c r="F3663" s="13"/>
      <c r="G3663" s="13"/>
      <c r="H3663" s="88"/>
      <c r="I3663" s="88"/>
      <c r="J3663" s="9"/>
      <c r="K3663" s="8"/>
      <c r="L3663" s="19"/>
      <c r="M3663" s="8"/>
      <c r="N3663" s="19"/>
      <c r="O3663" s="19"/>
      <c r="P3663" s="19"/>
      <c r="Q3663" s="8"/>
      <c r="R3663" s="8"/>
      <c r="S3663" s="88"/>
      <c r="T3663" s="8"/>
      <c r="U3663" s="8"/>
      <c r="V3663" s="11"/>
      <c r="W3663" s="19"/>
      <c r="X3663" s="8"/>
      <c r="Y3663" s="90"/>
      <c r="Z3663" s="88"/>
      <c r="AA3663" s="88"/>
      <c r="AB3663" s="88"/>
      <c r="AC3663" s="88"/>
      <c r="AD3663" s="10"/>
      <c r="AE3663" s="8"/>
      <c r="AF3663" s="12"/>
      <c r="AG3663" s="8"/>
      <c r="AH3663" s="88"/>
    </row>
    <row r="3664" spans="1:34" x14ac:dyDescent="0.25">
      <c r="A3664" s="62">
        <f>COUNTA(H3664:K3664,L3664:AH3664)</f>
        <v>0</v>
      </c>
      <c r="B3664" s="13"/>
      <c r="C3664" s="13"/>
      <c r="D3664" s="13"/>
      <c r="E3664" s="13">
        <f t="shared" si="460"/>
        <v>0</v>
      </c>
      <c r="F3664" s="13"/>
      <c r="G3664" s="13"/>
      <c r="H3664" s="88"/>
      <c r="I3664" s="88"/>
      <c r="J3664" s="9"/>
      <c r="K3664" s="8"/>
      <c r="L3664" s="19"/>
      <c r="M3664" s="8"/>
      <c r="N3664" s="19"/>
      <c r="O3664" s="19"/>
      <c r="P3664" s="19"/>
      <c r="Q3664" s="8"/>
      <c r="R3664" s="8"/>
      <c r="S3664" s="88"/>
      <c r="T3664" s="8"/>
      <c r="U3664" s="8"/>
      <c r="V3664" s="11"/>
      <c r="W3664" s="19"/>
      <c r="X3664" s="8"/>
      <c r="Y3664" s="90"/>
      <c r="Z3664" s="88"/>
      <c r="AA3664" s="88"/>
      <c r="AB3664" s="88"/>
      <c r="AC3664" s="88"/>
      <c r="AD3664" s="10"/>
      <c r="AE3664" s="8"/>
      <c r="AF3664" s="12"/>
      <c r="AG3664" s="8"/>
      <c r="AH3664" s="88"/>
    </row>
    <row r="3665" spans="1:34" x14ac:dyDescent="0.25">
      <c r="A3665" s="62">
        <f>COUNTA(H3665:K3665,L3665:AH3665)</f>
        <v>0</v>
      </c>
      <c r="B3665" s="13"/>
      <c r="C3665" s="13"/>
      <c r="D3665" s="13"/>
      <c r="E3665" s="13">
        <f t="shared" si="460"/>
        <v>0</v>
      </c>
      <c r="F3665" s="13"/>
      <c r="G3665" s="13"/>
      <c r="H3665" s="88"/>
      <c r="I3665" s="88"/>
      <c r="J3665" s="9"/>
      <c r="K3665" s="8"/>
      <c r="L3665" s="19"/>
      <c r="M3665" s="8"/>
      <c r="N3665" s="19"/>
      <c r="O3665" s="19"/>
      <c r="P3665" s="19"/>
      <c r="Q3665" s="8"/>
      <c r="R3665" s="8"/>
      <c r="S3665" s="88"/>
      <c r="T3665" s="8"/>
      <c r="U3665" s="8"/>
      <c r="V3665" s="11"/>
      <c r="W3665" s="19"/>
      <c r="X3665" s="8"/>
      <c r="Y3665" s="90"/>
      <c r="Z3665" s="88"/>
      <c r="AA3665" s="88"/>
      <c r="AB3665" s="88"/>
      <c r="AC3665" s="88"/>
      <c r="AD3665" s="10"/>
      <c r="AE3665" s="8"/>
      <c r="AF3665" s="12"/>
      <c r="AG3665" s="8"/>
      <c r="AH3665" s="88"/>
    </row>
    <row r="3666" spans="1:34" x14ac:dyDescent="0.25">
      <c r="A3666" s="62">
        <f>COUNTA(H3666:K3666,L3666:AH3666)</f>
        <v>0</v>
      </c>
      <c r="B3666" s="13"/>
      <c r="C3666" s="13"/>
      <c r="D3666" s="13"/>
      <c r="E3666" s="13">
        <f t="shared" si="460"/>
        <v>0</v>
      </c>
      <c r="F3666" s="13"/>
      <c r="G3666" s="13"/>
      <c r="H3666" s="88"/>
      <c r="I3666" s="88"/>
      <c r="J3666" s="9"/>
      <c r="K3666" s="8"/>
      <c r="L3666" s="19"/>
      <c r="M3666" s="8"/>
      <c r="N3666" s="19"/>
      <c r="O3666" s="19"/>
      <c r="P3666" s="19"/>
      <c r="Q3666" s="8"/>
      <c r="R3666" s="8"/>
      <c r="S3666" s="88"/>
      <c r="T3666" s="8"/>
      <c r="U3666" s="8"/>
      <c r="V3666" s="11"/>
      <c r="W3666" s="19"/>
      <c r="X3666" s="8"/>
      <c r="Y3666" s="90"/>
      <c r="Z3666" s="88"/>
      <c r="AA3666" s="88"/>
      <c r="AB3666" s="88"/>
      <c r="AC3666" s="88"/>
      <c r="AD3666" s="10"/>
      <c r="AE3666" s="8"/>
      <c r="AF3666" s="12"/>
      <c r="AG3666" s="8"/>
      <c r="AH3666" s="88"/>
    </row>
    <row r="3667" spans="1:34" x14ac:dyDescent="0.25">
      <c r="A3667" s="62">
        <f>COUNTA(H3667:K3667,L3667:AH3667)</f>
        <v>0</v>
      </c>
      <c r="B3667" s="13"/>
      <c r="C3667" s="13"/>
      <c r="D3667" s="13"/>
      <c r="E3667" s="13">
        <f t="shared" si="460"/>
        <v>0</v>
      </c>
      <c r="F3667" s="13"/>
      <c r="G3667" s="13"/>
      <c r="H3667" s="88"/>
      <c r="I3667" s="88"/>
      <c r="J3667" s="9"/>
      <c r="K3667" s="8"/>
      <c r="L3667" s="19"/>
      <c r="M3667" s="8"/>
      <c r="N3667" s="19"/>
      <c r="O3667" s="19"/>
      <c r="P3667" s="19"/>
      <c r="Q3667" s="8"/>
      <c r="R3667" s="8"/>
      <c r="S3667" s="88"/>
      <c r="T3667" s="8"/>
      <c r="U3667" s="8"/>
      <c r="V3667" s="11"/>
      <c r="W3667" s="19"/>
      <c r="X3667" s="8"/>
      <c r="Y3667" s="90"/>
      <c r="Z3667" s="88"/>
      <c r="AA3667" s="88"/>
      <c r="AB3667" s="88"/>
      <c r="AC3667" s="88"/>
      <c r="AD3667" s="10"/>
      <c r="AE3667" s="8"/>
      <c r="AF3667" s="12"/>
      <c r="AG3667" s="8"/>
      <c r="AH3667" s="88"/>
    </row>
    <row r="3668" spans="1:34" s="26" customFormat="1" ht="11.25" customHeight="1" x14ac:dyDescent="0.25">
      <c r="A3668" s="21">
        <v>0</v>
      </c>
      <c r="B3668" s="22"/>
      <c r="C3668" s="22"/>
      <c r="D3668" s="21"/>
      <c r="E3668" s="23">
        <f>MAX(E3652:E3667)</f>
        <v>0</v>
      </c>
      <c r="F3668" s="21" t="str">
        <f>RIGHT(R3668,4)</f>
        <v xml:space="preserve"> - 0</v>
      </c>
      <c r="G3668" s="21" t="str">
        <f>RIGHT(X3668,4)</f>
        <v xml:space="preserve"> - 0</v>
      </c>
      <c r="H3668" s="88"/>
      <c r="I3668" s="88"/>
      <c r="J3668" s="23" t="s">
        <v>85</v>
      </c>
      <c r="K3668" s="23" t="str">
        <f>IF(E3668=4,"ВО",IF(E3668=3,"СПО",IF(E3668=2,"ВО (с)",IF(E3668=1,"СПО (с)","-"))))</f>
        <v>-</v>
      </c>
      <c r="L3668" s="23">
        <f>COUNTA(L3652:L3667)</f>
        <v>0</v>
      </c>
      <c r="M3668" s="23" t="s">
        <v>80</v>
      </c>
      <c r="N3668" s="23" t="s">
        <v>80</v>
      </c>
      <c r="O3668" s="23">
        <f>COUNTA(O3652:O3667)</f>
        <v>0</v>
      </c>
      <c r="P3668" s="23" t="s">
        <v>80</v>
      </c>
      <c r="Q3668" s="23">
        <f>SUM(Q3652:Q3667)</f>
        <v>0</v>
      </c>
      <c r="R3668" s="23" t="str">
        <f>CONCATENATE("П.Г.П. - ",MAX(R3652:R3667))</f>
        <v>П.Г.П. - 0</v>
      </c>
      <c r="S3668" s="23">
        <f>COUNTA(S3652)</f>
        <v>0</v>
      </c>
      <c r="T3668" s="23">
        <f>T3653</f>
        <v>0</v>
      </c>
      <c r="U3668" s="23" t="s">
        <v>80</v>
      </c>
      <c r="V3668" s="23" t="s">
        <v>80</v>
      </c>
      <c r="W3668" s="23">
        <f>COUNTA(W3652:W3667)</f>
        <v>0</v>
      </c>
      <c r="X3668" s="23" t="str">
        <f>CONCATENATE("П.Г.П. - ",MAX(X3652:X3667))</f>
        <v>П.Г.П. - 0</v>
      </c>
      <c r="Y3668" s="24">
        <f>Y3652</f>
        <v>0</v>
      </c>
      <c r="Z3668" s="23" t="str">
        <f>IF(Z3652="","-",Z3652)</f>
        <v>-</v>
      </c>
      <c r="AA3668" s="23" t="str">
        <f t="shared" ref="AA3668:AC3668" si="461">IF(AA3652="","-",AA3652)</f>
        <v>-</v>
      </c>
      <c r="AB3668" s="23" t="str">
        <f t="shared" si="461"/>
        <v>-</v>
      </c>
      <c r="AC3668" s="23" t="str">
        <f t="shared" si="461"/>
        <v>-</v>
      </c>
      <c r="AD3668" s="23" t="s">
        <v>80</v>
      </c>
      <c r="AE3668" s="23">
        <f>SUM(AE3652:AE3667)</f>
        <v>0</v>
      </c>
      <c r="AF3668" s="25">
        <f>SUM(AF3652:AF3667)</f>
        <v>0</v>
      </c>
      <c r="AG3668" s="23" t="s">
        <v>80</v>
      </c>
      <c r="AH3668" s="23" t="s">
        <v>80</v>
      </c>
    </row>
    <row r="3669" spans="1:34" x14ac:dyDescent="0.25">
      <c r="A3669" s="62">
        <f>COUNTA(H3669:K3669,L3669:AH3669)-7</f>
        <v>-1</v>
      </c>
      <c r="B3669" s="13"/>
      <c r="C3669" s="13"/>
      <c r="D3669" s="13"/>
      <c r="E3669" s="13">
        <f t="shared" ref="E3669:E3684" si="462">IF(K3669="ВО",4,IF(K3669="СПО",3,IF(K3669="ВО (студент)",2,IF(K3669="СПО (студент)",1,0))))</f>
        <v>0</v>
      </c>
      <c r="F3669" s="13"/>
      <c r="G3669" s="13"/>
      <c r="H3669" s="88">
        <v>236</v>
      </c>
      <c r="I3669" s="88"/>
      <c r="J3669" s="7" t="s">
        <v>77</v>
      </c>
      <c r="K3669" s="8"/>
      <c r="L3669" s="19"/>
      <c r="M3669" s="8"/>
      <c r="N3669" s="19"/>
      <c r="O3669" s="19"/>
      <c r="P3669" s="19"/>
      <c r="Q3669" s="8"/>
      <c r="R3669" s="8"/>
      <c r="S3669" s="88"/>
      <c r="T3669" s="17" t="s">
        <v>80</v>
      </c>
      <c r="U3669" s="17" t="s">
        <v>80</v>
      </c>
      <c r="V3669" s="18" t="s">
        <v>80</v>
      </c>
      <c r="W3669" s="19"/>
      <c r="X3669" s="8"/>
      <c r="Y3669" s="90"/>
      <c r="Z3669" s="88"/>
      <c r="AA3669" s="88"/>
      <c r="AB3669" s="88" t="str">
        <f>IF(Y3669&lt;1,"-",ROUND(YEARFRAC(Y3669,#REF!,1),2))</f>
        <v>-</v>
      </c>
      <c r="AC3669" s="88"/>
      <c r="AD3669" s="10"/>
      <c r="AE3669" s="8"/>
      <c r="AF3669" s="12"/>
      <c r="AG3669" s="8"/>
      <c r="AH3669" s="88"/>
    </row>
    <row r="3670" spans="1:34" x14ac:dyDescent="0.25">
      <c r="A3670" s="62">
        <f>COUNTA(H3670:K3670,L3670:AH3670)</f>
        <v>0</v>
      </c>
      <c r="B3670" s="13"/>
      <c r="C3670" s="13"/>
      <c r="D3670" s="13"/>
      <c r="E3670" s="13">
        <f t="shared" si="462"/>
        <v>0</v>
      </c>
      <c r="F3670" s="13"/>
      <c r="G3670" s="13"/>
      <c r="H3670" s="88"/>
      <c r="I3670" s="88"/>
      <c r="J3670" s="9"/>
      <c r="K3670" s="8"/>
      <c r="L3670" s="19"/>
      <c r="M3670" s="8"/>
      <c r="N3670" s="19"/>
      <c r="O3670" s="19"/>
      <c r="P3670" s="19"/>
      <c r="Q3670" s="8"/>
      <c r="R3670" s="8"/>
      <c r="S3670" s="88"/>
      <c r="T3670" s="8"/>
      <c r="U3670" s="8"/>
      <c r="V3670" s="11"/>
      <c r="W3670" s="19"/>
      <c r="X3670" s="8"/>
      <c r="Y3670" s="90"/>
      <c r="Z3670" s="88"/>
      <c r="AA3670" s="88"/>
      <c r="AB3670" s="88"/>
      <c r="AC3670" s="88"/>
      <c r="AD3670" s="10"/>
      <c r="AE3670" s="8"/>
      <c r="AF3670" s="12"/>
      <c r="AG3670" s="8"/>
      <c r="AH3670" s="88"/>
    </row>
    <row r="3671" spans="1:34" x14ac:dyDescent="0.25">
      <c r="A3671" s="62">
        <f>COUNTA(H3671:K3671,L3671:AH3671,J3672)-4</f>
        <v>0</v>
      </c>
      <c r="B3671" s="13"/>
      <c r="C3671" s="13"/>
      <c r="D3671" s="13"/>
      <c r="E3671" s="13">
        <f t="shared" si="462"/>
        <v>0</v>
      </c>
      <c r="F3671" s="13"/>
      <c r="G3671" s="13"/>
      <c r="H3671" s="88"/>
      <c r="I3671" s="88"/>
      <c r="J3671" s="7" t="s">
        <v>78</v>
      </c>
      <c r="K3671" s="8"/>
      <c r="L3671" s="19"/>
      <c r="M3671" s="8"/>
      <c r="N3671" s="19"/>
      <c r="O3671" s="19"/>
      <c r="P3671" s="19"/>
      <c r="Q3671" s="8"/>
      <c r="R3671" s="8"/>
      <c r="S3671" s="88"/>
      <c r="T3671" s="17" t="s">
        <v>80</v>
      </c>
      <c r="U3671" s="17" t="s">
        <v>80</v>
      </c>
      <c r="V3671" s="18" t="s">
        <v>80</v>
      </c>
      <c r="W3671" s="19"/>
      <c r="X3671" s="8"/>
      <c r="Y3671" s="90"/>
      <c r="Z3671" s="88"/>
      <c r="AA3671" s="88"/>
      <c r="AB3671" s="88"/>
      <c r="AC3671" s="88"/>
      <c r="AD3671" s="10"/>
      <c r="AE3671" s="8"/>
      <c r="AF3671" s="12"/>
      <c r="AG3671" s="8"/>
      <c r="AH3671" s="88"/>
    </row>
    <row r="3672" spans="1:34" x14ac:dyDescent="0.25">
      <c r="A3672" s="62">
        <f>COUNTA(H3672:K3672,L3672:AH3672)</f>
        <v>0</v>
      </c>
      <c r="B3672" s="13"/>
      <c r="C3672" s="13"/>
      <c r="D3672" s="13" t="str">
        <f>IF(J3672&gt;0,"совмещение","-")</f>
        <v>-</v>
      </c>
      <c r="E3672" s="13">
        <f t="shared" si="462"/>
        <v>0</v>
      </c>
      <c r="F3672" s="13"/>
      <c r="G3672" s="13"/>
      <c r="H3672" s="88"/>
      <c r="I3672" s="88"/>
      <c r="J3672" s="9"/>
      <c r="K3672" s="8"/>
      <c r="L3672" s="19"/>
      <c r="M3672" s="8"/>
      <c r="N3672" s="19"/>
      <c r="O3672" s="19"/>
      <c r="P3672" s="19"/>
      <c r="Q3672" s="8"/>
      <c r="R3672" s="8"/>
      <c r="S3672" s="88"/>
      <c r="T3672" s="8"/>
      <c r="U3672" s="8"/>
      <c r="V3672" s="11"/>
      <c r="W3672" s="19"/>
      <c r="X3672" s="8"/>
      <c r="Y3672" s="90"/>
      <c r="Z3672" s="88"/>
      <c r="AA3672" s="88"/>
      <c r="AB3672" s="88"/>
      <c r="AC3672" s="88"/>
      <c r="AD3672" s="10"/>
      <c r="AE3672" s="8"/>
      <c r="AF3672" s="12"/>
      <c r="AG3672" s="8"/>
      <c r="AH3672" s="88"/>
    </row>
    <row r="3673" spans="1:34" x14ac:dyDescent="0.25">
      <c r="A3673" s="62">
        <f>COUNTA(H3673:K3673,L3673:AH3673)</f>
        <v>0</v>
      </c>
      <c r="B3673" s="13"/>
      <c r="C3673" s="13"/>
      <c r="D3673" s="13"/>
      <c r="E3673" s="13">
        <f t="shared" si="462"/>
        <v>0</v>
      </c>
      <c r="F3673" s="13"/>
      <c r="G3673" s="13"/>
      <c r="H3673" s="88"/>
      <c r="I3673" s="88"/>
      <c r="J3673" s="9"/>
      <c r="K3673" s="8"/>
      <c r="L3673" s="19"/>
      <c r="M3673" s="8"/>
      <c r="N3673" s="19"/>
      <c r="O3673" s="19"/>
      <c r="P3673" s="19"/>
      <c r="Q3673" s="8"/>
      <c r="R3673" s="8"/>
      <c r="S3673" s="88"/>
      <c r="T3673" s="8"/>
      <c r="U3673" s="8"/>
      <c r="V3673" s="11"/>
      <c r="W3673" s="19"/>
      <c r="X3673" s="8"/>
      <c r="Y3673" s="90"/>
      <c r="Z3673" s="88"/>
      <c r="AA3673" s="88"/>
      <c r="AB3673" s="88"/>
      <c r="AC3673" s="88"/>
      <c r="AD3673" s="10"/>
      <c r="AE3673" s="8"/>
      <c r="AF3673" s="12"/>
      <c r="AG3673" s="8"/>
      <c r="AH3673" s="88"/>
    </row>
    <row r="3674" spans="1:34" x14ac:dyDescent="0.25">
      <c r="A3674" s="62">
        <f>COUNTA(H3674:K3674,L3674:AH3674)</f>
        <v>0</v>
      </c>
      <c r="B3674" s="13"/>
      <c r="C3674" s="13"/>
      <c r="D3674" s="13"/>
      <c r="E3674" s="13">
        <f t="shared" si="462"/>
        <v>0</v>
      </c>
      <c r="F3674" s="13"/>
      <c r="G3674" s="13"/>
      <c r="H3674" s="88"/>
      <c r="I3674" s="88"/>
      <c r="J3674" s="9"/>
      <c r="K3674" s="8"/>
      <c r="L3674" s="19"/>
      <c r="M3674" s="8"/>
      <c r="N3674" s="19"/>
      <c r="O3674" s="19"/>
      <c r="P3674" s="19"/>
      <c r="Q3674" s="8"/>
      <c r="R3674" s="8"/>
      <c r="S3674" s="88"/>
      <c r="T3674" s="8"/>
      <c r="U3674" s="8"/>
      <c r="V3674" s="11"/>
      <c r="W3674" s="19"/>
      <c r="X3674" s="8"/>
      <c r="Y3674" s="90"/>
      <c r="Z3674" s="88"/>
      <c r="AA3674" s="88"/>
      <c r="AB3674" s="88"/>
      <c r="AC3674" s="88"/>
      <c r="AD3674" s="10"/>
      <c r="AE3674" s="8"/>
      <c r="AF3674" s="12"/>
      <c r="AG3674" s="8"/>
      <c r="AH3674" s="88"/>
    </row>
    <row r="3675" spans="1:34" x14ac:dyDescent="0.25">
      <c r="A3675" s="62">
        <f>COUNTA(H3675:K3675,L3675:AH3675)</f>
        <v>0</v>
      </c>
      <c r="B3675" s="13"/>
      <c r="C3675" s="13"/>
      <c r="D3675" s="13"/>
      <c r="E3675" s="13">
        <f t="shared" si="462"/>
        <v>0</v>
      </c>
      <c r="F3675" s="13"/>
      <c r="G3675" s="13"/>
      <c r="H3675" s="88"/>
      <c r="I3675" s="88"/>
      <c r="J3675" s="9"/>
      <c r="K3675" s="8"/>
      <c r="L3675" s="19"/>
      <c r="M3675" s="8"/>
      <c r="N3675" s="19"/>
      <c r="O3675" s="19"/>
      <c r="P3675" s="19"/>
      <c r="Q3675" s="8"/>
      <c r="R3675" s="8"/>
      <c r="S3675" s="88"/>
      <c r="T3675" s="8"/>
      <c r="U3675" s="8"/>
      <c r="V3675" s="11"/>
      <c r="W3675" s="19"/>
      <c r="X3675" s="8"/>
      <c r="Y3675" s="90"/>
      <c r="Z3675" s="88"/>
      <c r="AA3675" s="88"/>
      <c r="AB3675" s="88"/>
      <c r="AC3675" s="88"/>
      <c r="AD3675" s="10"/>
      <c r="AE3675" s="8"/>
      <c r="AF3675" s="12"/>
      <c r="AG3675" s="8"/>
      <c r="AH3675" s="88"/>
    </row>
    <row r="3676" spans="1:34" x14ac:dyDescent="0.25">
      <c r="A3676" s="62">
        <f>COUNTA(H3676:K3676,L3676:AH3676)</f>
        <v>0</v>
      </c>
      <c r="B3676" s="13"/>
      <c r="C3676" s="13"/>
      <c r="D3676" s="13"/>
      <c r="E3676" s="13">
        <f t="shared" si="462"/>
        <v>0</v>
      </c>
      <c r="F3676" s="13"/>
      <c r="G3676" s="13"/>
      <c r="H3676" s="88"/>
      <c r="I3676" s="88"/>
      <c r="J3676" s="9"/>
      <c r="K3676" s="8"/>
      <c r="L3676" s="19"/>
      <c r="M3676" s="8"/>
      <c r="N3676" s="19"/>
      <c r="O3676" s="19"/>
      <c r="P3676" s="19"/>
      <c r="Q3676" s="8"/>
      <c r="R3676" s="8"/>
      <c r="S3676" s="88"/>
      <c r="T3676" s="8"/>
      <c r="U3676" s="8"/>
      <c r="V3676" s="11"/>
      <c r="W3676" s="19"/>
      <c r="X3676" s="8"/>
      <c r="Y3676" s="90"/>
      <c r="Z3676" s="88"/>
      <c r="AA3676" s="88"/>
      <c r="AB3676" s="88"/>
      <c r="AC3676" s="88"/>
      <c r="AD3676" s="10"/>
      <c r="AE3676" s="8"/>
      <c r="AF3676" s="12"/>
      <c r="AG3676" s="8"/>
      <c r="AH3676" s="88"/>
    </row>
    <row r="3677" spans="1:34" x14ac:dyDescent="0.25">
      <c r="A3677" s="62">
        <f>COUNTA(H3677:K3677,L3677:AH3677)</f>
        <v>0</v>
      </c>
      <c r="B3677" s="13"/>
      <c r="C3677" s="13"/>
      <c r="D3677" s="13"/>
      <c r="E3677" s="13">
        <f t="shared" si="462"/>
        <v>0</v>
      </c>
      <c r="F3677" s="13"/>
      <c r="G3677" s="13"/>
      <c r="H3677" s="88"/>
      <c r="I3677" s="88"/>
      <c r="J3677" s="9"/>
      <c r="K3677" s="8"/>
      <c r="L3677" s="19"/>
      <c r="M3677" s="8"/>
      <c r="N3677" s="19"/>
      <c r="O3677" s="19"/>
      <c r="P3677" s="19"/>
      <c r="Q3677" s="8"/>
      <c r="R3677" s="8"/>
      <c r="S3677" s="88"/>
      <c r="T3677" s="8"/>
      <c r="U3677" s="8"/>
      <c r="V3677" s="11"/>
      <c r="W3677" s="19"/>
      <c r="X3677" s="8"/>
      <c r="Y3677" s="90"/>
      <c r="Z3677" s="88"/>
      <c r="AA3677" s="88"/>
      <c r="AB3677" s="88"/>
      <c r="AC3677" s="88"/>
      <c r="AD3677" s="10"/>
      <c r="AE3677" s="8"/>
      <c r="AF3677" s="12"/>
      <c r="AG3677" s="8"/>
      <c r="AH3677" s="88"/>
    </row>
    <row r="3678" spans="1:34" x14ac:dyDescent="0.25">
      <c r="A3678" s="62">
        <f>COUNTA(H3678:K3678,L3678:AH3678,J3679)-4</f>
        <v>0</v>
      </c>
      <c r="B3678" s="13"/>
      <c r="C3678" s="13"/>
      <c r="D3678" s="13"/>
      <c r="E3678" s="13">
        <f t="shared" si="462"/>
        <v>0</v>
      </c>
      <c r="F3678" s="13"/>
      <c r="G3678" s="13"/>
      <c r="H3678" s="88"/>
      <c r="I3678" s="88"/>
      <c r="J3678" s="7" t="s">
        <v>79</v>
      </c>
      <c r="K3678" s="8"/>
      <c r="L3678" s="19"/>
      <c r="M3678" s="8"/>
      <c r="N3678" s="19"/>
      <c r="O3678" s="19"/>
      <c r="P3678" s="19"/>
      <c r="Q3678" s="8"/>
      <c r="R3678" s="8"/>
      <c r="S3678" s="88"/>
      <c r="T3678" s="17" t="s">
        <v>80</v>
      </c>
      <c r="U3678" s="17" t="s">
        <v>80</v>
      </c>
      <c r="V3678" s="18" t="s">
        <v>80</v>
      </c>
      <c r="W3678" s="19"/>
      <c r="X3678" s="8"/>
      <c r="Y3678" s="90"/>
      <c r="Z3678" s="88"/>
      <c r="AA3678" s="88"/>
      <c r="AB3678" s="88"/>
      <c r="AC3678" s="88"/>
      <c r="AD3678" s="10"/>
      <c r="AE3678" s="8"/>
      <c r="AF3678" s="12"/>
      <c r="AG3678" s="8"/>
      <c r="AH3678" s="88"/>
    </row>
    <row r="3679" spans="1:34" x14ac:dyDescent="0.25">
      <c r="A3679" s="62">
        <f>COUNTA(H3679:K3679,L3679:AH3679)</f>
        <v>0</v>
      </c>
      <c r="B3679" s="13"/>
      <c r="C3679" s="13"/>
      <c r="D3679" s="13" t="str">
        <f>IF(J3679&gt;0,"совместительство","-")</f>
        <v>-</v>
      </c>
      <c r="E3679" s="13">
        <f t="shared" si="462"/>
        <v>0</v>
      </c>
      <c r="F3679" s="13"/>
      <c r="G3679" s="13"/>
      <c r="H3679" s="88"/>
      <c r="I3679" s="88"/>
      <c r="J3679" s="9"/>
      <c r="K3679" s="8"/>
      <c r="L3679" s="19"/>
      <c r="M3679" s="8"/>
      <c r="N3679" s="19"/>
      <c r="O3679" s="19"/>
      <c r="P3679" s="19"/>
      <c r="Q3679" s="8"/>
      <c r="R3679" s="8"/>
      <c r="S3679" s="88"/>
      <c r="T3679" s="8"/>
      <c r="U3679" s="8"/>
      <c r="V3679" s="11"/>
      <c r="W3679" s="19"/>
      <c r="X3679" s="8"/>
      <c r="Y3679" s="90"/>
      <c r="Z3679" s="88"/>
      <c r="AA3679" s="88"/>
      <c r="AB3679" s="88"/>
      <c r="AC3679" s="88"/>
      <c r="AD3679" s="10"/>
      <c r="AE3679" s="8"/>
      <c r="AF3679" s="12"/>
      <c r="AG3679" s="8"/>
      <c r="AH3679" s="88"/>
    </row>
    <row r="3680" spans="1:34" x14ac:dyDescent="0.25">
      <c r="A3680" s="62">
        <f>COUNTA(H3680:K3680,L3680:AH3680)</f>
        <v>0</v>
      </c>
      <c r="B3680" s="13"/>
      <c r="C3680" s="13"/>
      <c r="D3680" s="13"/>
      <c r="E3680" s="13">
        <f t="shared" si="462"/>
        <v>0</v>
      </c>
      <c r="F3680" s="13"/>
      <c r="G3680" s="13"/>
      <c r="H3680" s="88"/>
      <c r="I3680" s="88"/>
      <c r="J3680" s="9"/>
      <c r="K3680" s="8"/>
      <c r="L3680" s="19"/>
      <c r="M3680" s="8"/>
      <c r="N3680" s="19"/>
      <c r="O3680" s="19"/>
      <c r="P3680" s="19"/>
      <c r="Q3680" s="8"/>
      <c r="R3680" s="8"/>
      <c r="S3680" s="88"/>
      <c r="T3680" s="8"/>
      <c r="U3680" s="8"/>
      <c r="V3680" s="11"/>
      <c r="W3680" s="19"/>
      <c r="X3680" s="8"/>
      <c r="Y3680" s="90"/>
      <c r="Z3680" s="88"/>
      <c r="AA3680" s="88"/>
      <c r="AB3680" s="88"/>
      <c r="AC3680" s="88"/>
      <c r="AD3680" s="10"/>
      <c r="AE3680" s="8"/>
      <c r="AF3680" s="12"/>
      <c r="AG3680" s="8"/>
      <c r="AH3680" s="88"/>
    </row>
    <row r="3681" spans="1:34" x14ac:dyDescent="0.25">
      <c r="A3681" s="62">
        <f>COUNTA(H3681:K3681,L3681:AH3681)</f>
        <v>0</v>
      </c>
      <c r="B3681" s="13"/>
      <c r="C3681" s="13"/>
      <c r="D3681" s="13"/>
      <c r="E3681" s="13">
        <f t="shared" si="462"/>
        <v>0</v>
      </c>
      <c r="F3681" s="13"/>
      <c r="G3681" s="13"/>
      <c r="H3681" s="88"/>
      <c r="I3681" s="88"/>
      <c r="J3681" s="9"/>
      <c r="K3681" s="8"/>
      <c r="L3681" s="19"/>
      <c r="M3681" s="8"/>
      <c r="N3681" s="19"/>
      <c r="O3681" s="19"/>
      <c r="P3681" s="19"/>
      <c r="Q3681" s="8"/>
      <c r="R3681" s="8"/>
      <c r="S3681" s="88"/>
      <c r="T3681" s="8"/>
      <c r="U3681" s="8"/>
      <c r="V3681" s="11"/>
      <c r="W3681" s="19"/>
      <c r="X3681" s="8"/>
      <c r="Y3681" s="90"/>
      <c r="Z3681" s="88"/>
      <c r="AA3681" s="88"/>
      <c r="AB3681" s="88"/>
      <c r="AC3681" s="88"/>
      <c r="AD3681" s="10"/>
      <c r="AE3681" s="8"/>
      <c r="AF3681" s="12"/>
      <c r="AG3681" s="8"/>
      <c r="AH3681" s="88"/>
    </row>
    <row r="3682" spans="1:34" x14ac:dyDescent="0.25">
      <c r="A3682" s="62">
        <f>COUNTA(H3682:K3682,L3682:AH3682)</f>
        <v>0</v>
      </c>
      <c r="B3682" s="13"/>
      <c r="C3682" s="13"/>
      <c r="D3682" s="13"/>
      <c r="E3682" s="13">
        <f t="shared" si="462"/>
        <v>0</v>
      </c>
      <c r="F3682" s="13"/>
      <c r="G3682" s="13"/>
      <c r="H3682" s="88"/>
      <c r="I3682" s="88"/>
      <c r="J3682" s="9"/>
      <c r="K3682" s="8"/>
      <c r="L3682" s="19"/>
      <c r="M3682" s="8"/>
      <c r="N3682" s="19"/>
      <c r="O3682" s="19"/>
      <c r="P3682" s="19"/>
      <c r="Q3682" s="8"/>
      <c r="R3682" s="8"/>
      <c r="S3682" s="88"/>
      <c r="T3682" s="8"/>
      <c r="U3682" s="8"/>
      <c r="V3682" s="11"/>
      <c r="W3682" s="19"/>
      <c r="X3682" s="8"/>
      <c r="Y3682" s="90"/>
      <c r="Z3682" s="88"/>
      <c r="AA3682" s="88"/>
      <c r="AB3682" s="88"/>
      <c r="AC3682" s="88"/>
      <c r="AD3682" s="10"/>
      <c r="AE3682" s="8"/>
      <c r="AF3682" s="12"/>
      <c r="AG3682" s="8"/>
      <c r="AH3682" s="88"/>
    </row>
    <row r="3683" spans="1:34" x14ac:dyDescent="0.25">
      <c r="A3683" s="62">
        <f>COUNTA(H3683:K3683,L3683:AH3683)</f>
        <v>0</v>
      </c>
      <c r="B3683" s="13"/>
      <c r="C3683" s="13"/>
      <c r="D3683" s="13"/>
      <c r="E3683" s="13">
        <f t="shared" si="462"/>
        <v>0</v>
      </c>
      <c r="F3683" s="13"/>
      <c r="G3683" s="13"/>
      <c r="H3683" s="88"/>
      <c r="I3683" s="88"/>
      <c r="J3683" s="9"/>
      <c r="K3683" s="8"/>
      <c r="L3683" s="19"/>
      <c r="M3683" s="8"/>
      <c r="N3683" s="19"/>
      <c r="O3683" s="19"/>
      <c r="P3683" s="19"/>
      <c r="Q3683" s="8"/>
      <c r="R3683" s="8"/>
      <c r="S3683" s="88"/>
      <c r="T3683" s="8"/>
      <c r="U3683" s="8"/>
      <c r="V3683" s="11"/>
      <c r="W3683" s="19"/>
      <c r="X3683" s="8"/>
      <c r="Y3683" s="90"/>
      <c r="Z3683" s="88"/>
      <c r="AA3683" s="88"/>
      <c r="AB3683" s="88"/>
      <c r="AC3683" s="88"/>
      <c r="AD3683" s="10"/>
      <c r="AE3683" s="8"/>
      <c r="AF3683" s="12"/>
      <c r="AG3683" s="8"/>
      <c r="AH3683" s="88"/>
    </row>
    <row r="3684" spans="1:34" x14ac:dyDescent="0.25">
      <c r="A3684" s="62">
        <f>COUNTA(H3684:K3684,L3684:AH3684)</f>
        <v>0</v>
      </c>
      <c r="B3684" s="13"/>
      <c r="C3684" s="13"/>
      <c r="D3684" s="13"/>
      <c r="E3684" s="13">
        <f t="shared" si="462"/>
        <v>0</v>
      </c>
      <c r="F3684" s="13"/>
      <c r="G3684" s="13"/>
      <c r="H3684" s="88"/>
      <c r="I3684" s="88"/>
      <c r="J3684" s="9"/>
      <c r="K3684" s="8"/>
      <c r="L3684" s="19"/>
      <c r="M3684" s="8"/>
      <c r="N3684" s="19"/>
      <c r="O3684" s="19"/>
      <c r="P3684" s="19"/>
      <c r="Q3684" s="8"/>
      <c r="R3684" s="8"/>
      <c r="S3684" s="88"/>
      <c r="T3684" s="8"/>
      <c r="U3684" s="8"/>
      <c r="V3684" s="11"/>
      <c r="W3684" s="19"/>
      <c r="X3684" s="8"/>
      <c r="Y3684" s="90"/>
      <c r="Z3684" s="88"/>
      <c r="AA3684" s="88"/>
      <c r="AB3684" s="88"/>
      <c r="AC3684" s="88"/>
      <c r="AD3684" s="10"/>
      <c r="AE3684" s="8"/>
      <c r="AF3684" s="12"/>
      <c r="AG3684" s="8"/>
      <c r="AH3684" s="88"/>
    </row>
    <row r="3685" spans="1:34" s="26" customFormat="1" ht="11.25" customHeight="1" x14ac:dyDescent="0.25">
      <c r="A3685" s="21">
        <v>0</v>
      </c>
      <c r="B3685" s="22"/>
      <c r="C3685" s="22"/>
      <c r="D3685" s="21"/>
      <c r="E3685" s="23">
        <f>MAX(E3669:E3684)</f>
        <v>0</v>
      </c>
      <c r="F3685" s="21" t="str">
        <f>RIGHT(R3685,4)</f>
        <v xml:space="preserve"> - 0</v>
      </c>
      <c r="G3685" s="21" t="str">
        <f>RIGHT(X3685,4)</f>
        <v xml:space="preserve"> - 0</v>
      </c>
      <c r="H3685" s="88"/>
      <c r="I3685" s="88"/>
      <c r="J3685" s="23" t="s">
        <v>85</v>
      </c>
      <c r="K3685" s="23" t="str">
        <f>IF(E3685=4,"ВО",IF(E3685=3,"СПО",IF(E3685=2,"ВО (с)",IF(E3685=1,"СПО (с)","-"))))</f>
        <v>-</v>
      </c>
      <c r="L3685" s="23">
        <f>COUNTA(L3669:L3684)</f>
        <v>0</v>
      </c>
      <c r="M3685" s="23" t="s">
        <v>80</v>
      </c>
      <c r="N3685" s="23" t="s">
        <v>80</v>
      </c>
      <c r="O3685" s="23">
        <f>COUNTA(O3669:O3684)</f>
        <v>0</v>
      </c>
      <c r="P3685" s="23" t="s">
        <v>80</v>
      </c>
      <c r="Q3685" s="23">
        <f>SUM(Q3669:Q3684)</f>
        <v>0</v>
      </c>
      <c r="R3685" s="23" t="str">
        <f>CONCATENATE("П.Г.П. - ",MAX(R3669:R3684))</f>
        <v>П.Г.П. - 0</v>
      </c>
      <c r="S3685" s="23">
        <f>COUNTA(S3669)</f>
        <v>0</v>
      </c>
      <c r="T3685" s="23">
        <f>T3670</f>
        <v>0</v>
      </c>
      <c r="U3685" s="23" t="s">
        <v>80</v>
      </c>
      <c r="V3685" s="23" t="s">
        <v>80</v>
      </c>
      <c r="W3685" s="23">
        <f>COUNTA(W3669:W3684)</f>
        <v>0</v>
      </c>
      <c r="X3685" s="23" t="str">
        <f>CONCATENATE("П.Г.П. - ",MAX(X3669:X3684))</f>
        <v>П.Г.П. - 0</v>
      </c>
      <c r="Y3685" s="24">
        <f>Y3669</f>
        <v>0</v>
      </c>
      <c r="Z3685" s="23" t="str">
        <f>IF(Z3669="","-",Z3669)</f>
        <v>-</v>
      </c>
      <c r="AA3685" s="23" t="str">
        <f t="shared" ref="AA3685:AC3685" si="463">IF(AA3669="","-",AA3669)</f>
        <v>-</v>
      </c>
      <c r="AB3685" s="23" t="str">
        <f t="shared" si="463"/>
        <v>-</v>
      </c>
      <c r="AC3685" s="23" t="str">
        <f t="shared" si="463"/>
        <v>-</v>
      </c>
      <c r="AD3685" s="23" t="s">
        <v>80</v>
      </c>
      <c r="AE3685" s="23">
        <f>SUM(AE3669:AE3684)</f>
        <v>0</v>
      </c>
      <c r="AF3685" s="25">
        <f>SUM(AF3669:AF3684)</f>
        <v>0</v>
      </c>
      <c r="AG3685" s="23" t="s">
        <v>80</v>
      </c>
      <c r="AH3685" s="23" t="s">
        <v>80</v>
      </c>
    </row>
    <row r="3686" spans="1:34" x14ac:dyDescent="0.25">
      <c r="A3686" s="62">
        <f>COUNTA(H3686:K3686,L3686:AH3686)-7</f>
        <v>-1</v>
      </c>
      <c r="B3686" s="13"/>
      <c r="C3686" s="13"/>
      <c r="D3686" s="13"/>
      <c r="E3686" s="13">
        <f t="shared" ref="E3686:E3701" si="464">IF(K3686="ВО",4,IF(K3686="СПО",3,IF(K3686="ВО (студент)",2,IF(K3686="СПО (студент)",1,0))))</f>
        <v>0</v>
      </c>
      <c r="F3686" s="13"/>
      <c r="G3686" s="13"/>
      <c r="H3686" s="88">
        <v>237</v>
      </c>
      <c r="I3686" s="88"/>
      <c r="J3686" s="7" t="s">
        <v>77</v>
      </c>
      <c r="K3686" s="8"/>
      <c r="L3686" s="19"/>
      <c r="M3686" s="8"/>
      <c r="N3686" s="19"/>
      <c r="O3686" s="19"/>
      <c r="P3686" s="19"/>
      <c r="Q3686" s="8"/>
      <c r="R3686" s="8"/>
      <c r="S3686" s="88"/>
      <c r="T3686" s="17" t="s">
        <v>80</v>
      </c>
      <c r="U3686" s="17" t="s">
        <v>80</v>
      </c>
      <c r="V3686" s="18" t="s">
        <v>80</v>
      </c>
      <c r="W3686" s="19"/>
      <c r="X3686" s="8"/>
      <c r="Y3686" s="90"/>
      <c r="Z3686" s="88"/>
      <c r="AA3686" s="88"/>
      <c r="AB3686" s="88" t="str">
        <f>IF(Y3686&lt;1,"-",ROUND(YEARFRAC(Y3686,#REF!,1),2))</f>
        <v>-</v>
      </c>
      <c r="AC3686" s="88"/>
      <c r="AD3686" s="10"/>
      <c r="AE3686" s="8"/>
      <c r="AF3686" s="12"/>
      <c r="AG3686" s="8"/>
      <c r="AH3686" s="88"/>
    </row>
    <row r="3687" spans="1:34" x14ac:dyDescent="0.25">
      <c r="A3687" s="62">
        <f>COUNTA(H3687:K3687,L3687:AH3687)</f>
        <v>0</v>
      </c>
      <c r="B3687" s="13"/>
      <c r="C3687" s="13"/>
      <c r="D3687" s="13"/>
      <c r="E3687" s="13">
        <f t="shared" si="464"/>
        <v>0</v>
      </c>
      <c r="F3687" s="13"/>
      <c r="G3687" s="13"/>
      <c r="H3687" s="88"/>
      <c r="I3687" s="88"/>
      <c r="J3687" s="9"/>
      <c r="K3687" s="8"/>
      <c r="L3687" s="19"/>
      <c r="M3687" s="8"/>
      <c r="N3687" s="19"/>
      <c r="O3687" s="19"/>
      <c r="P3687" s="19"/>
      <c r="Q3687" s="8"/>
      <c r="R3687" s="8"/>
      <c r="S3687" s="88"/>
      <c r="T3687" s="8"/>
      <c r="U3687" s="8"/>
      <c r="V3687" s="11"/>
      <c r="W3687" s="19"/>
      <c r="X3687" s="8"/>
      <c r="Y3687" s="90"/>
      <c r="Z3687" s="88"/>
      <c r="AA3687" s="88"/>
      <c r="AB3687" s="88"/>
      <c r="AC3687" s="88"/>
      <c r="AD3687" s="10"/>
      <c r="AE3687" s="8"/>
      <c r="AF3687" s="12"/>
      <c r="AG3687" s="8"/>
      <c r="AH3687" s="88"/>
    </row>
    <row r="3688" spans="1:34" x14ac:dyDescent="0.25">
      <c r="A3688" s="62">
        <f>COUNTA(H3688:K3688,L3688:AH3688,J3689)-4</f>
        <v>0</v>
      </c>
      <c r="B3688" s="13"/>
      <c r="C3688" s="13"/>
      <c r="D3688" s="13"/>
      <c r="E3688" s="13">
        <f t="shared" si="464"/>
        <v>0</v>
      </c>
      <c r="F3688" s="13"/>
      <c r="G3688" s="13"/>
      <c r="H3688" s="88"/>
      <c r="I3688" s="88"/>
      <c r="J3688" s="7" t="s">
        <v>78</v>
      </c>
      <c r="K3688" s="8"/>
      <c r="L3688" s="19"/>
      <c r="M3688" s="8"/>
      <c r="N3688" s="19"/>
      <c r="O3688" s="19"/>
      <c r="P3688" s="19"/>
      <c r="Q3688" s="8"/>
      <c r="R3688" s="8"/>
      <c r="S3688" s="88"/>
      <c r="T3688" s="17" t="s">
        <v>80</v>
      </c>
      <c r="U3688" s="17" t="s">
        <v>80</v>
      </c>
      <c r="V3688" s="18" t="s">
        <v>80</v>
      </c>
      <c r="W3688" s="19"/>
      <c r="X3688" s="8"/>
      <c r="Y3688" s="90"/>
      <c r="Z3688" s="88"/>
      <c r="AA3688" s="88"/>
      <c r="AB3688" s="88"/>
      <c r="AC3688" s="88"/>
      <c r="AD3688" s="10"/>
      <c r="AE3688" s="8"/>
      <c r="AF3688" s="12"/>
      <c r="AG3688" s="8"/>
      <c r="AH3688" s="88"/>
    </row>
    <row r="3689" spans="1:34" x14ac:dyDescent="0.25">
      <c r="A3689" s="62">
        <f>COUNTA(H3689:K3689,L3689:AH3689)</f>
        <v>0</v>
      </c>
      <c r="B3689" s="13"/>
      <c r="C3689" s="13"/>
      <c r="D3689" s="13" t="str">
        <f>IF(J3689&gt;0,"совмещение","-")</f>
        <v>-</v>
      </c>
      <c r="E3689" s="13">
        <f t="shared" si="464"/>
        <v>0</v>
      </c>
      <c r="F3689" s="13"/>
      <c r="G3689" s="13"/>
      <c r="H3689" s="88"/>
      <c r="I3689" s="88"/>
      <c r="J3689" s="9"/>
      <c r="K3689" s="8"/>
      <c r="L3689" s="19"/>
      <c r="M3689" s="8"/>
      <c r="N3689" s="19"/>
      <c r="O3689" s="19"/>
      <c r="P3689" s="19"/>
      <c r="Q3689" s="8"/>
      <c r="R3689" s="8"/>
      <c r="S3689" s="88"/>
      <c r="T3689" s="8"/>
      <c r="U3689" s="8"/>
      <c r="V3689" s="11"/>
      <c r="W3689" s="19"/>
      <c r="X3689" s="8"/>
      <c r="Y3689" s="90"/>
      <c r="Z3689" s="88"/>
      <c r="AA3689" s="88"/>
      <c r="AB3689" s="88"/>
      <c r="AC3689" s="88"/>
      <c r="AD3689" s="10"/>
      <c r="AE3689" s="8"/>
      <c r="AF3689" s="12"/>
      <c r="AG3689" s="8"/>
      <c r="AH3689" s="88"/>
    </row>
    <row r="3690" spans="1:34" x14ac:dyDescent="0.25">
      <c r="A3690" s="62">
        <f>COUNTA(H3690:K3690,L3690:AH3690)</f>
        <v>0</v>
      </c>
      <c r="B3690" s="13"/>
      <c r="C3690" s="13"/>
      <c r="D3690" s="13"/>
      <c r="E3690" s="13">
        <f t="shared" si="464"/>
        <v>0</v>
      </c>
      <c r="F3690" s="13"/>
      <c r="G3690" s="13"/>
      <c r="H3690" s="88"/>
      <c r="I3690" s="88"/>
      <c r="J3690" s="9"/>
      <c r="K3690" s="8"/>
      <c r="L3690" s="19"/>
      <c r="M3690" s="8"/>
      <c r="N3690" s="19"/>
      <c r="O3690" s="19"/>
      <c r="P3690" s="19"/>
      <c r="Q3690" s="8"/>
      <c r="R3690" s="8"/>
      <c r="S3690" s="88"/>
      <c r="T3690" s="8"/>
      <c r="U3690" s="8"/>
      <c r="V3690" s="11"/>
      <c r="W3690" s="19"/>
      <c r="X3690" s="8"/>
      <c r="Y3690" s="90"/>
      <c r="Z3690" s="88"/>
      <c r="AA3690" s="88"/>
      <c r="AB3690" s="88"/>
      <c r="AC3690" s="88"/>
      <c r="AD3690" s="10"/>
      <c r="AE3690" s="8"/>
      <c r="AF3690" s="12"/>
      <c r="AG3690" s="8"/>
      <c r="AH3690" s="88"/>
    </row>
    <row r="3691" spans="1:34" x14ac:dyDescent="0.25">
      <c r="A3691" s="62">
        <f>COUNTA(H3691:K3691,L3691:AH3691)</f>
        <v>0</v>
      </c>
      <c r="B3691" s="13"/>
      <c r="C3691" s="13"/>
      <c r="D3691" s="13"/>
      <c r="E3691" s="13">
        <f t="shared" si="464"/>
        <v>0</v>
      </c>
      <c r="F3691" s="13"/>
      <c r="G3691" s="13"/>
      <c r="H3691" s="88"/>
      <c r="I3691" s="88"/>
      <c r="J3691" s="9"/>
      <c r="K3691" s="8"/>
      <c r="L3691" s="19"/>
      <c r="M3691" s="8"/>
      <c r="N3691" s="19"/>
      <c r="O3691" s="19"/>
      <c r="P3691" s="19"/>
      <c r="Q3691" s="8"/>
      <c r="R3691" s="8"/>
      <c r="S3691" s="88"/>
      <c r="T3691" s="8"/>
      <c r="U3691" s="8"/>
      <c r="V3691" s="11"/>
      <c r="W3691" s="19"/>
      <c r="X3691" s="8"/>
      <c r="Y3691" s="90"/>
      <c r="Z3691" s="88"/>
      <c r="AA3691" s="88"/>
      <c r="AB3691" s="88"/>
      <c r="AC3691" s="88"/>
      <c r="AD3691" s="10"/>
      <c r="AE3691" s="8"/>
      <c r="AF3691" s="12"/>
      <c r="AG3691" s="8"/>
      <c r="AH3691" s="88"/>
    </row>
    <row r="3692" spans="1:34" x14ac:dyDescent="0.25">
      <c r="A3692" s="62">
        <f>COUNTA(H3692:K3692,L3692:AH3692)</f>
        <v>0</v>
      </c>
      <c r="B3692" s="13"/>
      <c r="C3692" s="13"/>
      <c r="D3692" s="13"/>
      <c r="E3692" s="13">
        <f t="shared" si="464"/>
        <v>0</v>
      </c>
      <c r="F3692" s="13"/>
      <c r="G3692" s="13"/>
      <c r="H3692" s="88"/>
      <c r="I3692" s="88"/>
      <c r="J3692" s="9"/>
      <c r="K3692" s="8"/>
      <c r="L3692" s="19"/>
      <c r="M3692" s="8"/>
      <c r="N3692" s="19"/>
      <c r="O3692" s="19"/>
      <c r="P3692" s="19"/>
      <c r="Q3692" s="8"/>
      <c r="R3692" s="8"/>
      <c r="S3692" s="88"/>
      <c r="T3692" s="8"/>
      <c r="U3692" s="8"/>
      <c r="V3692" s="11"/>
      <c r="W3692" s="19"/>
      <c r="X3692" s="8"/>
      <c r="Y3692" s="90"/>
      <c r="Z3692" s="88"/>
      <c r="AA3692" s="88"/>
      <c r="AB3692" s="88"/>
      <c r="AC3692" s="88"/>
      <c r="AD3692" s="10"/>
      <c r="AE3692" s="8"/>
      <c r="AF3692" s="12"/>
      <c r="AG3692" s="8"/>
      <c r="AH3692" s="88"/>
    </row>
    <row r="3693" spans="1:34" x14ac:dyDescent="0.25">
      <c r="A3693" s="62">
        <f>COUNTA(H3693:K3693,L3693:AH3693)</f>
        <v>0</v>
      </c>
      <c r="B3693" s="13"/>
      <c r="C3693" s="13"/>
      <c r="D3693" s="13"/>
      <c r="E3693" s="13">
        <f t="shared" si="464"/>
        <v>0</v>
      </c>
      <c r="F3693" s="13"/>
      <c r="G3693" s="13"/>
      <c r="H3693" s="88"/>
      <c r="I3693" s="88"/>
      <c r="J3693" s="9"/>
      <c r="K3693" s="8"/>
      <c r="L3693" s="19"/>
      <c r="M3693" s="8"/>
      <c r="N3693" s="19"/>
      <c r="O3693" s="19"/>
      <c r="P3693" s="19"/>
      <c r="Q3693" s="8"/>
      <c r="R3693" s="8"/>
      <c r="S3693" s="88"/>
      <c r="T3693" s="8"/>
      <c r="U3693" s="8"/>
      <c r="V3693" s="11"/>
      <c r="W3693" s="19"/>
      <c r="X3693" s="8"/>
      <c r="Y3693" s="90"/>
      <c r="Z3693" s="88"/>
      <c r="AA3693" s="88"/>
      <c r="AB3693" s="88"/>
      <c r="AC3693" s="88"/>
      <c r="AD3693" s="10"/>
      <c r="AE3693" s="8"/>
      <c r="AF3693" s="12"/>
      <c r="AG3693" s="8"/>
      <c r="AH3693" s="88"/>
    </row>
    <row r="3694" spans="1:34" x14ac:dyDescent="0.25">
      <c r="A3694" s="62">
        <f>COUNTA(H3694:K3694,L3694:AH3694)</f>
        <v>0</v>
      </c>
      <c r="B3694" s="13"/>
      <c r="C3694" s="13"/>
      <c r="D3694" s="13"/>
      <c r="E3694" s="13">
        <f t="shared" si="464"/>
        <v>0</v>
      </c>
      <c r="F3694" s="13"/>
      <c r="G3694" s="13"/>
      <c r="H3694" s="88"/>
      <c r="I3694" s="88"/>
      <c r="J3694" s="9"/>
      <c r="K3694" s="8"/>
      <c r="L3694" s="19"/>
      <c r="M3694" s="8"/>
      <c r="N3694" s="19"/>
      <c r="O3694" s="19"/>
      <c r="P3694" s="19"/>
      <c r="Q3694" s="8"/>
      <c r="R3694" s="8"/>
      <c r="S3694" s="88"/>
      <c r="T3694" s="8"/>
      <c r="U3694" s="8"/>
      <c r="V3694" s="11"/>
      <c r="W3694" s="19"/>
      <c r="X3694" s="8"/>
      <c r="Y3694" s="90"/>
      <c r="Z3694" s="88"/>
      <c r="AA3694" s="88"/>
      <c r="AB3694" s="88"/>
      <c r="AC3694" s="88"/>
      <c r="AD3694" s="10"/>
      <c r="AE3694" s="8"/>
      <c r="AF3694" s="12"/>
      <c r="AG3694" s="8"/>
      <c r="AH3694" s="88"/>
    </row>
    <row r="3695" spans="1:34" x14ac:dyDescent="0.25">
      <c r="A3695" s="62">
        <f>COUNTA(H3695:K3695,L3695:AH3695,J3696)-4</f>
        <v>0</v>
      </c>
      <c r="B3695" s="13"/>
      <c r="C3695" s="13"/>
      <c r="D3695" s="13"/>
      <c r="E3695" s="13">
        <f t="shared" si="464"/>
        <v>0</v>
      </c>
      <c r="F3695" s="13"/>
      <c r="G3695" s="13"/>
      <c r="H3695" s="88"/>
      <c r="I3695" s="88"/>
      <c r="J3695" s="7" t="s">
        <v>79</v>
      </c>
      <c r="K3695" s="8"/>
      <c r="L3695" s="19"/>
      <c r="M3695" s="8"/>
      <c r="N3695" s="19"/>
      <c r="O3695" s="19"/>
      <c r="P3695" s="19"/>
      <c r="Q3695" s="8"/>
      <c r="R3695" s="8"/>
      <c r="S3695" s="88"/>
      <c r="T3695" s="17" t="s">
        <v>80</v>
      </c>
      <c r="U3695" s="17" t="s">
        <v>80</v>
      </c>
      <c r="V3695" s="18" t="s">
        <v>80</v>
      </c>
      <c r="W3695" s="19"/>
      <c r="X3695" s="8"/>
      <c r="Y3695" s="90"/>
      <c r="Z3695" s="88"/>
      <c r="AA3695" s="88"/>
      <c r="AB3695" s="88"/>
      <c r="AC3695" s="88"/>
      <c r="AD3695" s="10"/>
      <c r="AE3695" s="8"/>
      <c r="AF3695" s="12"/>
      <c r="AG3695" s="8"/>
      <c r="AH3695" s="88"/>
    </row>
    <row r="3696" spans="1:34" x14ac:dyDescent="0.25">
      <c r="A3696" s="62">
        <f>COUNTA(H3696:K3696,L3696:AH3696)</f>
        <v>0</v>
      </c>
      <c r="B3696" s="13"/>
      <c r="C3696" s="13"/>
      <c r="D3696" s="13" t="str">
        <f>IF(J3696&gt;0,"совместительство","-")</f>
        <v>-</v>
      </c>
      <c r="E3696" s="13">
        <f t="shared" si="464"/>
        <v>0</v>
      </c>
      <c r="F3696" s="13"/>
      <c r="G3696" s="13"/>
      <c r="H3696" s="88"/>
      <c r="I3696" s="88"/>
      <c r="J3696" s="9"/>
      <c r="K3696" s="8"/>
      <c r="L3696" s="19"/>
      <c r="M3696" s="8"/>
      <c r="N3696" s="19"/>
      <c r="O3696" s="19"/>
      <c r="P3696" s="19"/>
      <c r="Q3696" s="8"/>
      <c r="R3696" s="8"/>
      <c r="S3696" s="88"/>
      <c r="T3696" s="8"/>
      <c r="U3696" s="8"/>
      <c r="V3696" s="11"/>
      <c r="W3696" s="19"/>
      <c r="X3696" s="8"/>
      <c r="Y3696" s="90"/>
      <c r="Z3696" s="88"/>
      <c r="AA3696" s="88"/>
      <c r="AB3696" s="88"/>
      <c r="AC3696" s="88"/>
      <c r="AD3696" s="10"/>
      <c r="AE3696" s="8"/>
      <c r="AF3696" s="12"/>
      <c r="AG3696" s="8"/>
      <c r="AH3696" s="88"/>
    </row>
    <row r="3697" spans="1:34" x14ac:dyDescent="0.25">
      <c r="A3697" s="62">
        <f>COUNTA(H3697:K3697,L3697:AH3697)</f>
        <v>0</v>
      </c>
      <c r="B3697" s="13"/>
      <c r="C3697" s="13"/>
      <c r="D3697" s="13"/>
      <c r="E3697" s="13">
        <f t="shared" si="464"/>
        <v>0</v>
      </c>
      <c r="F3697" s="13"/>
      <c r="G3697" s="13"/>
      <c r="H3697" s="88"/>
      <c r="I3697" s="88"/>
      <c r="J3697" s="9"/>
      <c r="K3697" s="8"/>
      <c r="L3697" s="19"/>
      <c r="M3697" s="8"/>
      <c r="N3697" s="19"/>
      <c r="O3697" s="19"/>
      <c r="P3697" s="19"/>
      <c r="Q3697" s="8"/>
      <c r="R3697" s="8"/>
      <c r="S3697" s="88"/>
      <c r="T3697" s="8"/>
      <c r="U3697" s="8"/>
      <c r="V3697" s="11"/>
      <c r="W3697" s="19"/>
      <c r="X3697" s="8"/>
      <c r="Y3697" s="90"/>
      <c r="Z3697" s="88"/>
      <c r="AA3697" s="88"/>
      <c r="AB3697" s="88"/>
      <c r="AC3697" s="88"/>
      <c r="AD3697" s="10"/>
      <c r="AE3697" s="8"/>
      <c r="AF3697" s="12"/>
      <c r="AG3697" s="8"/>
      <c r="AH3697" s="88"/>
    </row>
    <row r="3698" spans="1:34" x14ac:dyDescent="0.25">
      <c r="A3698" s="62">
        <f>COUNTA(H3698:K3698,L3698:AH3698)</f>
        <v>0</v>
      </c>
      <c r="B3698" s="13"/>
      <c r="C3698" s="13"/>
      <c r="D3698" s="13"/>
      <c r="E3698" s="13">
        <f t="shared" si="464"/>
        <v>0</v>
      </c>
      <c r="F3698" s="13"/>
      <c r="G3698" s="13"/>
      <c r="H3698" s="88"/>
      <c r="I3698" s="88"/>
      <c r="J3698" s="9"/>
      <c r="K3698" s="8"/>
      <c r="L3698" s="19"/>
      <c r="M3698" s="8"/>
      <c r="N3698" s="19"/>
      <c r="O3698" s="19"/>
      <c r="P3698" s="19"/>
      <c r="Q3698" s="8"/>
      <c r="R3698" s="8"/>
      <c r="S3698" s="88"/>
      <c r="T3698" s="8"/>
      <c r="U3698" s="8"/>
      <c r="V3698" s="11"/>
      <c r="W3698" s="19"/>
      <c r="X3698" s="8"/>
      <c r="Y3698" s="90"/>
      <c r="Z3698" s="88"/>
      <c r="AA3698" s="88"/>
      <c r="AB3698" s="88"/>
      <c r="AC3698" s="88"/>
      <c r="AD3698" s="10"/>
      <c r="AE3698" s="8"/>
      <c r="AF3698" s="12"/>
      <c r="AG3698" s="8"/>
      <c r="AH3698" s="88"/>
    </row>
    <row r="3699" spans="1:34" x14ac:dyDescent="0.25">
      <c r="A3699" s="62">
        <f>COUNTA(H3699:K3699,L3699:AH3699)</f>
        <v>0</v>
      </c>
      <c r="B3699" s="13"/>
      <c r="C3699" s="13"/>
      <c r="D3699" s="13"/>
      <c r="E3699" s="13">
        <f t="shared" si="464"/>
        <v>0</v>
      </c>
      <c r="F3699" s="13"/>
      <c r="G3699" s="13"/>
      <c r="H3699" s="88"/>
      <c r="I3699" s="88"/>
      <c r="J3699" s="9"/>
      <c r="K3699" s="8"/>
      <c r="L3699" s="19"/>
      <c r="M3699" s="8"/>
      <c r="N3699" s="19"/>
      <c r="O3699" s="19"/>
      <c r="P3699" s="19"/>
      <c r="Q3699" s="8"/>
      <c r="R3699" s="8"/>
      <c r="S3699" s="88"/>
      <c r="T3699" s="8"/>
      <c r="U3699" s="8"/>
      <c r="V3699" s="11"/>
      <c r="W3699" s="19"/>
      <c r="X3699" s="8"/>
      <c r="Y3699" s="90"/>
      <c r="Z3699" s="88"/>
      <c r="AA3699" s="88"/>
      <c r="AB3699" s="88"/>
      <c r="AC3699" s="88"/>
      <c r="AD3699" s="10"/>
      <c r="AE3699" s="8"/>
      <c r="AF3699" s="12"/>
      <c r="AG3699" s="8"/>
      <c r="AH3699" s="88"/>
    </row>
    <row r="3700" spans="1:34" x14ac:dyDescent="0.25">
      <c r="A3700" s="62">
        <f>COUNTA(H3700:K3700,L3700:AH3700)</f>
        <v>0</v>
      </c>
      <c r="B3700" s="13"/>
      <c r="C3700" s="13"/>
      <c r="D3700" s="13"/>
      <c r="E3700" s="13">
        <f t="shared" si="464"/>
        <v>0</v>
      </c>
      <c r="F3700" s="13"/>
      <c r="G3700" s="13"/>
      <c r="H3700" s="88"/>
      <c r="I3700" s="88"/>
      <c r="J3700" s="9"/>
      <c r="K3700" s="8"/>
      <c r="L3700" s="19"/>
      <c r="M3700" s="8"/>
      <c r="N3700" s="19"/>
      <c r="O3700" s="19"/>
      <c r="P3700" s="19"/>
      <c r="Q3700" s="8"/>
      <c r="R3700" s="8"/>
      <c r="S3700" s="88"/>
      <c r="T3700" s="8"/>
      <c r="U3700" s="8"/>
      <c r="V3700" s="11"/>
      <c r="W3700" s="19"/>
      <c r="X3700" s="8"/>
      <c r="Y3700" s="90"/>
      <c r="Z3700" s="88"/>
      <c r="AA3700" s="88"/>
      <c r="AB3700" s="88"/>
      <c r="AC3700" s="88"/>
      <c r="AD3700" s="10"/>
      <c r="AE3700" s="8"/>
      <c r="AF3700" s="12"/>
      <c r="AG3700" s="8"/>
      <c r="AH3700" s="88"/>
    </row>
    <row r="3701" spans="1:34" x14ac:dyDescent="0.25">
      <c r="A3701" s="62">
        <f>COUNTA(H3701:K3701,L3701:AH3701)</f>
        <v>0</v>
      </c>
      <c r="B3701" s="13"/>
      <c r="C3701" s="13"/>
      <c r="D3701" s="13"/>
      <c r="E3701" s="13">
        <f t="shared" si="464"/>
        <v>0</v>
      </c>
      <c r="F3701" s="13"/>
      <c r="G3701" s="13"/>
      <c r="H3701" s="88"/>
      <c r="I3701" s="88"/>
      <c r="J3701" s="9"/>
      <c r="K3701" s="8"/>
      <c r="L3701" s="19"/>
      <c r="M3701" s="8"/>
      <c r="N3701" s="19"/>
      <c r="O3701" s="19"/>
      <c r="P3701" s="19"/>
      <c r="Q3701" s="8"/>
      <c r="R3701" s="8"/>
      <c r="S3701" s="88"/>
      <c r="T3701" s="8"/>
      <c r="U3701" s="8"/>
      <c r="V3701" s="11"/>
      <c r="W3701" s="19"/>
      <c r="X3701" s="8"/>
      <c r="Y3701" s="90"/>
      <c r="Z3701" s="88"/>
      <c r="AA3701" s="88"/>
      <c r="AB3701" s="88"/>
      <c r="AC3701" s="88"/>
      <c r="AD3701" s="10"/>
      <c r="AE3701" s="8"/>
      <c r="AF3701" s="12"/>
      <c r="AG3701" s="8"/>
      <c r="AH3701" s="88"/>
    </row>
    <row r="3702" spans="1:34" s="26" customFormat="1" ht="11.25" customHeight="1" x14ac:dyDescent="0.25">
      <c r="A3702" s="21">
        <v>0</v>
      </c>
      <c r="B3702" s="22"/>
      <c r="C3702" s="22"/>
      <c r="D3702" s="21"/>
      <c r="E3702" s="23">
        <f>MAX(E3686:E3701)</f>
        <v>0</v>
      </c>
      <c r="F3702" s="21" t="str">
        <f>RIGHT(R3702,4)</f>
        <v xml:space="preserve"> - 0</v>
      </c>
      <c r="G3702" s="21" t="str">
        <f>RIGHT(X3702,4)</f>
        <v xml:space="preserve"> - 0</v>
      </c>
      <c r="H3702" s="88"/>
      <c r="I3702" s="88"/>
      <c r="J3702" s="23" t="s">
        <v>85</v>
      </c>
      <c r="K3702" s="23" t="str">
        <f>IF(E3702=4,"ВО",IF(E3702=3,"СПО",IF(E3702=2,"ВО (с)",IF(E3702=1,"СПО (с)","-"))))</f>
        <v>-</v>
      </c>
      <c r="L3702" s="23">
        <f>COUNTA(L3686:L3701)</f>
        <v>0</v>
      </c>
      <c r="M3702" s="23" t="s">
        <v>80</v>
      </c>
      <c r="N3702" s="23" t="s">
        <v>80</v>
      </c>
      <c r="O3702" s="23">
        <f>COUNTA(O3686:O3701)</f>
        <v>0</v>
      </c>
      <c r="P3702" s="23" t="s">
        <v>80</v>
      </c>
      <c r="Q3702" s="23">
        <f>SUM(Q3686:Q3701)</f>
        <v>0</v>
      </c>
      <c r="R3702" s="23" t="str">
        <f>CONCATENATE("П.Г.П. - ",MAX(R3686:R3701))</f>
        <v>П.Г.П. - 0</v>
      </c>
      <c r="S3702" s="23">
        <f>COUNTA(S3686)</f>
        <v>0</v>
      </c>
      <c r="T3702" s="23">
        <f>T3687</f>
        <v>0</v>
      </c>
      <c r="U3702" s="23" t="s">
        <v>80</v>
      </c>
      <c r="V3702" s="23" t="s">
        <v>80</v>
      </c>
      <c r="W3702" s="23">
        <f>COUNTA(W3686:W3701)</f>
        <v>0</v>
      </c>
      <c r="X3702" s="23" t="str">
        <f>CONCATENATE("П.Г.П. - ",MAX(X3686:X3701))</f>
        <v>П.Г.П. - 0</v>
      </c>
      <c r="Y3702" s="24">
        <f>Y3686</f>
        <v>0</v>
      </c>
      <c r="Z3702" s="23" t="str">
        <f>IF(Z3686="","-",Z3686)</f>
        <v>-</v>
      </c>
      <c r="AA3702" s="23" t="str">
        <f t="shared" ref="AA3702:AC3702" si="465">IF(AA3686="","-",AA3686)</f>
        <v>-</v>
      </c>
      <c r="AB3702" s="23" t="str">
        <f t="shared" si="465"/>
        <v>-</v>
      </c>
      <c r="AC3702" s="23" t="str">
        <f t="shared" si="465"/>
        <v>-</v>
      </c>
      <c r="AD3702" s="23" t="s">
        <v>80</v>
      </c>
      <c r="AE3702" s="23">
        <f>SUM(AE3686:AE3701)</f>
        <v>0</v>
      </c>
      <c r="AF3702" s="25">
        <f>SUM(AF3686:AF3701)</f>
        <v>0</v>
      </c>
      <c r="AG3702" s="23" t="s">
        <v>80</v>
      </c>
      <c r="AH3702" s="23" t="s">
        <v>80</v>
      </c>
    </row>
    <row r="3703" spans="1:34" x14ac:dyDescent="0.25">
      <c r="A3703" s="62">
        <f>COUNTA(H3703:K3703,L3703:AH3703)-7</f>
        <v>-1</v>
      </c>
      <c r="B3703" s="13"/>
      <c r="C3703" s="13"/>
      <c r="D3703" s="13"/>
      <c r="E3703" s="13">
        <f t="shared" ref="E3703:E3718" si="466">IF(K3703="ВО",4,IF(K3703="СПО",3,IF(K3703="ВО (студент)",2,IF(K3703="СПО (студент)",1,0))))</f>
        <v>0</v>
      </c>
      <c r="F3703" s="13"/>
      <c r="G3703" s="13"/>
      <c r="H3703" s="88">
        <v>238</v>
      </c>
      <c r="I3703" s="88"/>
      <c r="J3703" s="7" t="s">
        <v>77</v>
      </c>
      <c r="K3703" s="8"/>
      <c r="L3703" s="19"/>
      <c r="M3703" s="8"/>
      <c r="N3703" s="19"/>
      <c r="O3703" s="19"/>
      <c r="P3703" s="19"/>
      <c r="Q3703" s="8"/>
      <c r="R3703" s="8"/>
      <c r="S3703" s="88"/>
      <c r="T3703" s="17" t="s">
        <v>80</v>
      </c>
      <c r="U3703" s="17" t="s">
        <v>80</v>
      </c>
      <c r="V3703" s="18" t="s">
        <v>80</v>
      </c>
      <c r="W3703" s="19"/>
      <c r="X3703" s="8"/>
      <c r="Y3703" s="90"/>
      <c r="Z3703" s="88"/>
      <c r="AA3703" s="88"/>
      <c r="AB3703" s="88" t="str">
        <f>IF(Y3703&lt;1,"-",ROUND(YEARFRAC(Y3703,#REF!,1),2))</f>
        <v>-</v>
      </c>
      <c r="AC3703" s="88"/>
      <c r="AD3703" s="10"/>
      <c r="AE3703" s="8"/>
      <c r="AF3703" s="12"/>
      <c r="AG3703" s="8"/>
      <c r="AH3703" s="88"/>
    </row>
    <row r="3704" spans="1:34" x14ac:dyDescent="0.25">
      <c r="A3704" s="62">
        <f>COUNTA(H3704:K3704,L3704:AH3704)</f>
        <v>0</v>
      </c>
      <c r="B3704" s="13"/>
      <c r="C3704" s="13"/>
      <c r="D3704" s="13"/>
      <c r="E3704" s="13">
        <f t="shared" si="466"/>
        <v>0</v>
      </c>
      <c r="F3704" s="13"/>
      <c r="G3704" s="13"/>
      <c r="H3704" s="88"/>
      <c r="I3704" s="88"/>
      <c r="J3704" s="9"/>
      <c r="K3704" s="8"/>
      <c r="L3704" s="19"/>
      <c r="M3704" s="8"/>
      <c r="N3704" s="19"/>
      <c r="O3704" s="19"/>
      <c r="P3704" s="19"/>
      <c r="Q3704" s="8"/>
      <c r="R3704" s="8"/>
      <c r="S3704" s="88"/>
      <c r="T3704" s="8"/>
      <c r="U3704" s="8"/>
      <c r="V3704" s="11"/>
      <c r="W3704" s="19"/>
      <c r="X3704" s="8"/>
      <c r="Y3704" s="90"/>
      <c r="Z3704" s="88"/>
      <c r="AA3704" s="88"/>
      <c r="AB3704" s="88"/>
      <c r="AC3704" s="88"/>
      <c r="AD3704" s="10"/>
      <c r="AE3704" s="8"/>
      <c r="AF3704" s="12"/>
      <c r="AG3704" s="8"/>
      <c r="AH3704" s="88"/>
    </row>
    <row r="3705" spans="1:34" x14ac:dyDescent="0.25">
      <c r="A3705" s="62">
        <f>COUNTA(H3705:K3705,L3705:AH3705,J3706)-4</f>
        <v>0</v>
      </c>
      <c r="B3705" s="13"/>
      <c r="C3705" s="13"/>
      <c r="D3705" s="13"/>
      <c r="E3705" s="13">
        <f t="shared" si="466"/>
        <v>0</v>
      </c>
      <c r="F3705" s="13"/>
      <c r="G3705" s="13"/>
      <c r="H3705" s="88"/>
      <c r="I3705" s="88"/>
      <c r="J3705" s="7" t="s">
        <v>78</v>
      </c>
      <c r="K3705" s="8"/>
      <c r="L3705" s="19"/>
      <c r="M3705" s="8"/>
      <c r="N3705" s="19"/>
      <c r="O3705" s="19"/>
      <c r="P3705" s="19"/>
      <c r="Q3705" s="8"/>
      <c r="R3705" s="8"/>
      <c r="S3705" s="88"/>
      <c r="T3705" s="17" t="s">
        <v>80</v>
      </c>
      <c r="U3705" s="17" t="s">
        <v>80</v>
      </c>
      <c r="V3705" s="18" t="s">
        <v>80</v>
      </c>
      <c r="W3705" s="19"/>
      <c r="X3705" s="8"/>
      <c r="Y3705" s="90"/>
      <c r="Z3705" s="88"/>
      <c r="AA3705" s="88"/>
      <c r="AB3705" s="88"/>
      <c r="AC3705" s="88"/>
      <c r="AD3705" s="10"/>
      <c r="AE3705" s="8"/>
      <c r="AF3705" s="12"/>
      <c r="AG3705" s="8"/>
      <c r="AH3705" s="88"/>
    </row>
    <row r="3706" spans="1:34" x14ac:dyDescent="0.25">
      <c r="A3706" s="62">
        <f>COUNTA(H3706:K3706,L3706:AH3706)</f>
        <v>0</v>
      </c>
      <c r="B3706" s="13"/>
      <c r="C3706" s="13"/>
      <c r="D3706" s="13" t="str">
        <f>IF(J3706&gt;0,"совмещение","-")</f>
        <v>-</v>
      </c>
      <c r="E3706" s="13">
        <f t="shared" si="466"/>
        <v>0</v>
      </c>
      <c r="F3706" s="13"/>
      <c r="G3706" s="13"/>
      <c r="H3706" s="88"/>
      <c r="I3706" s="88"/>
      <c r="J3706" s="9"/>
      <c r="K3706" s="8"/>
      <c r="L3706" s="19"/>
      <c r="M3706" s="8"/>
      <c r="N3706" s="19"/>
      <c r="O3706" s="19"/>
      <c r="P3706" s="19"/>
      <c r="Q3706" s="8"/>
      <c r="R3706" s="8"/>
      <c r="S3706" s="88"/>
      <c r="T3706" s="8"/>
      <c r="U3706" s="8"/>
      <c r="V3706" s="11"/>
      <c r="W3706" s="19"/>
      <c r="X3706" s="8"/>
      <c r="Y3706" s="90"/>
      <c r="Z3706" s="88"/>
      <c r="AA3706" s="88"/>
      <c r="AB3706" s="88"/>
      <c r="AC3706" s="88"/>
      <c r="AD3706" s="10"/>
      <c r="AE3706" s="8"/>
      <c r="AF3706" s="12"/>
      <c r="AG3706" s="8"/>
      <c r="AH3706" s="88"/>
    </row>
    <row r="3707" spans="1:34" x14ac:dyDescent="0.25">
      <c r="A3707" s="62">
        <f>COUNTA(H3707:K3707,L3707:AH3707)</f>
        <v>0</v>
      </c>
      <c r="B3707" s="13"/>
      <c r="C3707" s="13"/>
      <c r="D3707" s="13"/>
      <c r="E3707" s="13">
        <f t="shared" si="466"/>
        <v>0</v>
      </c>
      <c r="F3707" s="13"/>
      <c r="G3707" s="13"/>
      <c r="H3707" s="88"/>
      <c r="I3707" s="88"/>
      <c r="J3707" s="9"/>
      <c r="K3707" s="8"/>
      <c r="L3707" s="19"/>
      <c r="M3707" s="8"/>
      <c r="N3707" s="19"/>
      <c r="O3707" s="19"/>
      <c r="P3707" s="19"/>
      <c r="Q3707" s="8"/>
      <c r="R3707" s="8"/>
      <c r="S3707" s="88"/>
      <c r="T3707" s="8"/>
      <c r="U3707" s="8"/>
      <c r="V3707" s="11"/>
      <c r="W3707" s="19"/>
      <c r="X3707" s="8"/>
      <c r="Y3707" s="90"/>
      <c r="Z3707" s="88"/>
      <c r="AA3707" s="88"/>
      <c r="AB3707" s="88"/>
      <c r="AC3707" s="88"/>
      <c r="AD3707" s="10"/>
      <c r="AE3707" s="8"/>
      <c r="AF3707" s="12"/>
      <c r="AG3707" s="8"/>
      <c r="AH3707" s="88"/>
    </row>
    <row r="3708" spans="1:34" x14ac:dyDescent="0.25">
      <c r="A3708" s="62">
        <f>COUNTA(H3708:K3708,L3708:AH3708)</f>
        <v>0</v>
      </c>
      <c r="B3708" s="13"/>
      <c r="C3708" s="13"/>
      <c r="D3708" s="13"/>
      <c r="E3708" s="13">
        <f t="shared" si="466"/>
        <v>0</v>
      </c>
      <c r="F3708" s="13"/>
      <c r="G3708" s="13"/>
      <c r="H3708" s="88"/>
      <c r="I3708" s="88"/>
      <c r="J3708" s="9"/>
      <c r="K3708" s="8"/>
      <c r="L3708" s="19"/>
      <c r="M3708" s="8"/>
      <c r="N3708" s="19"/>
      <c r="O3708" s="19"/>
      <c r="P3708" s="19"/>
      <c r="Q3708" s="8"/>
      <c r="R3708" s="8"/>
      <c r="S3708" s="88"/>
      <c r="T3708" s="8"/>
      <c r="U3708" s="8"/>
      <c r="V3708" s="11"/>
      <c r="W3708" s="19"/>
      <c r="X3708" s="8"/>
      <c r="Y3708" s="90"/>
      <c r="Z3708" s="88"/>
      <c r="AA3708" s="88"/>
      <c r="AB3708" s="88"/>
      <c r="AC3708" s="88"/>
      <c r="AD3708" s="10"/>
      <c r="AE3708" s="8"/>
      <c r="AF3708" s="12"/>
      <c r="AG3708" s="8"/>
      <c r="AH3708" s="88"/>
    </row>
    <row r="3709" spans="1:34" x14ac:dyDescent="0.25">
      <c r="A3709" s="62">
        <f>COUNTA(H3709:K3709,L3709:AH3709)</f>
        <v>0</v>
      </c>
      <c r="B3709" s="13"/>
      <c r="C3709" s="13"/>
      <c r="D3709" s="13"/>
      <c r="E3709" s="13">
        <f t="shared" si="466"/>
        <v>0</v>
      </c>
      <c r="F3709" s="13"/>
      <c r="G3709" s="13"/>
      <c r="H3709" s="88"/>
      <c r="I3709" s="88"/>
      <c r="J3709" s="9"/>
      <c r="K3709" s="8"/>
      <c r="L3709" s="19"/>
      <c r="M3709" s="8"/>
      <c r="N3709" s="19"/>
      <c r="O3709" s="19"/>
      <c r="P3709" s="19"/>
      <c r="Q3709" s="8"/>
      <c r="R3709" s="8"/>
      <c r="S3709" s="88"/>
      <c r="T3709" s="8"/>
      <c r="U3709" s="8"/>
      <c r="V3709" s="11"/>
      <c r="W3709" s="19"/>
      <c r="X3709" s="8"/>
      <c r="Y3709" s="90"/>
      <c r="Z3709" s="88"/>
      <c r="AA3709" s="88"/>
      <c r="AB3709" s="88"/>
      <c r="AC3709" s="88"/>
      <c r="AD3709" s="10"/>
      <c r="AE3709" s="8"/>
      <c r="AF3709" s="12"/>
      <c r="AG3709" s="8"/>
      <c r="AH3709" s="88"/>
    </row>
    <row r="3710" spans="1:34" x14ac:dyDescent="0.25">
      <c r="A3710" s="62">
        <f>COUNTA(H3710:K3710,L3710:AH3710)</f>
        <v>0</v>
      </c>
      <c r="B3710" s="13"/>
      <c r="C3710" s="13"/>
      <c r="D3710" s="13"/>
      <c r="E3710" s="13">
        <f t="shared" si="466"/>
        <v>0</v>
      </c>
      <c r="F3710" s="13"/>
      <c r="G3710" s="13"/>
      <c r="H3710" s="88"/>
      <c r="I3710" s="88"/>
      <c r="J3710" s="9"/>
      <c r="K3710" s="8"/>
      <c r="L3710" s="19"/>
      <c r="M3710" s="8"/>
      <c r="N3710" s="19"/>
      <c r="O3710" s="19"/>
      <c r="P3710" s="19"/>
      <c r="Q3710" s="8"/>
      <c r="R3710" s="8"/>
      <c r="S3710" s="88"/>
      <c r="T3710" s="8"/>
      <c r="U3710" s="8"/>
      <c r="V3710" s="11"/>
      <c r="W3710" s="19"/>
      <c r="X3710" s="8"/>
      <c r="Y3710" s="90"/>
      <c r="Z3710" s="88"/>
      <c r="AA3710" s="88"/>
      <c r="AB3710" s="88"/>
      <c r="AC3710" s="88"/>
      <c r="AD3710" s="10"/>
      <c r="AE3710" s="8"/>
      <c r="AF3710" s="12"/>
      <c r="AG3710" s="8"/>
      <c r="AH3710" s="88"/>
    </row>
    <row r="3711" spans="1:34" x14ac:dyDescent="0.25">
      <c r="A3711" s="62">
        <f>COUNTA(H3711:K3711,L3711:AH3711)</f>
        <v>0</v>
      </c>
      <c r="B3711" s="13"/>
      <c r="C3711" s="13"/>
      <c r="D3711" s="13"/>
      <c r="E3711" s="13">
        <f t="shared" si="466"/>
        <v>0</v>
      </c>
      <c r="F3711" s="13"/>
      <c r="G3711" s="13"/>
      <c r="H3711" s="88"/>
      <c r="I3711" s="88"/>
      <c r="J3711" s="9"/>
      <c r="K3711" s="8"/>
      <c r="L3711" s="19"/>
      <c r="M3711" s="8"/>
      <c r="N3711" s="19"/>
      <c r="O3711" s="19"/>
      <c r="P3711" s="19"/>
      <c r="Q3711" s="8"/>
      <c r="R3711" s="8"/>
      <c r="S3711" s="88"/>
      <c r="T3711" s="8"/>
      <c r="U3711" s="8"/>
      <c r="V3711" s="11"/>
      <c r="W3711" s="19"/>
      <c r="X3711" s="8"/>
      <c r="Y3711" s="90"/>
      <c r="Z3711" s="88"/>
      <c r="AA3711" s="88"/>
      <c r="AB3711" s="88"/>
      <c r="AC3711" s="88"/>
      <c r="AD3711" s="10"/>
      <c r="AE3711" s="8"/>
      <c r="AF3711" s="12"/>
      <c r="AG3711" s="8"/>
      <c r="AH3711" s="88"/>
    </row>
    <row r="3712" spans="1:34" x14ac:dyDescent="0.25">
      <c r="A3712" s="62">
        <f>COUNTA(H3712:K3712,L3712:AH3712,J3713)-4</f>
        <v>0</v>
      </c>
      <c r="B3712" s="13"/>
      <c r="C3712" s="13"/>
      <c r="D3712" s="13"/>
      <c r="E3712" s="13">
        <f t="shared" si="466"/>
        <v>0</v>
      </c>
      <c r="F3712" s="13"/>
      <c r="G3712" s="13"/>
      <c r="H3712" s="88"/>
      <c r="I3712" s="88"/>
      <c r="J3712" s="7" t="s">
        <v>79</v>
      </c>
      <c r="K3712" s="8"/>
      <c r="L3712" s="19"/>
      <c r="M3712" s="8"/>
      <c r="N3712" s="19"/>
      <c r="O3712" s="19"/>
      <c r="P3712" s="19"/>
      <c r="Q3712" s="8"/>
      <c r="R3712" s="8"/>
      <c r="S3712" s="88"/>
      <c r="T3712" s="17" t="s">
        <v>80</v>
      </c>
      <c r="U3712" s="17" t="s">
        <v>80</v>
      </c>
      <c r="V3712" s="18" t="s">
        <v>80</v>
      </c>
      <c r="W3712" s="19"/>
      <c r="X3712" s="8"/>
      <c r="Y3712" s="90"/>
      <c r="Z3712" s="88"/>
      <c r="AA3712" s="88"/>
      <c r="AB3712" s="88"/>
      <c r="AC3712" s="88"/>
      <c r="AD3712" s="10"/>
      <c r="AE3712" s="8"/>
      <c r="AF3712" s="12"/>
      <c r="AG3712" s="8"/>
      <c r="AH3712" s="88"/>
    </row>
    <row r="3713" spans="1:34" x14ac:dyDescent="0.25">
      <c r="A3713" s="62">
        <f>COUNTA(H3713:K3713,L3713:AH3713)</f>
        <v>0</v>
      </c>
      <c r="B3713" s="13"/>
      <c r="C3713" s="13"/>
      <c r="D3713" s="13" t="str">
        <f>IF(J3713&gt;0,"совместительство","-")</f>
        <v>-</v>
      </c>
      <c r="E3713" s="13">
        <f t="shared" si="466"/>
        <v>0</v>
      </c>
      <c r="F3713" s="13"/>
      <c r="G3713" s="13"/>
      <c r="H3713" s="88"/>
      <c r="I3713" s="88"/>
      <c r="J3713" s="9"/>
      <c r="K3713" s="8"/>
      <c r="L3713" s="19"/>
      <c r="M3713" s="8"/>
      <c r="N3713" s="19"/>
      <c r="O3713" s="19"/>
      <c r="P3713" s="19"/>
      <c r="Q3713" s="8"/>
      <c r="R3713" s="8"/>
      <c r="S3713" s="88"/>
      <c r="T3713" s="8"/>
      <c r="U3713" s="8"/>
      <c r="V3713" s="11"/>
      <c r="W3713" s="19"/>
      <c r="X3713" s="8"/>
      <c r="Y3713" s="90"/>
      <c r="Z3713" s="88"/>
      <c r="AA3713" s="88"/>
      <c r="AB3713" s="88"/>
      <c r="AC3713" s="88"/>
      <c r="AD3713" s="10"/>
      <c r="AE3713" s="8"/>
      <c r="AF3713" s="12"/>
      <c r="AG3713" s="8"/>
      <c r="AH3713" s="88"/>
    </row>
    <row r="3714" spans="1:34" x14ac:dyDescent="0.25">
      <c r="A3714" s="62">
        <f>COUNTA(H3714:K3714,L3714:AH3714)</f>
        <v>0</v>
      </c>
      <c r="B3714" s="13"/>
      <c r="C3714" s="13"/>
      <c r="D3714" s="13"/>
      <c r="E3714" s="13">
        <f t="shared" si="466"/>
        <v>0</v>
      </c>
      <c r="F3714" s="13"/>
      <c r="G3714" s="13"/>
      <c r="H3714" s="88"/>
      <c r="I3714" s="88"/>
      <c r="J3714" s="9"/>
      <c r="K3714" s="8"/>
      <c r="L3714" s="19"/>
      <c r="M3714" s="8"/>
      <c r="N3714" s="19"/>
      <c r="O3714" s="19"/>
      <c r="P3714" s="19"/>
      <c r="Q3714" s="8"/>
      <c r="R3714" s="8"/>
      <c r="S3714" s="88"/>
      <c r="T3714" s="8"/>
      <c r="U3714" s="8"/>
      <c r="V3714" s="11"/>
      <c r="W3714" s="19"/>
      <c r="X3714" s="8"/>
      <c r="Y3714" s="90"/>
      <c r="Z3714" s="88"/>
      <c r="AA3714" s="88"/>
      <c r="AB3714" s="88"/>
      <c r="AC3714" s="88"/>
      <c r="AD3714" s="10"/>
      <c r="AE3714" s="8"/>
      <c r="AF3714" s="12"/>
      <c r="AG3714" s="8"/>
      <c r="AH3714" s="88"/>
    </row>
    <row r="3715" spans="1:34" x14ac:dyDescent="0.25">
      <c r="A3715" s="62">
        <f>COUNTA(H3715:K3715,L3715:AH3715)</f>
        <v>0</v>
      </c>
      <c r="B3715" s="13"/>
      <c r="C3715" s="13"/>
      <c r="D3715" s="13"/>
      <c r="E3715" s="13">
        <f t="shared" si="466"/>
        <v>0</v>
      </c>
      <c r="F3715" s="13"/>
      <c r="G3715" s="13"/>
      <c r="H3715" s="88"/>
      <c r="I3715" s="88"/>
      <c r="J3715" s="9"/>
      <c r="K3715" s="8"/>
      <c r="L3715" s="19"/>
      <c r="M3715" s="8"/>
      <c r="N3715" s="19"/>
      <c r="O3715" s="19"/>
      <c r="P3715" s="19"/>
      <c r="Q3715" s="8"/>
      <c r="R3715" s="8"/>
      <c r="S3715" s="88"/>
      <c r="T3715" s="8"/>
      <c r="U3715" s="8"/>
      <c r="V3715" s="11"/>
      <c r="W3715" s="19"/>
      <c r="X3715" s="8"/>
      <c r="Y3715" s="90"/>
      <c r="Z3715" s="88"/>
      <c r="AA3715" s="88"/>
      <c r="AB3715" s="88"/>
      <c r="AC3715" s="88"/>
      <c r="AD3715" s="10"/>
      <c r="AE3715" s="8"/>
      <c r="AF3715" s="12"/>
      <c r="AG3715" s="8"/>
      <c r="AH3715" s="88"/>
    </row>
    <row r="3716" spans="1:34" x14ac:dyDescent="0.25">
      <c r="A3716" s="62">
        <f>COUNTA(H3716:K3716,L3716:AH3716)</f>
        <v>0</v>
      </c>
      <c r="B3716" s="13"/>
      <c r="C3716" s="13"/>
      <c r="D3716" s="13"/>
      <c r="E3716" s="13">
        <f t="shared" si="466"/>
        <v>0</v>
      </c>
      <c r="F3716" s="13"/>
      <c r="G3716" s="13"/>
      <c r="H3716" s="88"/>
      <c r="I3716" s="88"/>
      <c r="J3716" s="9"/>
      <c r="K3716" s="8"/>
      <c r="L3716" s="19"/>
      <c r="M3716" s="8"/>
      <c r="N3716" s="19"/>
      <c r="O3716" s="19"/>
      <c r="P3716" s="19"/>
      <c r="Q3716" s="8"/>
      <c r="R3716" s="8"/>
      <c r="S3716" s="88"/>
      <c r="T3716" s="8"/>
      <c r="U3716" s="8"/>
      <c r="V3716" s="11"/>
      <c r="W3716" s="19"/>
      <c r="X3716" s="8"/>
      <c r="Y3716" s="90"/>
      <c r="Z3716" s="88"/>
      <c r="AA3716" s="88"/>
      <c r="AB3716" s="88"/>
      <c r="AC3716" s="88"/>
      <c r="AD3716" s="10"/>
      <c r="AE3716" s="8"/>
      <c r="AF3716" s="12"/>
      <c r="AG3716" s="8"/>
      <c r="AH3716" s="88"/>
    </row>
    <row r="3717" spans="1:34" x14ac:dyDescent="0.25">
      <c r="A3717" s="62">
        <f>COUNTA(H3717:K3717,L3717:AH3717)</f>
        <v>0</v>
      </c>
      <c r="B3717" s="13"/>
      <c r="C3717" s="13"/>
      <c r="D3717" s="13"/>
      <c r="E3717" s="13">
        <f t="shared" si="466"/>
        <v>0</v>
      </c>
      <c r="F3717" s="13"/>
      <c r="G3717" s="13"/>
      <c r="H3717" s="88"/>
      <c r="I3717" s="88"/>
      <c r="J3717" s="9"/>
      <c r="K3717" s="8"/>
      <c r="L3717" s="19"/>
      <c r="M3717" s="8"/>
      <c r="N3717" s="19"/>
      <c r="O3717" s="19"/>
      <c r="P3717" s="19"/>
      <c r="Q3717" s="8"/>
      <c r="R3717" s="8"/>
      <c r="S3717" s="88"/>
      <c r="T3717" s="8"/>
      <c r="U3717" s="8"/>
      <c r="V3717" s="11"/>
      <c r="W3717" s="19"/>
      <c r="X3717" s="8"/>
      <c r="Y3717" s="90"/>
      <c r="Z3717" s="88"/>
      <c r="AA3717" s="88"/>
      <c r="AB3717" s="88"/>
      <c r="AC3717" s="88"/>
      <c r="AD3717" s="10"/>
      <c r="AE3717" s="8"/>
      <c r="AF3717" s="12"/>
      <c r="AG3717" s="8"/>
      <c r="AH3717" s="88"/>
    </row>
    <row r="3718" spans="1:34" x14ac:dyDescent="0.25">
      <c r="A3718" s="62">
        <f>COUNTA(H3718:K3718,L3718:AH3718)</f>
        <v>0</v>
      </c>
      <c r="B3718" s="13"/>
      <c r="C3718" s="13"/>
      <c r="D3718" s="13"/>
      <c r="E3718" s="13">
        <f t="shared" si="466"/>
        <v>0</v>
      </c>
      <c r="F3718" s="13"/>
      <c r="G3718" s="13"/>
      <c r="H3718" s="88"/>
      <c r="I3718" s="88"/>
      <c r="J3718" s="9"/>
      <c r="K3718" s="8"/>
      <c r="L3718" s="19"/>
      <c r="M3718" s="8"/>
      <c r="N3718" s="19"/>
      <c r="O3718" s="19"/>
      <c r="P3718" s="19"/>
      <c r="Q3718" s="8"/>
      <c r="R3718" s="8"/>
      <c r="S3718" s="88"/>
      <c r="T3718" s="8"/>
      <c r="U3718" s="8"/>
      <c r="V3718" s="11"/>
      <c r="W3718" s="19"/>
      <c r="X3718" s="8"/>
      <c r="Y3718" s="90"/>
      <c r="Z3718" s="88"/>
      <c r="AA3718" s="88"/>
      <c r="AB3718" s="88"/>
      <c r="AC3718" s="88"/>
      <c r="AD3718" s="10"/>
      <c r="AE3718" s="8"/>
      <c r="AF3718" s="12"/>
      <c r="AG3718" s="8"/>
      <c r="AH3718" s="88"/>
    </row>
    <row r="3719" spans="1:34" s="26" customFormat="1" ht="11.25" customHeight="1" x14ac:dyDescent="0.25">
      <c r="A3719" s="21">
        <v>0</v>
      </c>
      <c r="B3719" s="22"/>
      <c r="C3719" s="22"/>
      <c r="D3719" s="21"/>
      <c r="E3719" s="23">
        <f>MAX(E3703:E3718)</f>
        <v>0</v>
      </c>
      <c r="F3719" s="21" t="str">
        <f>RIGHT(R3719,4)</f>
        <v xml:space="preserve"> - 0</v>
      </c>
      <c r="G3719" s="21" t="str">
        <f>RIGHT(X3719,4)</f>
        <v xml:space="preserve"> - 0</v>
      </c>
      <c r="H3719" s="88"/>
      <c r="I3719" s="88"/>
      <c r="J3719" s="23" t="s">
        <v>85</v>
      </c>
      <c r="K3719" s="23" t="str">
        <f>IF(E3719=4,"ВО",IF(E3719=3,"СПО",IF(E3719=2,"ВО (с)",IF(E3719=1,"СПО (с)","-"))))</f>
        <v>-</v>
      </c>
      <c r="L3719" s="23">
        <f>COUNTA(L3703:L3718)</f>
        <v>0</v>
      </c>
      <c r="M3719" s="23" t="s">
        <v>80</v>
      </c>
      <c r="N3719" s="23" t="s">
        <v>80</v>
      </c>
      <c r="O3719" s="23">
        <f>COUNTA(O3703:O3718)</f>
        <v>0</v>
      </c>
      <c r="P3719" s="23" t="s">
        <v>80</v>
      </c>
      <c r="Q3719" s="23">
        <f>SUM(Q3703:Q3718)</f>
        <v>0</v>
      </c>
      <c r="R3719" s="23" t="str">
        <f>CONCATENATE("П.Г.П. - ",MAX(R3703:R3718))</f>
        <v>П.Г.П. - 0</v>
      </c>
      <c r="S3719" s="23">
        <f>COUNTA(S3703)</f>
        <v>0</v>
      </c>
      <c r="T3719" s="23">
        <f>T3704</f>
        <v>0</v>
      </c>
      <c r="U3719" s="23" t="s">
        <v>80</v>
      </c>
      <c r="V3719" s="23" t="s">
        <v>80</v>
      </c>
      <c r="W3719" s="23">
        <f>COUNTA(W3703:W3718)</f>
        <v>0</v>
      </c>
      <c r="X3719" s="23" t="str">
        <f>CONCATENATE("П.Г.П. - ",MAX(X3703:X3718))</f>
        <v>П.Г.П. - 0</v>
      </c>
      <c r="Y3719" s="24">
        <f>Y3703</f>
        <v>0</v>
      </c>
      <c r="Z3719" s="23" t="str">
        <f>IF(Z3703="","-",Z3703)</f>
        <v>-</v>
      </c>
      <c r="AA3719" s="23" t="str">
        <f t="shared" ref="AA3719:AC3719" si="467">IF(AA3703="","-",AA3703)</f>
        <v>-</v>
      </c>
      <c r="AB3719" s="23" t="str">
        <f t="shared" si="467"/>
        <v>-</v>
      </c>
      <c r="AC3719" s="23" t="str">
        <f t="shared" si="467"/>
        <v>-</v>
      </c>
      <c r="AD3719" s="23" t="s">
        <v>80</v>
      </c>
      <c r="AE3719" s="23">
        <f>SUM(AE3703:AE3718)</f>
        <v>0</v>
      </c>
      <c r="AF3719" s="25">
        <f>SUM(AF3703:AF3718)</f>
        <v>0</v>
      </c>
      <c r="AG3719" s="23" t="s">
        <v>80</v>
      </c>
      <c r="AH3719" s="23" t="s">
        <v>80</v>
      </c>
    </row>
    <row r="3720" spans="1:34" x14ac:dyDescent="0.25">
      <c r="A3720" s="62">
        <f>COUNTA(H3720:K3720,L3720:AH3720)-7</f>
        <v>-1</v>
      </c>
      <c r="B3720" s="13"/>
      <c r="C3720" s="13"/>
      <c r="D3720" s="13"/>
      <c r="E3720" s="13">
        <f t="shared" ref="E3720:E3735" si="468">IF(K3720="ВО",4,IF(K3720="СПО",3,IF(K3720="ВО (студент)",2,IF(K3720="СПО (студент)",1,0))))</f>
        <v>0</v>
      </c>
      <c r="F3720" s="13"/>
      <c r="G3720" s="13"/>
      <c r="H3720" s="88">
        <v>239</v>
      </c>
      <c r="I3720" s="88"/>
      <c r="J3720" s="7" t="s">
        <v>77</v>
      </c>
      <c r="K3720" s="8"/>
      <c r="L3720" s="19"/>
      <c r="M3720" s="8"/>
      <c r="N3720" s="19"/>
      <c r="O3720" s="19"/>
      <c r="P3720" s="19"/>
      <c r="Q3720" s="8"/>
      <c r="R3720" s="8"/>
      <c r="S3720" s="88"/>
      <c r="T3720" s="17" t="s">
        <v>80</v>
      </c>
      <c r="U3720" s="17" t="s">
        <v>80</v>
      </c>
      <c r="V3720" s="18" t="s">
        <v>80</v>
      </c>
      <c r="W3720" s="19"/>
      <c r="X3720" s="8"/>
      <c r="Y3720" s="90"/>
      <c r="Z3720" s="88"/>
      <c r="AA3720" s="88"/>
      <c r="AB3720" s="88" t="str">
        <f>IF(Y3720&lt;1,"-",ROUND(YEARFRAC(Y3720,#REF!,1),2))</f>
        <v>-</v>
      </c>
      <c r="AC3720" s="88"/>
      <c r="AD3720" s="10"/>
      <c r="AE3720" s="8"/>
      <c r="AF3720" s="12"/>
      <c r="AG3720" s="8"/>
      <c r="AH3720" s="88"/>
    </row>
    <row r="3721" spans="1:34" x14ac:dyDescent="0.25">
      <c r="A3721" s="62">
        <f>COUNTA(H3721:K3721,L3721:AH3721)</f>
        <v>0</v>
      </c>
      <c r="B3721" s="13"/>
      <c r="C3721" s="13"/>
      <c r="D3721" s="13"/>
      <c r="E3721" s="13">
        <f t="shared" si="468"/>
        <v>0</v>
      </c>
      <c r="F3721" s="13"/>
      <c r="G3721" s="13"/>
      <c r="H3721" s="88"/>
      <c r="I3721" s="88"/>
      <c r="J3721" s="9"/>
      <c r="K3721" s="8"/>
      <c r="L3721" s="19"/>
      <c r="M3721" s="8"/>
      <c r="N3721" s="19"/>
      <c r="O3721" s="19"/>
      <c r="P3721" s="19"/>
      <c r="Q3721" s="8"/>
      <c r="R3721" s="8"/>
      <c r="S3721" s="88"/>
      <c r="T3721" s="8"/>
      <c r="U3721" s="8"/>
      <c r="V3721" s="11"/>
      <c r="W3721" s="19"/>
      <c r="X3721" s="8"/>
      <c r="Y3721" s="90"/>
      <c r="Z3721" s="88"/>
      <c r="AA3721" s="88"/>
      <c r="AB3721" s="88"/>
      <c r="AC3721" s="88"/>
      <c r="AD3721" s="10"/>
      <c r="AE3721" s="8"/>
      <c r="AF3721" s="12"/>
      <c r="AG3721" s="8"/>
      <c r="AH3721" s="88"/>
    </row>
    <row r="3722" spans="1:34" x14ac:dyDescent="0.25">
      <c r="A3722" s="62">
        <f>COUNTA(H3722:K3722,L3722:AH3722,J3723)-4</f>
        <v>0</v>
      </c>
      <c r="B3722" s="13"/>
      <c r="C3722" s="13"/>
      <c r="D3722" s="13"/>
      <c r="E3722" s="13">
        <f t="shared" si="468"/>
        <v>0</v>
      </c>
      <c r="F3722" s="13"/>
      <c r="G3722" s="13"/>
      <c r="H3722" s="88"/>
      <c r="I3722" s="88"/>
      <c r="J3722" s="7" t="s">
        <v>78</v>
      </c>
      <c r="K3722" s="8"/>
      <c r="L3722" s="19"/>
      <c r="M3722" s="8"/>
      <c r="N3722" s="19"/>
      <c r="O3722" s="19"/>
      <c r="P3722" s="19"/>
      <c r="Q3722" s="8"/>
      <c r="R3722" s="8"/>
      <c r="S3722" s="88"/>
      <c r="T3722" s="17" t="s">
        <v>80</v>
      </c>
      <c r="U3722" s="17" t="s">
        <v>80</v>
      </c>
      <c r="V3722" s="18" t="s">
        <v>80</v>
      </c>
      <c r="W3722" s="19"/>
      <c r="X3722" s="8"/>
      <c r="Y3722" s="90"/>
      <c r="Z3722" s="88"/>
      <c r="AA3722" s="88"/>
      <c r="AB3722" s="88"/>
      <c r="AC3722" s="88"/>
      <c r="AD3722" s="10"/>
      <c r="AE3722" s="8"/>
      <c r="AF3722" s="12"/>
      <c r="AG3722" s="8"/>
      <c r="AH3722" s="88"/>
    </row>
    <row r="3723" spans="1:34" x14ac:dyDescent="0.25">
      <c r="A3723" s="62">
        <f>COUNTA(H3723:K3723,L3723:AH3723)</f>
        <v>0</v>
      </c>
      <c r="B3723" s="13"/>
      <c r="C3723" s="13"/>
      <c r="D3723" s="13" t="str">
        <f>IF(J3723&gt;0,"совмещение","-")</f>
        <v>-</v>
      </c>
      <c r="E3723" s="13">
        <f t="shared" si="468"/>
        <v>0</v>
      </c>
      <c r="F3723" s="13"/>
      <c r="G3723" s="13"/>
      <c r="H3723" s="88"/>
      <c r="I3723" s="88"/>
      <c r="J3723" s="9"/>
      <c r="K3723" s="8"/>
      <c r="L3723" s="19"/>
      <c r="M3723" s="8"/>
      <c r="N3723" s="19"/>
      <c r="O3723" s="19"/>
      <c r="P3723" s="19"/>
      <c r="Q3723" s="8"/>
      <c r="R3723" s="8"/>
      <c r="S3723" s="88"/>
      <c r="T3723" s="8"/>
      <c r="U3723" s="8"/>
      <c r="V3723" s="11"/>
      <c r="W3723" s="19"/>
      <c r="X3723" s="8"/>
      <c r="Y3723" s="90"/>
      <c r="Z3723" s="88"/>
      <c r="AA3723" s="88"/>
      <c r="AB3723" s="88"/>
      <c r="AC3723" s="88"/>
      <c r="AD3723" s="10"/>
      <c r="AE3723" s="8"/>
      <c r="AF3723" s="12"/>
      <c r="AG3723" s="8"/>
      <c r="AH3723" s="88"/>
    </row>
    <row r="3724" spans="1:34" x14ac:dyDescent="0.25">
      <c r="A3724" s="62">
        <f>COUNTA(H3724:K3724,L3724:AH3724)</f>
        <v>0</v>
      </c>
      <c r="B3724" s="13"/>
      <c r="C3724" s="13"/>
      <c r="D3724" s="13"/>
      <c r="E3724" s="13">
        <f t="shared" si="468"/>
        <v>0</v>
      </c>
      <c r="F3724" s="13"/>
      <c r="G3724" s="13"/>
      <c r="H3724" s="88"/>
      <c r="I3724" s="88"/>
      <c r="J3724" s="9"/>
      <c r="K3724" s="8"/>
      <c r="L3724" s="19"/>
      <c r="M3724" s="8"/>
      <c r="N3724" s="19"/>
      <c r="O3724" s="19"/>
      <c r="P3724" s="19"/>
      <c r="Q3724" s="8"/>
      <c r="R3724" s="8"/>
      <c r="S3724" s="88"/>
      <c r="T3724" s="8"/>
      <c r="U3724" s="8"/>
      <c r="V3724" s="11"/>
      <c r="W3724" s="19"/>
      <c r="X3724" s="8"/>
      <c r="Y3724" s="90"/>
      <c r="Z3724" s="88"/>
      <c r="AA3724" s="88"/>
      <c r="AB3724" s="88"/>
      <c r="AC3724" s="88"/>
      <c r="AD3724" s="10"/>
      <c r="AE3724" s="8"/>
      <c r="AF3724" s="12"/>
      <c r="AG3724" s="8"/>
      <c r="AH3724" s="88"/>
    </row>
    <row r="3725" spans="1:34" x14ac:dyDescent="0.25">
      <c r="A3725" s="62">
        <f>COUNTA(H3725:K3725,L3725:AH3725)</f>
        <v>0</v>
      </c>
      <c r="B3725" s="13"/>
      <c r="C3725" s="13"/>
      <c r="D3725" s="13"/>
      <c r="E3725" s="13">
        <f t="shared" si="468"/>
        <v>0</v>
      </c>
      <c r="F3725" s="13"/>
      <c r="G3725" s="13"/>
      <c r="H3725" s="88"/>
      <c r="I3725" s="88"/>
      <c r="J3725" s="9"/>
      <c r="K3725" s="8"/>
      <c r="L3725" s="19"/>
      <c r="M3725" s="8"/>
      <c r="N3725" s="19"/>
      <c r="O3725" s="19"/>
      <c r="P3725" s="19"/>
      <c r="Q3725" s="8"/>
      <c r="R3725" s="8"/>
      <c r="S3725" s="88"/>
      <c r="T3725" s="8"/>
      <c r="U3725" s="8"/>
      <c r="V3725" s="11"/>
      <c r="W3725" s="19"/>
      <c r="X3725" s="8"/>
      <c r="Y3725" s="90"/>
      <c r="Z3725" s="88"/>
      <c r="AA3725" s="88"/>
      <c r="AB3725" s="88"/>
      <c r="AC3725" s="88"/>
      <c r="AD3725" s="10"/>
      <c r="AE3725" s="8"/>
      <c r="AF3725" s="12"/>
      <c r="AG3725" s="8"/>
      <c r="AH3725" s="88"/>
    </row>
    <row r="3726" spans="1:34" x14ac:dyDescent="0.25">
      <c r="A3726" s="62">
        <f>COUNTA(H3726:K3726,L3726:AH3726)</f>
        <v>0</v>
      </c>
      <c r="B3726" s="13"/>
      <c r="C3726" s="13"/>
      <c r="D3726" s="13"/>
      <c r="E3726" s="13">
        <f t="shared" si="468"/>
        <v>0</v>
      </c>
      <c r="F3726" s="13"/>
      <c r="G3726" s="13"/>
      <c r="H3726" s="88"/>
      <c r="I3726" s="88"/>
      <c r="J3726" s="9"/>
      <c r="K3726" s="8"/>
      <c r="L3726" s="19"/>
      <c r="M3726" s="8"/>
      <c r="N3726" s="19"/>
      <c r="O3726" s="19"/>
      <c r="P3726" s="19"/>
      <c r="Q3726" s="8"/>
      <c r="R3726" s="8"/>
      <c r="S3726" s="88"/>
      <c r="T3726" s="8"/>
      <c r="U3726" s="8"/>
      <c r="V3726" s="11"/>
      <c r="W3726" s="19"/>
      <c r="X3726" s="8"/>
      <c r="Y3726" s="90"/>
      <c r="Z3726" s="88"/>
      <c r="AA3726" s="88"/>
      <c r="AB3726" s="88"/>
      <c r="AC3726" s="88"/>
      <c r="AD3726" s="10"/>
      <c r="AE3726" s="8"/>
      <c r="AF3726" s="12"/>
      <c r="AG3726" s="8"/>
      <c r="AH3726" s="88"/>
    </row>
    <row r="3727" spans="1:34" x14ac:dyDescent="0.25">
      <c r="A3727" s="62">
        <f>COUNTA(H3727:K3727,L3727:AH3727)</f>
        <v>0</v>
      </c>
      <c r="B3727" s="13"/>
      <c r="C3727" s="13"/>
      <c r="D3727" s="13"/>
      <c r="E3727" s="13">
        <f t="shared" si="468"/>
        <v>0</v>
      </c>
      <c r="F3727" s="13"/>
      <c r="G3727" s="13"/>
      <c r="H3727" s="88"/>
      <c r="I3727" s="88"/>
      <c r="J3727" s="9"/>
      <c r="K3727" s="8"/>
      <c r="L3727" s="19"/>
      <c r="M3727" s="8"/>
      <c r="N3727" s="19"/>
      <c r="O3727" s="19"/>
      <c r="P3727" s="19"/>
      <c r="Q3727" s="8"/>
      <c r="R3727" s="8"/>
      <c r="S3727" s="88"/>
      <c r="T3727" s="8"/>
      <c r="U3727" s="8"/>
      <c r="V3727" s="11"/>
      <c r="W3727" s="19"/>
      <c r="X3727" s="8"/>
      <c r="Y3727" s="90"/>
      <c r="Z3727" s="88"/>
      <c r="AA3727" s="88"/>
      <c r="AB3727" s="88"/>
      <c r="AC3727" s="88"/>
      <c r="AD3727" s="10"/>
      <c r="AE3727" s="8"/>
      <c r="AF3727" s="12"/>
      <c r="AG3727" s="8"/>
      <c r="AH3727" s="88"/>
    </row>
    <row r="3728" spans="1:34" x14ac:dyDescent="0.25">
      <c r="A3728" s="62">
        <f>COUNTA(H3728:K3728,L3728:AH3728)</f>
        <v>0</v>
      </c>
      <c r="B3728" s="13"/>
      <c r="C3728" s="13"/>
      <c r="D3728" s="13"/>
      <c r="E3728" s="13">
        <f t="shared" si="468"/>
        <v>0</v>
      </c>
      <c r="F3728" s="13"/>
      <c r="G3728" s="13"/>
      <c r="H3728" s="88"/>
      <c r="I3728" s="88"/>
      <c r="J3728" s="9"/>
      <c r="K3728" s="8"/>
      <c r="L3728" s="19"/>
      <c r="M3728" s="8"/>
      <c r="N3728" s="19"/>
      <c r="O3728" s="19"/>
      <c r="P3728" s="19"/>
      <c r="Q3728" s="8"/>
      <c r="R3728" s="8"/>
      <c r="S3728" s="88"/>
      <c r="T3728" s="8"/>
      <c r="U3728" s="8"/>
      <c r="V3728" s="11"/>
      <c r="W3728" s="19"/>
      <c r="X3728" s="8"/>
      <c r="Y3728" s="90"/>
      <c r="Z3728" s="88"/>
      <c r="AA3728" s="88"/>
      <c r="AB3728" s="88"/>
      <c r="AC3728" s="88"/>
      <c r="AD3728" s="10"/>
      <c r="AE3728" s="8"/>
      <c r="AF3728" s="12"/>
      <c r="AG3728" s="8"/>
      <c r="AH3728" s="88"/>
    </row>
    <row r="3729" spans="1:34" x14ac:dyDescent="0.25">
      <c r="A3729" s="62">
        <f>COUNTA(H3729:K3729,L3729:AH3729,J3730)-4</f>
        <v>0</v>
      </c>
      <c r="B3729" s="13"/>
      <c r="C3729" s="13"/>
      <c r="D3729" s="13"/>
      <c r="E3729" s="13">
        <f t="shared" si="468"/>
        <v>0</v>
      </c>
      <c r="F3729" s="13"/>
      <c r="G3729" s="13"/>
      <c r="H3729" s="88"/>
      <c r="I3729" s="88"/>
      <c r="J3729" s="7" t="s">
        <v>79</v>
      </c>
      <c r="K3729" s="8"/>
      <c r="L3729" s="19"/>
      <c r="M3729" s="8"/>
      <c r="N3729" s="19"/>
      <c r="O3729" s="19"/>
      <c r="P3729" s="19"/>
      <c r="Q3729" s="8"/>
      <c r="R3729" s="8"/>
      <c r="S3729" s="88"/>
      <c r="T3729" s="17" t="s">
        <v>80</v>
      </c>
      <c r="U3729" s="17" t="s">
        <v>80</v>
      </c>
      <c r="V3729" s="18" t="s">
        <v>80</v>
      </c>
      <c r="W3729" s="19"/>
      <c r="X3729" s="8"/>
      <c r="Y3729" s="90"/>
      <c r="Z3729" s="88"/>
      <c r="AA3729" s="88"/>
      <c r="AB3729" s="88"/>
      <c r="AC3729" s="88"/>
      <c r="AD3729" s="10"/>
      <c r="AE3729" s="8"/>
      <c r="AF3729" s="12"/>
      <c r="AG3729" s="8"/>
      <c r="AH3729" s="88"/>
    </row>
    <row r="3730" spans="1:34" x14ac:dyDescent="0.25">
      <c r="A3730" s="62">
        <f>COUNTA(H3730:K3730,L3730:AH3730)</f>
        <v>0</v>
      </c>
      <c r="B3730" s="13"/>
      <c r="C3730" s="13"/>
      <c r="D3730" s="13" t="str">
        <f>IF(J3730&gt;0,"совместительство","-")</f>
        <v>-</v>
      </c>
      <c r="E3730" s="13">
        <f t="shared" si="468"/>
        <v>0</v>
      </c>
      <c r="F3730" s="13"/>
      <c r="G3730" s="13"/>
      <c r="H3730" s="88"/>
      <c r="I3730" s="88"/>
      <c r="J3730" s="9"/>
      <c r="K3730" s="8"/>
      <c r="L3730" s="19"/>
      <c r="M3730" s="8"/>
      <c r="N3730" s="19"/>
      <c r="O3730" s="19"/>
      <c r="P3730" s="19"/>
      <c r="Q3730" s="8"/>
      <c r="R3730" s="8"/>
      <c r="S3730" s="88"/>
      <c r="T3730" s="8"/>
      <c r="U3730" s="8"/>
      <c r="V3730" s="11"/>
      <c r="W3730" s="19"/>
      <c r="X3730" s="8"/>
      <c r="Y3730" s="90"/>
      <c r="Z3730" s="88"/>
      <c r="AA3730" s="88"/>
      <c r="AB3730" s="88"/>
      <c r="AC3730" s="88"/>
      <c r="AD3730" s="10"/>
      <c r="AE3730" s="8"/>
      <c r="AF3730" s="12"/>
      <c r="AG3730" s="8"/>
      <c r="AH3730" s="88"/>
    </row>
    <row r="3731" spans="1:34" x14ac:dyDescent="0.25">
      <c r="A3731" s="62">
        <f>COUNTA(H3731:K3731,L3731:AH3731)</f>
        <v>0</v>
      </c>
      <c r="B3731" s="13"/>
      <c r="C3731" s="13"/>
      <c r="D3731" s="13"/>
      <c r="E3731" s="13">
        <f t="shared" si="468"/>
        <v>0</v>
      </c>
      <c r="F3731" s="13"/>
      <c r="G3731" s="13"/>
      <c r="H3731" s="88"/>
      <c r="I3731" s="88"/>
      <c r="J3731" s="9"/>
      <c r="K3731" s="8"/>
      <c r="L3731" s="19"/>
      <c r="M3731" s="8"/>
      <c r="N3731" s="19"/>
      <c r="O3731" s="19"/>
      <c r="P3731" s="19"/>
      <c r="Q3731" s="8"/>
      <c r="R3731" s="8"/>
      <c r="S3731" s="88"/>
      <c r="T3731" s="8"/>
      <c r="U3731" s="8"/>
      <c r="V3731" s="11"/>
      <c r="W3731" s="19"/>
      <c r="X3731" s="8"/>
      <c r="Y3731" s="90"/>
      <c r="Z3731" s="88"/>
      <c r="AA3731" s="88"/>
      <c r="AB3731" s="88"/>
      <c r="AC3731" s="88"/>
      <c r="AD3731" s="10"/>
      <c r="AE3731" s="8"/>
      <c r="AF3731" s="12"/>
      <c r="AG3731" s="8"/>
      <c r="AH3731" s="88"/>
    </row>
    <row r="3732" spans="1:34" x14ac:dyDescent="0.25">
      <c r="A3732" s="62">
        <f>COUNTA(H3732:K3732,L3732:AH3732)</f>
        <v>0</v>
      </c>
      <c r="B3732" s="13"/>
      <c r="C3732" s="13"/>
      <c r="D3732" s="13"/>
      <c r="E3732" s="13">
        <f t="shared" si="468"/>
        <v>0</v>
      </c>
      <c r="F3732" s="13"/>
      <c r="G3732" s="13"/>
      <c r="H3732" s="88"/>
      <c r="I3732" s="88"/>
      <c r="J3732" s="9"/>
      <c r="K3732" s="8"/>
      <c r="L3732" s="19"/>
      <c r="M3732" s="8"/>
      <c r="N3732" s="19"/>
      <c r="O3732" s="19"/>
      <c r="P3732" s="19"/>
      <c r="Q3732" s="8"/>
      <c r="R3732" s="8"/>
      <c r="S3732" s="88"/>
      <c r="T3732" s="8"/>
      <c r="U3732" s="8"/>
      <c r="V3732" s="11"/>
      <c r="W3732" s="19"/>
      <c r="X3732" s="8"/>
      <c r="Y3732" s="90"/>
      <c r="Z3732" s="88"/>
      <c r="AA3732" s="88"/>
      <c r="AB3732" s="88"/>
      <c r="AC3732" s="88"/>
      <c r="AD3732" s="10"/>
      <c r="AE3732" s="8"/>
      <c r="AF3732" s="12"/>
      <c r="AG3732" s="8"/>
      <c r="AH3732" s="88"/>
    </row>
    <row r="3733" spans="1:34" x14ac:dyDescent="0.25">
      <c r="A3733" s="62">
        <f>COUNTA(H3733:K3733,L3733:AH3733)</f>
        <v>0</v>
      </c>
      <c r="B3733" s="13"/>
      <c r="C3733" s="13"/>
      <c r="D3733" s="13"/>
      <c r="E3733" s="13">
        <f t="shared" si="468"/>
        <v>0</v>
      </c>
      <c r="F3733" s="13"/>
      <c r="G3733" s="13"/>
      <c r="H3733" s="88"/>
      <c r="I3733" s="88"/>
      <c r="J3733" s="9"/>
      <c r="K3733" s="8"/>
      <c r="L3733" s="19"/>
      <c r="M3733" s="8"/>
      <c r="N3733" s="19"/>
      <c r="O3733" s="19"/>
      <c r="P3733" s="19"/>
      <c r="Q3733" s="8"/>
      <c r="R3733" s="8"/>
      <c r="S3733" s="88"/>
      <c r="T3733" s="8"/>
      <c r="U3733" s="8"/>
      <c r="V3733" s="11"/>
      <c r="W3733" s="19"/>
      <c r="X3733" s="8"/>
      <c r="Y3733" s="90"/>
      <c r="Z3733" s="88"/>
      <c r="AA3733" s="88"/>
      <c r="AB3733" s="88"/>
      <c r="AC3733" s="88"/>
      <c r="AD3733" s="10"/>
      <c r="AE3733" s="8"/>
      <c r="AF3733" s="12"/>
      <c r="AG3733" s="8"/>
      <c r="AH3733" s="88"/>
    </row>
    <row r="3734" spans="1:34" x14ac:dyDescent="0.25">
      <c r="A3734" s="62">
        <f>COUNTA(H3734:K3734,L3734:AH3734)</f>
        <v>0</v>
      </c>
      <c r="B3734" s="13"/>
      <c r="C3734" s="13"/>
      <c r="D3734" s="13"/>
      <c r="E3734" s="13">
        <f t="shared" si="468"/>
        <v>0</v>
      </c>
      <c r="F3734" s="13"/>
      <c r="G3734" s="13"/>
      <c r="H3734" s="88"/>
      <c r="I3734" s="88"/>
      <c r="J3734" s="9"/>
      <c r="K3734" s="8"/>
      <c r="L3734" s="19"/>
      <c r="M3734" s="8"/>
      <c r="N3734" s="19"/>
      <c r="O3734" s="19"/>
      <c r="P3734" s="19"/>
      <c r="Q3734" s="8"/>
      <c r="R3734" s="8"/>
      <c r="S3734" s="88"/>
      <c r="T3734" s="8"/>
      <c r="U3734" s="8"/>
      <c r="V3734" s="11"/>
      <c r="W3734" s="19"/>
      <c r="X3734" s="8"/>
      <c r="Y3734" s="90"/>
      <c r="Z3734" s="88"/>
      <c r="AA3734" s="88"/>
      <c r="AB3734" s="88"/>
      <c r="AC3734" s="88"/>
      <c r="AD3734" s="10"/>
      <c r="AE3734" s="8"/>
      <c r="AF3734" s="12"/>
      <c r="AG3734" s="8"/>
      <c r="AH3734" s="88"/>
    </row>
    <row r="3735" spans="1:34" x14ac:dyDescent="0.25">
      <c r="A3735" s="62">
        <f>COUNTA(H3735:K3735,L3735:AH3735)</f>
        <v>0</v>
      </c>
      <c r="B3735" s="13"/>
      <c r="C3735" s="13"/>
      <c r="D3735" s="13"/>
      <c r="E3735" s="13">
        <f t="shared" si="468"/>
        <v>0</v>
      </c>
      <c r="F3735" s="13"/>
      <c r="G3735" s="13"/>
      <c r="H3735" s="88"/>
      <c r="I3735" s="88"/>
      <c r="J3735" s="9"/>
      <c r="K3735" s="8"/>
      <c r="L3735" s="19"/>
      <c r="M3735" s="8"/>
      <c r="N3735" s="19"/>
      <c r="O3735" s="19"/>
      <c r="P3735" s="19"/>
      <c r="Q3735" s="8"/>
      <c r="R3735" s="8"/>
      <c r="S3735" s="88"/>
      <c r="T3735" s="8"/>
      <c r="U3735" s="8"/>
      <c r="V3735" s="11"/>
      <c r="W3735" s="19"/>
      <c r="X3735" s="8"/>
      <c r="Y3735" s="90"/>
      <c r="Z3735" s="88"/>
      <c r="AA3735" s="88"/>
      <c r="AB3735" s="88"/>
      <c r="AC3735" s="88"/>
      <c r="AD3735" s="10"/>
      <c r="AE3735" s="8"/>
      <c r="AF3735" s="12"/>
      <c r="AG3735" s="8"/>
      <c r="AH3735" s="88"/>
    </row>
    <row r="3736" spans="1:34" s="26" customFormat="1" ht="11.25" customHeight="1" x14ac:dyDescent="0.25">
      <c r="A3736" s="21">
        <v>0</v>
      </c>
      <c r="B3736" s="22"/>
      <c r="C3736" s="22"/>
      <c r="D3736" s="21"/>
      <c r="E3736" s="23">
        <f>MAX(E3720:E3735)</f>
        <v>0</v>
      </c>
      <c r="F3736" s="21" t="str">
        <f>RIGHT(R3736,4)</f>
        <v xml:space="preserve"> - 0</v>
      </c>
      <c r="G3736" s="21" t="str">
        <f>RIGHT(X3736,4)</f>
        <v xml:space="preserve"> - 0</v>
      </c>
      <c r="H3736" s="88"/>
      <c r="I3736" s="88"/>
      <c r="J3736" s="23" t="s">
        <v>85</v>
      </c>
      <c r="K3736" s="23" t="str">
        <f>IF(E3736=4,"ВО",IF(E3736=3,"СПО",IF(E3736=2,"ВО (с)",IF(E3736=1,"СПО (с)","-"))))</f>
        <v>-</v>
      </c>
      <c r="L3736" s="23">
        <f>COUNTA(L3720:L3735)</f>
        <v>0</v>
      </c>
      <c r="M3736" s="23" t="s">
        <v>80</v>
      </c>
      <c r="N3736" s="23" t="s">
        <v>80</v>
      </c>
      <c r="O3736" s="23">
        <f>COUNTA(O3720:O3735)</f>
        <v>0</v>
      </c>
      <c r="P3736" s="23" t="s">
        <v>80</v>
      </c>
      <c r="Q3736" s="23">
        <f>SUM(Q3720:Q3735)</f>
        <v>0</v>
      </c>
      <c r="R3736" s="23" t="str">
        <f>CONCATENATE("П.Г.П. - ",MAX(R3720:R3735))</f>
        <v>П.Г.П. - 0</v>
      </c>
      <c r="S3736" s="23">
        <f>COUNTA(S3720)</f>
        <v>0</v>
      </c>
      <c r="T3736" s="23">
        <f>T3721</f>
        <v>0</v>
      </c>
      <c r="U3736" s="23" t="s">
        <v>80</v>
      </c>
      <c r="V3736" s="23" t="s">
        <v>80</v>
      </c>
      <c r="W3736" s="23">
        <f>COUNTA(W3720:W3735)</f>
        <v>0</v>
      </c>
      <c r="X3736" s="23" t="str">
        <f>CONCATENATE("П.Г.П. - ",MAX(X3720:X3735))</f>
        <v>П.Г.П. - 0</v>
      </c>
      <c r="Y3736" s="24">
        <f>Y3720</f>
        <v>0</v>
      </c>
      <c r="Z3736" s="23" t="str">
        <f>IF(Z3720="","-",Z3720)</f>
        <v>-</v>
      </c>
      <c r="AA3736" s="23" t="str">
        <f t="shared" ref="AA3736:AC3736" si="469">IF(AA3720="","-",AA3720)</f>
        <v>-</v>
      </c>
      <c r="AB3736" s="23" t="str">
        <f t="shared" si="469"/>
        <v>-</v>
      </c>
      <c r="AC3736" s="23" t="str">
        <f t="shared" si="469"/>
        <v>-</v>
      </c>
      <c r="AD3736" s="23" t="s">
        <v>80</v>
      </c>
      <c r="AE3736" s="23">
        <f>SUM(AE3720:AE3735)</f>
        <v>0</v>
      </c>
      <c r="AF3736" s="25">
        <f>SUM(AF3720:AF3735)</f>
        <v>0</v>
      </c>
      <c r="AG3736" s="23" t="s">
        <v>80</v>
      </c>
      <c r="AH3736" s="23" t="s">
        <v>80</v>
      </c>
    </row>
    <row r="3737" spans="1:34" x14ac:dyDescent="0.25">
      <c r="A3737" s="62">
        <f>COUNTA(H3737:K3737,L3737:AH3737)-7</f>
        <v>-1</v>
      </c>
      <c r="B3737" s="13"/>
      <c r="C3737" s="13"/>
      <c r="D3737" s="13"/>
      <c r="E3737" s="13">
        <f t="shared" ref="E3737:E3752" si="470">IF(K3737="ВО",4,IF(K3737="СПО",3,IF(K3737="ВО (студент)",2,IF(K3737="СПО (студент)",1,0))))</f>
        <v>0</v>
      </c>
      <c r="F3737" s="13"/>
      <c r="G3737" s="13"/>
      <c r="H3737" s="88">
        <v>240</v>
      </c>
      <c r="I3737" s="88"/>
      <c r="J3737" s="7" t="s">
        <v>77</v>
      </c>
      <c r="K3737" s="8"/>
      <c r="L3737" s="19"/>
      <c r="M3737" s="8"/>
      <c r="N3737" s="19"/>
      <c r="O3737" s="19"/>
      <c r="P3737" s="19"/>
      <c r="Q3737" s="8"/>
      <c r="R3737" s="8"/>
      <c r="S3737" s="88"/>
      <c r="T3737" s="17" t="s">
        <v>80</v>
      </c>
      <c r="U3737" s="17" t="s">
        <v>80</v>
      </c>
      <c r="V3737" s="18" t="s">
        <v>80</v>
      </c>
      <c r="W3737" s="19"/>
      <c r="X3737" s="8"/>
      <c r="Y3737" s="90"/>
      <c r="Z3737" s="88"/>
      <c r="AA3737" s="88"/>
      <c r="AB3737" s="88" t="str">
        <f>IF(Y3737&lt;1,"-",ROUND(YEARFRAC(Y3737,#REF!,1),2))</f>
        <v>-</v>
      </c>
      <c r="AC3737" s="88"/>
      <c r="AD3737" s="10"/>
      <c r="AE3737" s="8"/>
      <c r="AF3737" s="12"/>
      <c r="AG3737" s="8"/>
      <c r="AH3737" s="88"/>
    </row>
    <row r="3738" spans="1:34" x14ac:dyDescent="0.25">
      <c r="A3738" s="62">
        <f>COUNTA(H3738:K3738,L3738:AH3738)</f>
        <v>0</v>
      </c>
      <c r="B3738" s="13"/>
      <c r="C3738" s="13"/>
      <c r="D3738" s="13"/>
      <c r="E3738" s="13">
        <f t="shared" si="470"/>
        <v>0</v>
      </c>
      <c r="F3738" s="13"/>
      <c r="G3738" s="13"/>
      <c r="H3738" s="88"/>
      <c r="I3738" s="88"/>
      <c r="J3738" s="9"/>
      <c r="K3738" s="8"/>
      <c r="L3738" s="19"/>
      <c r="M3738" s="8"/>
      <c r="N3738" s="19"/>
      <c r="O3738" s="19"/>
      <c r="P3738" s="19"/>
      <c r="Q3738" s="8"/>
      <c r="R3738" s="8"/>
      <c r="S3738" s="88"/>
      <c r="T3738" s="8"/>
      <c r="U3738" s="8"/>
      <c r="V3738" s="11"/>
      <c r="W3738" s="19"/>
      <c r="X3738" s="8"/>
      <c r="Y3738" s="90"/>
      <c r="Z3738" s="88"/>
      <c r="AA3738" s="88"/>
      <c r="AB3738" s="88"/>
      <c r="AC3738" s="88"/>
      <c r="AD3738" s="10"/>
      <c r="AE3738" s="8"/>
      <c r="AF3738" s="12"/>
      <c r="AG3738" s="8"/>
      <c r="AH3738" s="88"/>
    </row>
    <row r="3739" spans="1:34" x14ac:dyDescent="0.25">
      <c r="A3739" s="62">
        <f>COUNTA(H3739:K3739,L3739:AH3739,J3740)-4</f>
        <v>0</v>
      </c>
      <c r="B3739" s="13"/>
      <c r="C3739" s="13"/>
      <c r="D3739" s="13"/>
      <c r="E3739" s="13">
        <f t="shared" si="470"/>
        <v>0</v>
      </c>
      <c r="F3739" s="13"/>
      <c r="G3739" s="13"/>
      <c r="H3739" s="88"/>
      <c r="I3739" s="88"/>
      <c r="J3739" s="7" t="s">
        <v>78</v>
      </c>
      <c r="K3739" s="8"/>
      <c r="L3739" s="19"/>
      <c r="M3739" s="8"/>
      <c r="N3739" s="19"/>
      <c r="O3739" s="19"/>
      <c r="P3739" s="19"/>
      <c r="Q3739" s="8"/>
      <c r="R3739" s="8"/>
      <c r="S3739" s="88"/>
      <c r="T3739" s="17" t="s">
        <v>80</v>
      </c>
      <c r="U3739" s="17" t="s">
        <v>80</v>
      </c>
      <c r="V3739" s="18" t="s">
        <v>80</v>
      </c>
      <c r="W3739" s="19"/>
      <c r="X3739" s="8"/>
      <c r="Y3739" s="90"/>
      <c r="Z3739" s="88"/>
      <c r="AA3739" s="88"/>
      <c r="AB3739" s="88"/>
      <c r="AC3739" s="88"/>
      <c r="AD3739" s="10"/>
      <c r="AE3739" s="8"/>
      <c r="AF3739" s="12"/>
      <c r="AG3739" s="8"/>
      <c r="AH3739" s="88"/>
    </row>
    <row r="3740" spans="1:34" x14ac:dyDescent="0.25">
      <c r="A3740" s="62">
        <f>COUNTA(H3740:K3740,L3740:AH3740)</f>
        <v>0</v>
      </c>
      <c r="B3740" s="13"/>
      <c r="C3740" s="13"/>
      <c r="D3740" s="13" t="str">
        <f>IF(J3740&gt;0,"совмещение","-")</f>
        <v>-</v>
      </c>
      <c r="E3740" s="13">
        <f t="shared" si="470"/>
        <v>0</v>
      </c>
      <c r="F3740" s="13"/>
      <c r="G3740" s="13"/>
      <c r="H3740" s="88"/>
      <c r="I3740" s="88"/>
      <c r="J3740" s="9"/>
      <c r="K3740" s="8"/>
      <c r="L3740" s="19"/>
      <c r="M3740" s="8"/>
      <c r="N3740" s="19"/>
      <c r="O3740" s="19"/>
      <c r="P3740" s="19"/>
      <c r="Q3740" s="8"/>
      <c r="R3740" s="8"/>
      <c r="S3740" s="88"/>
      <c r="T3740" s="8"/>
      <c r="U3740" s="8"/>
      <c r="V3740" s="11"/>
      <c r="W3740" s="19"/>
      <c r="X3740" s="8"/>
      <c r="Y3740" s="90"/>
      <c r="Z3740" s="88"/>
      <c r="AA3740" s="88"/>
      <c r="AB3740" s="88"/>
      <c r="AC3740" s="88"/>
      <c r="AD3740" s="10"/>
      <c r="AE3740" s="8"/>
      <c r="AF3740" s="12"/>
      <c r="AG3740" s="8"/>
      <c r="AH3740" s="88"/>
    </row>
    <row r="3741" spans="1:34" x14ac:dyDescent="0.25">
      <c r="A3741" s="62">
        <f>COUNTA(H3741:K3741,L3741:AH3741)</f>
        <v>0</v>
      </c>
      <c r="B3741" s="13"/>
      <c r="C3741" s="13"/>
      <c r="D3741" s="13"/>
      <c r="E3741" s="13">
        <f t="shared" si="470"/>
        <v>0</v>
      </c>
      <c r="F3741" s="13"/>
      <c r="G3741" s="13"/>
      <c r="H3741" s="88"/>
      <c r="I3741" s="88"/>
      <c r="J3741" s="9"/>
      <c r="K3741" s="8"/>
      <c r="L3741" s="19"/>
      <c r="M3741" s="8"/>
      <c r="N3741" s="19"/>
      <c r="O3741" s="19"/>
      <c r="P3741" s="19"/>
      <c r="Q3741" s="8"/>
      <c r="R3741" s="8"/>
      <c r="S3741" s="88"/>
      <c r="T3741" s="8"/>
      <c r="U3741" s="8"/>
      <c r="V3741" s="11"/>
      <c r="W3741" s="19"/>
      <c r="X3741" s="8"/>
      <c r="Y3741" s="90"/>
      <c r="Z3741" s="88"/>
      <c r="AA3741" s="88"/>
      <c r="AB3741" s="88"/>
      <c r="AC3741" s="88"/>
      <c r="AD3741" s="10"/>
      <c r="AE3741" s="8"/>
      <c r="AF3741" s="12"/>
      <c r="AG3741" s="8"/>
      <c r="AH3741" s="88"/>
    </row>
    <row r="3742" spans="1:34" x14ac:dyDescent="0.25">
      <c r="A3742" s="62">
        <f>COUNTA(H3742:K3742,L3742:AH3742)</f>
        <v>0</v>
      </c>
      <c r="B3742" s="13"/>
      <c r="C3742" s="13"/>
      <c r="D3742" s="13"/>
      <c r="E3742" s="13">
        <f t="shared" si="470"/>
        <v>0</v>
      </c>
      <c r="F3742" s="13"/>
      <c r="G3742" s="13"/>
      <c r="H3742" s="88"/>
      <c r="I3742" s="88"/>
      <c r="J3742" s="9"/>
      <c r="K3742" s="8"/>
      <c r="L3742" s="19"/>
      <c r="M3742" s="8"/>
      <c r="N3742" s="19"/>
      <c r="O3742" s="19"/>
      <c r="P3742" s="19"/>
      <c r="Q3742" s="8"/>
      <c r="R3742" s="8"/>
      <c r="S3742" s="88"/>
      <c r="T3742" s="8"/>
      <c r="U3742" s="8"/>
      <c r="V3742" s="11"/>
      <c r="W3742" s="19"/>
      <c r="X3742" s="8"/>
      <c r="Y3742" s="90"/>
      <c r="Z3742" s="88"/>
      <c r="AA3742" s="88"/>
      <c r="AB3742" s="88"/>
      <c r="AC3742" s="88"/>
      <c r="AD3742" s="10"/>
      <c r="AE3742" s="8"/>
      <c r="AF3742" s="12"/>
      <c r="AG3742" s="8"/>
      <c r="AH3742" s="88"/>
    </row>
    <row r="3743" spans="1:34" x14ac:dyDescent="0.25">
      <c r="A3743" s="62">
        <f>COUNTA(H3743:K3743,L3743:AH3743)</f>
        <v>0</v>
      </c>
      <c r="B3743" s="13"/>
      <c r="C3743" s="13"/>
      <c r="D3743" s="13"/>
      <c r="E3743" s="13">
        <f t="shared" si="470"/>
        <v>0</v>
      </c>
      <c r="F3743" s="13"/>
      <c r="G3743" s="13"/>
      <c r="H3743" s="88"/>
      <c r="I3743" s="88"/>
      <c r="J3743" s="9"/>
      <c r="K3743" s="8"/>
      <c r="L3743" s="19"/>
      <c r="M3743" s="8"/>
      <c r="N3743" s="19"/>
      <c r="O3743" s="19"/>
      <c r="P3743" s="19"/>
      <c r="Q3743" s="8"/>
      <c r="R3743" s="8"/>
      <c r="S3743" s="88"/>
      <c r="T3743" s="8"/>
      <c r="U3743" s="8"/>
      <c r="V3743" s="11"/>
      <c r="W3743" s="19"/>
      <c r="X3743" s="8"/>
      <c r="Y3743" s="90"/>
      <c r="Z3743" s="88"/>
      <c r="AA3743" s="88"/>
      <c r="AB3743" s="88"/>
      <c r="AC3743" s="88"/>
      <c r="AD3743" s="10"/>
      <c r="AE3743" s="8"/>
      <c r="AF3743" s="12"/>
      <c r="AG3743" s="8"/>
      <c r="AH3743" s="88"/>
    </row>
    <row r="3744" spans="1:34" x14ac:dyDescent="0.25">
      <c r="A3744" s="62">
        <f>COUNTA(H3744:K3744,L3744:AH3744)</f>
        <v>0</v>
      </c>
      <c r="B3744" s="13"/>
      <c r="C3744" s="13"/>
      <c r="D3744" s="13"/>
      <c r="E3744" s="13">
        <f t="shared" si="470"/>
        <v>0</v>
      </c>
      <c r="F3744" s="13"/>
      <c r="G3744" s="13"/>
      <c r="H3744" s="88"/>
      <c r="I3744" s="88"/>
      <c r="J3744" s="9"/>
      <c r="K3744" s="8"/>
      <c r="L3744" s="19"/>
      <c r="M3744" s="8"/>
      <c r="N3744" s="19"/>
      <c r="O3744" s="19"/>
      <c r="P3744" s="19"/>
      <c r="Q3744" s="8"/>
      <c r="R3744" s="8"/>
      <c r="S3744" s="88"/>
      <c r="T3744" s="8"/>
      <c r="U3744" s="8"/>
      <c r="V3744" s="11"/>
      <c r="W3744" s="19"/>
      <c r="X3744" s="8"/>
      <c r="Y3744" s="90"/>
      <c r="Z3744" s="88"/>
      <c r="AA3744" s="88"/>
      <c r="AB3744" s="88"/>
      <c r="AC3744" s="88"/>
      <c r="AD3744" s="10"/>
      <c r="AE3744" s="8"/>
      <c r="AF3744" s="12"/>
      <c r="AG3744" s="8"/>
      <c r="AH3744" s="88"/>
    </row>
    <row r="3745" spans="1:34" x14ac:dyDescent="0.25">
      <c r="A3745" s="62">
        <f>COUNTA(H3745:K3745,L3745:AH3745)</f>
        <v>0</v>
      </c>
      <c r="B3745" s="13"/>
      <c r="C3745" s="13"/>
      <c r="D3745" s="13"/>
      <c r="E3745" s="13">
        <f t="shared" si="470"/>
        <v>0</v>
      </c>
      <c r="F3745" s="13"/>
      <c r="G3745" s="13"/>
      <c r="H3745" s="88"/>
      <c r="I3745" s="88"/>
      <c r="J3745" s="9"/>
      <c r="K3745" s="8"/>
      <c r="L3745" s="19"/>
      <c r="M3745" s="8"/>
      <c r="N3745" s="19"/>
      <c r="O3745" s="19"/>
      <c r="P3745" s="19"/>
      <c r="Q3745" s="8"/>
      <c r="R3745" s="8"/>
      <c r="S3745" s="88"/>
      <c r="T3745" s="8"/>
      <c r="U3745" s="8"/>
      <c r="V3745" s="11"/>
      <c r="W3745" s="19"/>
      <c r="X3745" s="8"/>
      <c r="Y3745" s="90"/>
      <c r="Z3745" s="88"/>
      <c r="AA3745" s="88"/>
      <c r="AB3745" s="88"/>
      <c r="AC3745" s="88"/>
      <c r="AD3745" s="10"/>
      <c r="AE3745" s="8"/>
      <c r="AF3745" s="12"/>
      <c r="AG3745" s="8"/>
      <c r="AH3745" s="88"/>
    </row>
    <row r="3746" spans="1:34" x14ac:dyDescent="0.25">
      <c r="A3746" s="62">
        <f>COUNTA(H3746:K3746,L3746:AH3746,J3747)-4</f>
        <v>0</v>
      </c>
      <c r="B3746" s="13"/>
      <c r="C3746" s="13"/>
      <c r="D3746" s="13"/>
      <c r="E3746" s="13">
        <f t="shared" si="470"/>
        <v>0</v>
      </c>
      <c r="F3746" s="13"/>
      <c r="G3746" s="13"/>
      <c r="H3746" s="88"/>
      <c r="I3746" s="88"/>
      <c r="J3746" s="7" t="s">
        <v>79</v>
      </c>
      <c r="K3746" s="8"/>
      <c r="L3746" s="19"/>
      <c r="M3746" s="8"/>
      <c r="N3746" s="19"/>
      <c r="O3746" s="19"/>
      <c r="P3746" s="19"/>
      <c r="Q3746" s="8"/>
      <c r="R3746" s="8"/>
      <c r="S3746" s="88"/>
      <c r="T3746" s="17" t="s">
        <v>80</v>
      </c>
      <c r="U3746" s="17" t="s">
        <v>80</v>
      </c>
      <c r="V3746" s="18" t="s">
        <v>80</v>
      </c>
      <c r="W3746" s="19"/>
      <c r="X3746" s="8"/>
      <c r="Y3746" s="90"/>
      <c r="Z3746" s="88"/>
      <c r="AA3746" s="88"/>
      <c r="AB3746" s="88"/>
      <c r="AC3746" s="88"/>
      <c r="AD3746" s="10"/>
      <c r="AE3746" s="8"/>
      <c r="AF3746" s="12"/>
      <c r="AG3746" s="8"/>
      <c r="AH3746" s="88"/>
    </row>
    <row r="3747" spans="1:34" x14ac:dyDescent="0.25">
      <c r="A3747" s="62">
        <f>COUNTA(H3747:K3747,L3747:AH3747)</f>
        <v>0</v>
      </c>
      <c r="B3747" s="13"/>
      <c r="C3747" s="13"/>
      <c r="D3747" s="13" t="str">
        <f>IF(J3747&gt;0,"совместительство","-")</f>
        <v>-</v>
      </c>
      <c r="E3747" s="13">
        <f t="shared" si="470"/>
        <v>0</v>
      </c>
      <c r="F3747" s="13"/>
      <c r="G3747" s="13"/>
      <c r="H3747" s="88"/>
      <c r="I3747" s="88"/>
      <c r="J3747" s="9"/>
      <c r="K3747" s="8"/>
      <c r="L3747" s="19"/>
      <c r="M3747" s="8"/>
      <c r="N3747" s="19"/>
      <c r="O3747" s="19"/>
      <c r="P3747" s="19"/>
      <c r="Q3747" s="8"/>
      <c r="R3747" s="8"/>
      <c r="S3747" s="88"/>
      <c r="T3747" s="8"/>
      <c r="U3747" s="8"/>
      <c r="V3747" s="11"/>
      <c r="W3747" s="19"/>
      <c r="X3747" s="8"/>
      <c r="Y3747" s="90"/>
      <c r="Z3747" s="88"/>
      <c r="AA3747" s="88"/>
      <c r="AB3747" s="88"/>
      <c r="AC3747" s="88"/>
      <c r="AD3747" s="10"/>
      <c r="AE3747" s="8"/>
      <c r="AF3747" s="12"/>
      <c r="AG3747" s="8"/>
      <c r="AH3747" s="88"/>
    </row>
    <row r="3748" spans="1:34" x14ac:dyDescent="0.25">
      <c r="A3748" s="62">
        <f>COUNTA(H3748:K3748,L3748:AH3748)</f>
        <v>0</v>
      </c>
      <c r="B3748" s="13"/>
      <c r="C3748" s="13"/>
      <c r="D3748" s="13"/>
      <c r="E3748" s="13">
        <f t="shared" si="470"/>
        <v>0</v>
      </c>
      <c r="F3748" s="13"/>
      <c r="G3748" s="13"/>
      <c r="H3748" s="88"/>
      <c r="I3748" s="88"/>
      <c r="J3748" s="9"/>
      <c r="K3748" s="8"/>
      <c r="L3748" s="19"/>
      <c r="M3748" s="8"/>
      <c r="N3748" s="19"/>
      <c r="O3748" s="19"/>
      <c r="P3748" s="19"/>
      <c r="Q3748" s="8"/>
      <c r="R3748" s="8"/>
      <c r="S3748" s="88"/>
      <c r="T3748" s="8"/>
      <c r="U3748" s="8"/>
      <c r="V3748" s="11"/>
      <c r="W3748" s="19"/>
      <c r="X3748" s="8"/>
      <c r="Y3748" s="90"/>
      <c r="Z3748" s="88"/>
      <c r="AA3748" s="88"/>
      <c r="AB3748" s="88"/>
      <c r="AC3748" s="88"/>
      <c r="AD3748" s="10"/>
      <c r="AE3748" s="8"/>
      <c r="AF3748" s="12"/>
      <c r="AG3748" s="8"/>
      <c r="AH3748" s="88"/>
    </row>
    <row r="3749" spans="1:34" x14ac:dyDescent="0.25">
      <c r="A3749" s="62">
        <f>COUNTA(H3749:K3749,L3749:AH3749)</f>
        <v>0</v>
      </c>
      <c r="B3749" s="13"/>
      <c r="C3749" s="13"/>
      <c r="D3749" s="13"/>
      <c r="E3749" s="13">
        <f t="shared" si="470"/>
        <v>0</v>
      </c>
      <c r="F3749" s="13"/>
      <c r="G3749" s="13"/>
      <c r="H3749" s="88"/>
      <c r="I3749" s="88"/>
      <c r="J3749" s="9"/>
      <c r="K3749" s="8"/>
      <c r="L3749" s="19"/>
      <c r="M3749" s="8"/>
      <c r="N3749" s="19"/>
      <c r="O3749" s="19"/>
      <c r="P3749" s="19"/>
      <c r="Q3749" s="8"/>
      <c r="R3749" s="8"/>
      <c r="S3749" s="88"/>
      <c r="T3749" s="8"/>
      <c r="U3749" s="8"/>
      <c r="V3749" s="11"/>
      <c r="W3749" s="19"/>
      <c r="X3749" s="8"/>
      <c r="Y3749" s="90"/>
      <c r="Z3749" s="88"/>
      <c r="AA3749" s="88"/>
      <c r="AB3749" s="88"/>
      <c r="AC3749" s="88"/>
      <c r="AD3749" s="10"/>
      <c r="AE3749" s="8"/>
      <c r="AF3749" s="12"/>
      <c r="AG3749" s="8"/>
      <c r="AH3749" s="88"/>
    </row>
    <row r="3750" spans="1:34" x14ac:dyDescent="0.25">
      <c r="A3750" s="62">
        <f>COUNTA(H3750:K3750,L3750:AH3750)</f>
        <v>0</v>
      </c>
      <c r="B3750" s="13"/>
      <c r="C3750" s="13"/>
      <c r="D3750" s="13"/>
      <c r="E3750" s="13">
        <f t="shared" si="470"/>
        <v>0</v>
      </c>
      <c r="F3750" s="13"/>
      <c r="G3750" s="13"/>
      <c r="H3750" s="88"/>
      <c r="I3750" s="88"/>
      <c r="J3750" s="9"/>
      <c r="K3750" s="8"/>
      <c r="L3750" s="19"/>
      <c r="M3750" s="8"/>
      <c r="N3750" s="19"/>
      <c r="O3750" s="19"/>
      <c r="P3750" s="19"/>
      <c r="Q3750" s="8"/>
      <c r="R3750" s="8"/>
      <c r="S3750" s="88"/>
      <c r="T3750" s="8"/>
      <c r="U3750" s="8"/>
      <c r="V3750" s="11"/>
      <c r="W3750" s="19"/>
      <c r="X3750" s="8"/>
      <c r="Y3750" s="90"/>
      <c r="Z3750" s="88"/>
      <c r="AA3750" s="88"/>
      <c r="AB3750" s="88"/>
      <c r="AC3750" s="88"/>
      <c r="AD3750" s="10"/>
      <c r="AE3750" s="8"/>
      <c r="AF3750" s="12"/>
      <c r="AG3750" s="8"/>
      <c r="AH3750" s="88"/>
    </row>
    <row r="3751" spans="1:34" x14ac:dyDescent="0.25">
      <c r="A3751" s="62">
        <f>COUNTA(H3751:K3751,L3751:AH3751)</f>
        <v>0</v>
      </c>
      <c r="B3751" s="13"/>
      <c r="C3751" s="13"/>
      <c r="D3751" s="13"/>
      <c r="E3751" s="13">
        <f t="shared" si="470"/>
        <v>0</v>
      </c>
      <c r="F3751" s="13"/>
      <c r="G3751" s="13"/>
      <c r="H3751" s="88"/>
      <c r="I3751" s="88"/>
      <c r="J3751" s="9"/>
      <c r="K3751" s="8"/>
      <c r="L3751" s="19"/>
      <c r="M3751" s="8"/>
      <c r="N3751" s="19"/>
      <c r="O3751" s="19"/>
      <c r="P3751" s="19"/>
      <c r="Q3751" s="8"/>
      <c r="R3751" s="8"/>
      <c r="S3751" s="88"/>
      <c r="T3751" s="8"/>
      <c r="U3751" s="8"/>
      <c r="V3751" s="11"/>
      <c r="W3751" s="19"/>
      <c r="X3751" s="8"/>
      <c r="Y3751" s="90"/>
      <c r="Z3751" s="88"/>
      <c r="AA3751" s="88"/>
      <c r="AB3751" s="88"/>
      <c r="AC3751" s="88"/>
      <c r="AD3751" s="10"/>
      <c r="AE3751" s="8"/>
      <c r="AF3751" s="12"/>
      <c r="AG3751" s="8"/>
      <c r="AH3751" s="88"/>
    </row>
    <row r="3752" spans="1:34" x14ac:dyDescent="0.25">
      <c r="A3752" s="62">
        <f>COUNTA(H3752:K3752,L3752:AH3752)</f>
        <v>0</v>
      </c>
      <c r="B3752" s="13"/>
      <c r="C3752" s="13"/>
      <c r="D3752" s="13"/>
      <c r="E3752" s="13">
        <f t="shared" si="470"/>
        <v>0</v>
      </c>
      <c r="F3752" s="13"/>
      <c r="G3752" s="13"/>
      <c r="H3752" s="88"/>
      <c r="I3752" s="88"/>
      <c r="J3752" s="9"/>
      <c r="K3752" s="8"/>
      <c r="L3752" s="19"/>
      <c r="M3752" s="8"/>
      <c r="N3752" s="19"/>
      <c r="O3752" s="19"/>
      <c r="P3752" s="19"/>
      <c r="Q3752" s="8"/>
      <c r="R3752" s="8"/>
      <c r="S3752" s="88"/>
      <c r="T3752" s="8"/>
      <c r="U3752" s="8"/>
      <c r="V3752" s="11"/>
      <c r="W3752" s="19"/>
      <c r="X3752" s="8"/>
      <c r="Y3752" s="90"/>
      <c r="Z3752" s="88"/>
      <c r="AA3752" s="88"/>
      <c r="AB3752" s="88"/>
      <c r="AC3752" s="88"/>
      <c r="AD3752" s="10"/>
      <c r="AE3752" s="8"/>
      <c r="AF3752" s="12"/>
      <c r="AG3752" s="8"/>
      <c r="AH3752" s="88"/>
    </row>
    <row r="3753" spans="1:34" s="26" customFormat="1" ht="11.25" customHeight="1" x14ac:dyDescent="0.25">
      <c r="A3753" s="21">
        <v>0</v>
      </c>
      <c r="B3753" s="22"/>
      <c r="C3753" s="22"/>
      <c r="D3753" s="21"/>
      <c r="E3753" s="23">
        <f>MAX(E3737:E3752)</f>
        <v>0</v>
      </c>
      <c r="F3753" s="21" t="str">
        <f>RIGHT(R3753,4)</f>
        <v xml:space="preserve"> - 0</v>
      </c>
      <c r="G3753" s="21" t="str">
        <f>RIGHT(X3753,4)</f>
        <v xml:space="preserve"> - 0</v>
      </c>
      <c r="H3753" s="88"/>
      <c r="I3753" s="88"/>
      <c r="J3753" s="23" t="s">
        <v>85</v>
      </c>
      <c r="K3753" s="23" t="str">
        <f>IF(E3753=4,"ВО",IF(E3753=3,"СПО",IF(E3753=2,"ВО (с)",IF(E3753=1,"СПО (с)","-"))))</f>
        <v>-</v>
      </c>
      <c r="L3753" s="23">
        <f>COUNTA(L3737:L3752)</f>
        <v>0</v>
      </c>
      <c r="M3753" s="23" t="s">
        <v>80</v>
      </c>
      <c r="N3753" s="23" t="s">
        <v>80</v>
      </c>
      <c r="O3753" s="23">
        <f>COUNTA(O3737:O3752)</f>
        <v>0</v>
      </c>
      <c r="P3753" s="23" t="s">
        <v>80</v>
      </c>
      <c r="Q3753" s="23">
        <f>SUM(Q3737:Q3752)</f>
        <v>0</v>
      </c>
      <c r="R3753" s="23" t="str">
        <f>CONCATENATE("П.Г.П. - ",MAX(R3737:R3752))</f>
        <v>П.Г.П. - 0</v>
      </c>
      <c r="S3753" s="23">
        <f>COUNTA(S3737)</f>
        <v>0</v>
      </c>
      <c r="T3753" s="23">
        <f>T3738</f>
        <v>0</v>
      </c>
      <c r="U3753" s="23" t="s">
        <v>80</v>
      </c>
      <c r="V3753" s="23" t="s">
        <v>80</v>
      </c>
      <c r="W3753" s="23">
        <f>COUNTA(W3737:W3752)</f>
        <v>0</v>
      </c>
      <c r="X3753" s="23" t="str">
        <f>CONCATENATE("П.Г.П. - ",MAX(X3737:X3752))</f>
        <v>П.Г.П. - 0</v>
      </c>
      <c r="Y3753" s="24">
        <f>Y3737</f>
        <v>0</v>
      </c>
      <c r="Z3753" s="23" t="str">
        <f>IF(Z3737="","-",Z3737)</f>
        <v>-</v>
      </c>
      <c r="AA3753" s="23" t="str">
        <f t="shared" ref="AA3753:AC3753" si="471">IF(AA3737="","-",AA3737)</f>
        <v>-</v>
      </c>
      <c r="AB3753" s="23" t="str">
        <f t="shared" si="471"/>
        <v>-</v>
      </c>
      <c r="AC3753" s="23" t="str">
        <f t="shared" si="471"/>
        <v>-</v>
      </c>
      <c r="AD3753" s="23" t="s">
        <v>80</v>
      </c>
      <c r="AE3753" s="23">
        <f>SUM(AE3737:AE3752)</f>
        <v>0</v>
      </c>
      <c r="AF3753" s="25">
        <f>SUM(AF3737:AF3752)</f>
        <v>0</v>
      </c>
      <c r="AG3753" s="23" t="s">
        <v>80</v>
      </c>
      <c r="AH3753" s="23" t="s">
        <v>80</v>
      </c>
    </row>
    <row r="3754" spans="1:34" x14ac:dyDescent="0.25">
      <c r="A3754" s="62">
        <f>COUNTA(H3754:K3754,L3754:AH3754)-7</f>
        <v>-1</v>
      </c>
      <c r="B3754" s="13"/>
      <c r="C3754" s="13"/>
      <c r="D3754" s="13"/>
      <c r="E3754" s="13">
        <f t="shared" ref="E3754:E3769" si="472">IF(K3754="ВО",4,IF(K3754="СПО",3,IF(K3754="ВО (студент)",2,IF(K3754="СПО (студент)",1,0))))</f>
        <v>0</v>
      </c>
      <c r="F3754" s="13"/>
      <c r="G3754" s="13"/>
      <c r="H3754" s="88">
        <v>241</v>
      </c>
      <c r="I3754" s="88"/>
      <c r="J3754" s="7" t="s">
        <v>77</v>
      </c>
      <c r="K3754" s="8"/>
      <c r="L3754" s="19"/>
      <c r="M3754" s="8"/>
      <c r="N3754" s="19"/>
      <c r="O3754" s="19"/>
      <c r="P3754" s="19"/>
      <c r="Q3754" s="8"/>
      <c r="R3754" s="8"/>
      <c r="S3754" s="88"/>
      <c r="T3754" s="17" t="s">
        <v>80</v>
      </c>
      <c r="U3754" s="17" t="s">
        <v>80</v>
      </c>
      <c r="V3754" s="18" t="s">
        <v>80</v>
      </c>
      <c r="W3754" s="19"/>
      <c r="X3754" s="8"/>
      <c r="Y3754" s="90"/>
      <c r="Z3754" s="88"/>
      <c r="AA3754" s="88"/>
      <c r="AB3754" s="88" t="str">
        <f>IF(Y3754&lt;1,"-",ROUND(YEARFRAC(Y3754,#REF!,1),2))</f>
        <v>-</v>
      </c>
      <c r="AC3754" s="88"/>
      <c r="AD3754" s="10"/>
      <c r="AE3754" s="8"/>
      <c r="AF3754" s="12"/>
      <c r="AG3754" s="8"/>
      <c r="AH3754" s="88"/>
    </row>
    <row r="3755" spans="1:34" x14ac:dyDescent="0.25">
      <c r="A3755" s="62">
        <f>COUNTA(H3755:K3755,L3755:AH3755)</f>
        <v>0</v>
      </c>
      <c r="B3755" s="13"/>
      <c r="C3755" s="13"/>
      <c r="D3755" s="13"/>
      <c r="E3755" s="13">
        <f t="shared" si="472"/>
        <v>0</v>
      </c>
      <c r="F3755" s="13"/>
      <c r="G3755" s="13"/>
      <c r="H3755" s="88"/>
      <c r="I3755" s="88"/>
      <c r="J3755" s="9"/>
      <c r="K3755" s="8"/>
      <c r="L3755" s="19"/>
      <c r="M3755" s="8"/>
      <c r="N3755" s="19"/>
      <c r="O3755" s="19"/>
      <c r="P3755" s="19"/>
      <c r="Q3755" s="8"/>
      <c r="R3755" s="8"/>
      <c r="S3755" s="88"/>
      <c r="T3755" s="8"/>
      <c r="U3755" s="8"/>
      <c r="V3755" s="11"/>
      <c r="W3755" s="19"/>
      <c r="X3755" s="8"/>
      <c r="Y3755" s="90"/>
      <c r="Z3755" s="88"/>
      <c r="AA3755" s="88"/>
      <c r="AB3755" s="88"/>
      <c r="AC3755" s="88"/>
      <c r="AD3755" s="10"/>
      <c r="AE3755" s="8"/>
      <c r="AF3755" s="12"/>
      <c r="AG3755" s="8"/>
      <c r="AH3755" s="88"/>
    </row>
    <row r="3756" spans="1:34" x14ac:dyDescent="0.25">
      <c r="A3756" s="62">
        <f>COUNTA(H3756:K3756,L3756:AH3756,J3757)-4</f>
        <v>0</v>
      </c>
      <c r="B3756" s="13"/>
      <c r="C3756" s="13"/>
      <c r="D3756" s="13"/>
      <c r="E3756" s="13">
        <f t="shared" si="472"/>
        <v>0</v>
      </c>
      <c r="F3756" s="13"/>
      <c r="G3756" s="13"/>
      <c r="H3756" s="88"/>
      <c r="I3756" s="88"/>
      <c r="J3756" s="7" t="s">
        <v>78</v>
      </c>
      <c r="K3756" s="8"/>
      <c r="L3756" s="19"/>
      <c r="M3756" s="8"/>
      <c r="N3756" s="19"/>
      <c r="O3756" s="19"/>
      <c r="P3756" s="19"/>
      <c r="Q3756" s="8"/>
      <c r="R3756" s="8"/>
      <c r="S3756" s="88"/>
      <c r="T3756" s="17" t="s">
        <v>80</v>
      </c>
      <c r="U3756" s="17" t="s">
        <v>80</v>
      </c>
      <c r="V3756" s="18" t="s">
        <v>80</v>
      </c>
      <c r="W3756" s="19"/>
      <c r="X3756" s="8"/>
      <c r="Y3756" s="90"/>
      <c r="Z3756" s="88"/>
      <c r="AA3756" s="88"/>
      <c r="AB3756" s="88"/>
      <c r="AC3756" s="88"/>
      <c r="AD3756" s="10"/>
      <c r="AE3756" s="8"/>
      <c r="AF3756" s="12"/>
      <c r="AG3756" s="8"/>
      <c r="AH3756" s="88"/>
    </row>
    <row r="3757" spans="1:34" x14ac:dyDescent="0.25">
      <c r="A3757" s="62">
        <f>COUNTA(H3757:K3757,L3757:AH3757)</f>
        <v>0</v>
      </c>
      <c r="B3757" s="13"/>
      <c r="C3757" s="13"/>
      <c r="D3757" s="13" t="str">
        <f>IF(J3757&gt;0,"совмещение","-")</f>
        <v>-</v>
      </c>
      <c r="E3757" s="13">
        <f t="shared" si="472"/>
        <v>0</v>
      </c>
      <c r="F3757" s="13"/>
      <c r="G3757" s="13"/>
      <c r="H3757" s="88"/>
      <c r="I3757" s="88"/>
      <c r="J3757" s="9"/>
      <c r="K3757" s="8"/>
      <c r="L3757" s="19"/>
      <c r="M3757" s="8"/>
      <c r="N3757" s="19"/>
      <c r="O3757" s="19"/>
      <c r="P3757" s="19"/>
      <c r="Q3757" s="8"/>
      <c r="R3757" s="8"/>
      <c r="S3757" s="88"/>
      <c r="T3757" s="8"/>
      <c r="U3757" s="8"/>
      <c r="V3757" s="11"/>
      <c r="W3757" s="19"/>
      <c r="X3757" s="8"/>
      <c r="Y3757" s="90"/>
      <c r="Z3757" s="88"/>
      <c r="AA3757" s="88"/>
      <c r="AB3757" s="88"/>
      <c r="AC3757" s="88"/>
      <c r="AD3757" s="10"/>
      <c r="AE3757" s="8"/>
      <c r="AF3757" s="12"/>
      <c r="AG3757" s="8"/>
      <c r="AH3757" s="88"/>
    </row>
    <row r="3758" spans="1:34" x14ac:dyDescent="0.25">
      <c r="A3758" s="62">
        <f>COUNTA(H3758:K3758,L3758:AH3758)</f>
        <v>0</v>
      </c>
      <c r="B3758" s="13"/>
      <c r="C3758" s="13"/>
      <c r="D3758" s="13"/>
      <c r="E3758" s="13">
        <f t="shared" si="472"/>
        <v>0</v>
      </c>
      <c r="F3758" s="13"/>
      <c r="G3758" s="13"/>
      <c r="H3758" s="88"/>
      <c r="I3758" s="88"/>
      <c r="J3758" s="9"/>
      <c r="K3758" s="8"/>
      <c r="L3758" s="19"/>
      <c r="M3758" s="8"/>
      <c r="N3758" s="19"/>
      <c r="O3758" s="19"/>
      <c r="P3758" s="19"/>
      <c r="Q3758" s="8"/>
      <c r="R3758" s="8"/>
      <c r="S3758" s="88"/>
      <c r="T3758" s="8"/>
      <c r="U3758" s="8"/>
      <c r="V3758" s="11"/>
      <c r="W3758" s="19"/>
      <c r="X3758" s="8"/>
      <c r="Y3758" s="90"/>
      <c r="Z3758" s="88"/>
      <c r="AA3758" s="88"/>
      <c r="AB3758" s="88"/>
      <c r="AC3758" s="88"/>
      <c r="AD3758" s="10"/>
      <c r="AE3758" s="8"/>
      <c r="AF3758" s="12"/>
      <c r="AG3758" s="8"/>
      <c r="AH3758" s="88"/>
    </row>
    <row r="3759" spans="1:34" x14ac:dyDescent="0.25">
      <c r="A3759" s="62">
        <f>COUNTA(H3759:K3759,L3759:AH3759)</f>
        <v>0</v>
      </c>
      <c r="B3759" s="13"/>
      <c r="C3759" s="13"/>
      <c r="D3759" s="13"/>
      <c r="E3759" s="13">
        <f t="shared" si="472"/>
        <v>0</v>
      </c>
      <c r="F3759" s="13"/>
      <c r="G3759" s="13"/>
      <c r="H3759" s="88"/>
      <c r="I3759" s="88"/>
      <c r="J3759" s="9"/>
      <c r="K3759" s="8"/>
      <c r="L3759" s="19"/>
      <c r="M3759" s="8"/>
      <c r="N3759" s="19"/>
      <c r="O3759" s="19"/>
      <c r="P3759" s="19"/>
      <c r="Q3759" s="8"/>
      <c r="R3759" s="8"/>
      <c r="S3759" s="88"/>
      <c r="T3759" s="8"/>
      <c r="U3759" s="8"/>
      <c r="V3759" s="11"/>
      <c r="W3759" s="19"/>
      <c r="X3759" s="8"/>
      <c r="Y3759" s="90"/>
      <c r="Z3759" s="88"/>
      <c r="AA3759" s="88"/>
      <c r="AB3759" s="88"/>
      <c r="AC3759" s="88"/>
      <c r="AD3759" s="10"/>
      <c r="AE3759" s="8"/>
      <c r="AF3759" s="12"/>
      <c r="AG3759" s="8"/>
      <c r="AH3759" s="88"/>
    </row>
    <row r="3760" spans="1:34" x14ac:dyDescent="0.25">
      <c r="A3760" s="62">
        <f>COUNTA(H3760:K3760,L3760:AH3760)</f>
        <v>0</v>
      </c>
      <c r="B3760" s="13"/>
      <c r="C3760" s="13"/>
      <c r="D3760" s="13"/>
      <c r="E3760" s="13">
        <f t="shared" si="472"/>
        <v>0</v>
      </c>
      <c r="F3760" s="13"/>
      <c r="G3760" s="13"/>
      <c r="H3760" s="88"/>
      <c r="I3760" s="88"/>
      <c r="J3760" s="9"/>
      <c r="K3760" s="8"/>
      <c r="L3760" s="19"/>
      <c r="M3760" s="8"/>
      <c r="N3760" s="19"/>
      <c r="O3760" s="19"/>
      <c r="P3760" s="19"/>
      <c r="Q3760" s="8"/>
      <c r="R3760" s="8"/>
      <c r="S3760" s="88"/>
      <c r="T3760" s="8"/>
      <c r="U3760" s="8"/>
      <c r="V3760" s="11"/>
      <c r="W3760" s="19"/>
      <c r="X3760" s="8"/>
      <c r="Y3760" s="90"/>
      <c r="Z3760" s="88"/>
      <c r="AA3760" s="88"/>
      <c r="AB3760" s="88"/>
      <c r="AC3760" s="88"/>
      <c r="AD3760" s="10"/>
      <c r="AE3760" s="8"/>
      <c r="AF3760" s="12"/>
      <c r="AG3760" s="8"/>
      <c r="AH3760" s="88"/>
    </row>
    <row r="3761" spans="1:34" x14ac:dyDescent="0.25">
      <c r="A3761" s="62">
        <f>COUNTA(H3761:K3761,L3761:AH3761)</f>
        <v>0</v>
      </c>
      <c r="B3761" s="13"/>
      <c r="C3761" s="13"/>
      <c r="D3761" s="13"/>
      <c r="E3761" s="13">
        <f t="shared" si="472"/>
        <v>0</v>
      </c>
      <c r="F3761" s="13"/>
      <c r="G3761" s="13"/>
      <c r="H3761" s="88"/>
      <c r="I3761" s="88"/>
      <c r="J3761" s="9"/>
      <c r="K3761" s="8"/>
      <c r="L3761" s="19"/>
      <c r="M3761" s="8"/>
      <c r="N3761" s="19"/>
      <c r="O3761" s="19"/>
      <c r="P3761" s="19"/>
      <c r="Q3761" s="8"/>
      <c r="R3761" s="8"/>
      <c r="S3761" s="88"/>
      <c r="T3761" s="8"/>
      <c r="U3761" s="8"/>
      <c r="V3761" s="11"/>
      <c r="W3761" s="19"/>
      <c r="X3761" s="8"/>
      <c r="Y3761" s="90"/>
      <c r="Z3761" s="88"/>
      <c r="AA3761" s="88"/>
      <c r="AB3761" s="88"/>
      <c r="AC3761" s="88"/>
      <c r="AD3761" s="10"/>
      <c r="AE3761" s="8"/>
      <c r="AF3761" s="12"/>
      <c r="AG3761" s="8"/>
      <c r="AH3761" s="88"/>
    </row>
    <row r="3762" spans="1:34" x14ac:dyDescent="0.25">
      <c r="A3762" s="62">
        <f>COUNTA(H3762:K3762,L3762:AH3762)</f>
        <v>0</v>
      </c>
      <c r="B3762" s="13"/>
      <c r="C3762" s="13"/>
      <c r="D3762" s="13"/>
      <c r="E3762" s="13">
        <f t="shared" si="472"/>
        <v>0</v>
      </c>
      <c r="F3762" s="13"/>
      <c r="G3762" s="13"/>
      <c r="H3762" s="88"/>
      <c r="I3762" s="88"/>
      <c r="J3762" s="9"/>
      <c r="K3762" s="8"/>
      <c r="L3762" s="19"/>
      <c r="M3762" s="8"/>
      <c r="N3762" s="19"/>
      <c r="O3762" s="19"/>
      <c r="P3762" s="19"/>
      <c r="Q3762" s="8"/>
      <c r="R3762" s="8"/>
      <c r="S3762" s="88"/>
      <c r="T3762" s="8"/>
      <c r="U3762" s="8"/>
      <c r="V3762" s="11"/>
      <c r="W3762" s="19"/>
      <c r="X3762" s="8"/>
      <c r="Y3762" s="90"/>
      <c r="Z3762" s="88"/>
      <c r="AA3762" s="88"/>
      <c r="AB3762" s="88"/>
      <c r="AC3762" s="88"/>
      <c r="AD3762" s="10"/>
      <c r="AE3762" s="8"/>
      <c r="AF3762" s="12"/>
      <c r="AG3762" s="8"/>
      <c r="AH3762" s="88"/>
    </row>
    <row r="3763" spans="1:34" x14ac:dyDescent="0.25">
      <c r="A3763" s="62">
        <f>COUNTA(H3763:K3763,L3763:AH3763,J3764)-4</f>
        <v>0</v>
      </c>
      <c r="B3763" s="13"/>
      <c r="C3763" s="13"/>
      <c r="D3763" s="13"/>
      <c r="E3763" s="13">
        <f t="shared" si="472"/>
        <v>0</v>
      </c>
      <c r="F3763" s="13"/>
      <c r="G3763" s="13"/>
      <c r="H3763" s="88"/>
      <c r="I3763" s="88"/>
      <c r="J3763" s="7" t="s">
        <v>79</v>
      </c>
      <c r="K3763" s="8"/>
      <c r="L3763" s="19"/>
      <c r="M3763" s="8"/>
      <c r="N3763" s="19"/>
      <c r="O3763" s="19"/>
      <c r="P3763" s="19"/>
      <c r="Q3763" s="8"/>
      <c r="R3763" s="8"/>
      <c r="S3763" s="88"/>
      <c r="T3763" s="17" t="s">
        <v>80</v>
      </c>
      <c r="U3763" s="17" t="s">
        <v>80</v>
      </c>
      <c r="V3763" s="18" t="s">
        <v>80</v>
      </c>
      <c r="W3763" s="19"/>
      <c r="X3763" s="8"/>
      <c r="Y3763" s="90"/>
      <c r="Z3763" s="88"/>
      <c r="AA3763" s="88"/>
      <c r="AB3763" s="88"/>
      <c r="AC3763" s="88"/>
      <c r="AD3763" s="10"/>
      <c r="AE3763" s="8"/>
      <c r="AF3763" s="12"/>
      <c r="AG3763" s="8"/>
      <c r="AH3763" s="88"/>
    </row>
    <row r="3764" spans="1:34" x14ac:dyDescent="0.25">
      <c r="A3764" s="62">
        <f>COUNTA(H3764:K3764,L3764:AH3764)</f>
        <v>0</v>
      </c>
      <c r="B3764" s="13"/>
      <c r="C3764" s="13"/>
      <c r="D3764" s="13" t="str">
        <f>IF(J3764&gt;0,"совместительство","-")</f>
        <v>-</v>
      </c>
      <c r="E3764" s="13">
        <f t="shared" si="472"/>
        <v>0</v>
      </c>
      <c r="F3764" s="13"/>
      <c r="G3764" s="13"/>
      <c r="H3764" s="88"/>
      <c r="I3764" s="88"/>
      <c r="J3764" s="9"/>
      <c r="K3764" s="8"/>
      <c r="L3764" s="19"/>
      <c r="M3764" s="8"/>
      <c r="N3764" s="19"/>
      <c r="O3764" s="19"/>
      <c r="P3764" s="19"/>
      <c r="Q3764" s="8"/>
      <c r="R3764" s="8"/>
      <c r="S3764" s="88"/>
      <c r="T3764" s="8"/>
      <c r="U3764" s="8"/>
      <c r="V3764" s="11"/>
      <c r="W3764" s="19"/>
      <c r="X3764" s="8"/>
      <c r="Y3764" s="90"/>
      <c r="Z3764" s="88"/>
      <c r="AA3764" s="88"/>
      <c r="AB3764" s="88"/>
      <c r="AC3764" s="88"/>
      <c r="AD3764" s="10"/>
      <c r="AE3764" s="8"/>
      <c r="AF3764" s="12"/>
      <c r="AG3764" s="8"/>
      <c r="AH3764" s="88"/>
    </row>
    <row r="3765" spans="1:34" x14ac:dyDescent="0.25">
      <c r="A3765" s="62">
        <f>COUNTA(H3765:K3765,L3765:AH3765)</f>
        <v>0</v>
      </c>
      <c r="B3765" s="13"/>
      <c r="C3765" s="13"/>
      <c r="D3765" s="13"/>
      <c r="E3765" s="13">
        <f t="shared" si="472"/>
        <v>0</v>
      </c>
      <c r="F3765" s="13"/>
      <c r="G3765" s="13"/>
      <c r="H3765" s="88"/>
      <c r="I3765" s="88"/>
      <c r="J3765" s="9"/>
      <c r="K3765" s="8"/>
      <c r="L3765" s="19"/>
      <c r="M3765" s="8"/>
      <c r="N3765" s="19"/>
      <c r="O3765" s="19"/>
      <c r="P3765" s="19"/>
      <c r="Q3765" s="8"/>
      <c r="R3765" s="8"/>
      <c r="S3765" s="88"/>
      <c r="T3765" s="8"/>
      <c r="U3765" s="8"/>
      <c r="V3765" s="11"/>
      <c r="W3765" s="19"/>
      <c r="X3765" s="8"/>
      <c r="Y3765" s="90"/>
      <c r="Z3765" s="88"/>
      <c r="AA3765" s="88"/>
      <c r="AB3765" s="88"/>
      <c r="AC3765" s="88"/>
      <c r="AD3765" s="10"/>
      <c r="AE3765" s="8"/>
      <c r="AF3765" s="12"/>
      <c r="AG3765" s="8"/>
      <c r="AH3765" s="88"/>
    </row>
    <row r="3766" spans="1:34" x14ac:dyDescent="0.25">
      <c r="A3766" s="62">
        <f>COUNTA(H3766:K3766,L3766:AH3766)</f>
        <v>0</v>
      </c>
      <c r="B3766" s="13"/>
      <c r="C3766" s="13"/>
      <c r="D3766" s="13"/>
      <c r="E3766" s="13">
        <f t="shared" si="472"/>
        <v>0</v>
      </c>
      <c r="F3766" s="13"/>
      <c r="G3766" s="13"/>
      <c r="H3766" s="88"/>
      <c r="I3766" s="88"/>
      <c r="J3766" s="9"/>
      <c r="K3766" s="8"/>
      <c r="L3766" s="19"/>
      <c r="M3766" s="8"/>
      <c r="N3766" s="19"/>
      <c r="O3766" s="19"/>
      <c r="P3766" s="19"/>
      <c r="Q3766" s="8"/>
      <c r="R3766" s="8"/>
      <c r="S3766" s="88"/>
      <c r="T3766" s="8"/>
      <c r="U3766" s="8"/>
      <c r="V3766" s="11"/>
      <c r="W3766" s="19"/>
      <c r="X3766" s="8"/>
      <c r="Y3766" s="90"/>
      <c r="Z3766" s="88"/>
      <c r="AA3766" s="88"/>
      <c r="AB3766" s="88"/>
      <c r="AC3766" s="88"/>
      <c r="AD3766" s="10"/>
      <c r="AE3766" s="8"/>
      <c r="AF3766" s="12"/>
      <c r="AG3766" s="8"/>
      <c r="AH3766" s="88"/>
    </row>
    <row r="3767" spans="1:34" x14ac:dyDescent="0.25">
      <c r="A3767" s="62">
        <f>COUNTA(H3767:K3767,L3767:AH3767)</f>
        <v>0</v>
      </c>
      <c r="B3767" s="13"/>
      <c r="C3767" s="13"/>
      <c r="D3767" s="13"/>
      <c r="E3767" s="13">
        <f t="shared" si="472"/>
        <v>0</v>
      </c>
      <c r="F3767" s="13"/>
      <c r="G3767" s="13"/>
      <c r="H3767" s="88"/>
      <c r="I3767" s="88"/>
      <c r="J3767" s="9"/>
      <c r="K3767" s="8"/>
      <c r="L3767" s="19"/>
      <c r="M3767" s="8"/>
      <c r="N3767" s="19"/>
      <c r="O3767" s="19"/>
      <c r="P3767" s="19"/>
      <c r="Q3767" s="8"/>
      <c r="R3767" s="8"/>
      <c r="S3767" s="88"/>
      <c r="T3767" s="8"/>
      <c r="U3767" s="8"/>
      <c r="V3767" s="11"/>
      <c r="W3767" s="19"/>
      <c r="X3767" s="8"/>
      <c r="Y3767" s="90"/>
      <c r="Z3767" s="88"/>
      <c r="AA3767" s="88"/>
      <c r="AB3767" s="88"/>
      <c r="AC3767" s="88"/>
      <c r="AD3767" s="10"/>
      <c r="AE3767" s="8"/>
      <c r="AF3767" s="12"/>
      <c r="AG3767" s="8"/>
      <c r="AH3767" s="88"/>
    </row>
    <row r="3768" spans="1:34" x14ac:dyDescent="0.25">
      <c r="A3768" s="62">
        <f>COUNTA(H3768:K3768,L3768:AH3768)</f>
        <v>0</v>
      </c>
      <c r="B3768" s="13"/>
      <c r="C3768" s="13"/>
      <c r="D3768" s="13"/>
      <c r="E3768" s="13">
        <f t="shared" si="472"/>
        <v>0</v>
      </c>
      <c r="F3768" s="13"/>
      <c r="G3768" s="13"/>
      <c r="H3768" s="88"/>
      <c r="I3768" s="88"/>
      <c r="J3768" s="9"/>
      <c r="K3768" s="8"/>
      <c r="L3768" s="19"/>
      <c r="M3768" s="8"/>
      <c r="N3768" s="19"/>
      <c r="O3768" s="19"/>
      <c r="P3768" s="19"/>
      <c r="Q3768" s="8"/>
      <c r="R3768" s="8"/>
      <c r="S3768" s="88"/>
      <c r="T3768" s="8"/>
      <c r="U3768" s="8"/>
      <c r="V3768" s="11"/>
      <c r="W3768" s="19"/>
      <c r="X3768" s="8"/>
      <c r="Y3768" s="90"/>
      <c r="Z3768" s="88"/>
      <c r="AA3768" s="88"/>
      <c r="AB3768" s="88"/>
      <c r="AC3768" s="88"/>
      <c r="AD3768" s="10"/>
      <c r="AE3768" s="8"/>
      <c r="AF3768" s="12"/>
      <c r="AG3768" s="8"/>
      <c r="AH3768" s="88"/>
    </row>
    <row r="3769" spans="1:34" x14ac:dyDescent="0.25">
      <c r="A3769" s="62">
        <f>COUNTA(H3769:K3769,L3769:AH3769)</f>
        <v>0</v>
      </c>
      <c r="B3769" s="13"/>
      <c r="C3769" s="13"/>
      <c r="D3769" s="13"/>
      <c r="E3769" s="13">
        <f t="shared" si="472"/>
        <v>0</v>
      </c>
      <c r="F3769" s="13"/>
      <c r="G3769" s="13"/>
      <c r="H3769" s="88"/>
      <c r="I3769" s="88"/>
      <c r="J3769" s="9"/>
      <c r="K3769" s="8"/>
      <c r="L3769" s="19"/>
      <c r="M3769" s="8"/>
      <c r="N3769" s="19"/>
      <c r="O3769" s="19"/>
      <c r="P3769" s="19"/>
      <c r="Q3769" s="8"/>
      <c r="R3769" s="8"/>
      <c r="S3769" s="88"/>
      <c r="T3769" s="8"/>
      <c r="U3769" s="8"/>
      <c r="V3769" s="11"/>
      <c r="W3769" s="19"/>
      <c r="X3769" s="8"/>
      <c r="Y3769" s="90"/>
      <c r="Z3769" s="88"/>
      <c r="AA3769" s="88"/>
      <c r="AB3769" s="88"/>
      <c r="AC3769" s="88"/>
      <c r="AD3769" s="10"/>
      <c r="AE3769" s="8"/>
      <c r="AF3769" s="12"/>
      <c r="AG3769" s="8"/>
      <c r="AH3769" s="88"/>
    </row>
    <row r="3770" spans="1:34" s="26" customFormat="1" ht="11.25" customHeight="1" x14ac:dyDescent="0.25">
      <c r="A3770" s="21">
        <v>0</v>
      </c>
      <c r="B3770" s="22"/>
      <c r="C3770" s="22"/>
      <c r="D3770" s="21"/>
      <c r="E3770" s="23">
        <f>MAX(E3754:E3769)</f>
        <v>0</v>
      </c>
      <c r="F3770" s="21" t="str">
        <f>RIGHT(R3770,4)</f>
        <v xml:space="preserve"> - 0</v>
      </c>
      <c r="G3770" s="21" t="str">
        <f>RIGHT(X3770,4)</f>
        <v xml:space="preserve"> - 0</v>
      </c>
      <c r="H3770" s="88"/>
      <c r="I3770" s="88"/>
      <c r="J3770" s="23" t="s">
        <v>85</v>
      </c>
      <c r="K3770" s="23" t="str">
        <f>IF(E3770=4,"ВО",IF(E3770=3,"СПО",IF(E3770=2,"ВО (с)",IF(E3770=1,"СПО (с)","-"))))</f>
        <v>-</v>
      </c>
      <c r="L3770" s="23">
        <f>COUNTA(L3754:L3769)</f>
        <v>0</v>
      </c>
      <c r="M3770" s="23" t="s">
        <v>80</v>
      </c>
      <c r="N3770" s="23" t="s">
        <v>80</v>
      </c>
      <c r="O3770" s="23">
        <f>COUNTA(O3754:O3769)</f>
        <v>0</v>
      </c>
      <c r="P3770" s="23" t="s">
        <v>80</v>
      </c>
      <c r="Q3770" s="23">
        <f>SUM(Q3754:Q3769)</f>
        <v>0</v>
      </c>
      <c r="R3770" s="23" t="str">
        <f>CONCATENATE("П.Г.П. - ",MAX(R3754:R3769))</f>
        <v>П.Г.П. - 0</v>
      </c>
      <c r="S3770" s="23">
        <f>COUNTA(S3754)</f>
        <v>0</v>
      </c>
      <c r="T3770" s="23">
        <f>T3755</f>
        <v>0</v>
      </c>
      <c r="U3770" s="23" t="s">
        <v>80</v>
      </c>
      <c r="V3770" s="23" t="s">
        <v>80</v>
      </c>
      <c r="W3770" s="23">
        <f>COUNTA(W3754:W3769)</f>
        <v>0</v>
      </c>
      <c r="X3770" s="23" t="str">
        <f>CONCATENATE("П.Г.П. - ",MAX(X3754:X3769))</f>
        <v>П.Г.П. - 0</v>
      </c>
      <c r="Y3770" s="24">
        <f>Y3754</f>
        <v>0</v>
      </c>
      <c r="Z3770" s="23" t="str">
        <f>IF(Z3754="","-",Z3754)</f>
        <v>-</v>
      </c>
      <c r="AA3770" s="23" t="str">
        <f t="shared" ref="AA3770:AC3770" si="473">IF(AA3754="","-",AA3754)</f>
        <v>-</v>
      </c>
      <c r="AB3770" s="23" t="str">
        <f t="shared" si="473"/>
        <v>-</v>
      </c>
      <c r="AC3770" s="23" t="str">
        <f t="shared" si="473"/>
        <v>-</v>
      </c>
      <c r="AD3770" s="23" t="s">
        <v>80</v>
      </c>
      <c r="AE3770" s="23">
        <f>SUM(AE3754:AE3769)</f>
        <v>0</v>
      </c>
      <c r="AF3770" s="25">
        <f>SUM(AF3754:AF3769)</f>
        <v>0</v>
      </c>
      <c r="AG3770" s="23" t="s">
        <v>80</v>
      </c>
      <c r="AH3770" s="23" t="s">
        <v>80</v>
      </c>
    </row>
    <row r="3771" spans="1:34" x14ac:dyDescent="0.25">
      <c r="A3771" s="62">
        <f>COUNTA(H3771:K3771,L3771:AH3771)-7</f>
        <v>-1</v>
      </c>
      <c r="B3771" s="13"/>
      <c r="C3771" s="13"/>
      <c r="D3771" s="13"/>
      <c r="E3771" s="13">
        <f t="shared" ref="E3771:E3786" si="474">IF(K3771="ВО",4,IF(K3771="СПО",3,IF(K3771="ВО (студент)",2,IF(K3771="СПО (студент)",1,0))))</f>
        <v>0</v>
      </c>
      <c r="F3771" s="13"/>
      <c r="G3771" s="13"/>
      <c r="H3771" s="88">
        <v>242</v>
      </c>
      <c r="I3771" s="88"/>
      <c r="J3771" s="7" t="s">
        <v>77</v>
      </c>
      <c r="K3771" s="8"/>
      <c r="L3771" s="19"/>
      <c r="M3771" s="8"/>
      <c r="N3771" s="19"/>
      <c r="O3771" s="19"/>
      <c r="P3771" s="19"/>
      <c r="Q3771" s="8"/>
      <c r="R3771" s="8"/>
      <c r="S3771" s="88"/>
      <c r="T3771" s="17" t="s">
        <v>80</v>
      </c>
      <c r="U3771" s="17" t="s">
        <v>80</v>
      </c>
      <c r="V3771" s="18" t="s">
        <v>80</v>
      </c>
      <c r="W3771" s="19"/>
      <c r="X3771" s="8"/>
      <c r="Y3771" s="90"/>
      <c r="Z3771" s="88"/>
      <c r="AA3771" s="88"/>
      <c r="AB3771" s="88" t="str">
        <f>IF(Y3771&lt;1,"-",ROUND(YEARFRAC(Y3771,#REF!,1),2))</f>
        <v>-</v>
      </c>
      <c r="AC3771" s="88"/>
      <c r="AD3771" s="10"/>
      <c r="AE3771" s="8"/>
      <c r="AF3771" s="12"/>
      <c r="AG3771" s="8"/>
      <c r="AH3771" s="88"/>
    </row>
    <row r="3772" spans="1:34" x14ac:dyDescent="0.25">
      <c r="A3772" s="62">
        <f>COUNTA(H3772:K3772,L3772:AH3772)</f>
        <v>0</v>
      </c>
      <c r="B3772" s="13"/>
      <c r="C3772" s="13"/>
      <c r="D3772" s="13"/>
      <c r="E3772" s="13">
        <f t="shared" si="474"/>
        <v>0</v>
      </c>
      <c r="F3772" s="13"/>
      <c r="G3772" s="13"/>
      <c r="H3772" s="88"/>
      <c r="I3772" s="88"/>
      <c r="J3772" s="9"/>
      <c r="K3772" s="8"/>
      <c r="L3772" s="19"/>
      <c r="M3772" s="8"/>
      <c r="N3772" s="19"/>
      <c r="O3772" s="19"/>
      <c r="P3772" s="19"/>
      <c r="Q3772" s="8"/>
      <c r="R3772" s="8"/>
      <c r="S3772" s="88"/>
      <c r="T3772" s="8"/>
      <c r="U3772" s="8"/>
      <c r="V3772" s="11"/>
      <c r="W3772" s="19"/>
      <c r="X3772" s="8"/>
      <c r="Y3772" s="90"/>
      <c r="Z3772" s="88"/>
      <c r="AA3772" s="88"/>
      <c r="AB3772" s="88"/>
      <c r="AC3772" s="88"/>
      <c r="AD3772" s="10"/>
      <c r="AE3772" s="8"/>
      <c r="AF3772" s="12"/>
      <c r="AG3772" s="8"/>
      <c r="AH3772" s="88"/>
    </row>
    <row r="3773" spans="1:34" x14ac:dyDescent="0.25">
      <c r="A3773" s="62">
        <f>COUNTA(H3773:K3773,L3773:AH3773,J3774)-4</f>
        <v>0</v>
      </c>
      <c r="B3773" s="13"/>
      <c r="C3773" s="13"/>
      <c r="D3773" s="13"/>
      <c r="E3773" s="13">
        <f t="shared" si="474"/>
        <v>0</v>
      </c>
      <c r="F3773" s="13"/>
      <c r="G3773" s="13"/>
      <c r="H3773" s="88"/>
      <c r="I3773" s="88"/>
      <c r="J3773" s="7" t="s">
        <v>78</v>
      </c>
      <c r="K3773" s="8"/>
      <c r="L3773" s="19"/>
      <c r="M3773" s="8"/>
      <c r="N3773" s="19"/>
      <c r="O3773" s="19"/>
      <c r="P3773" s="19"/>
      <c r="Q3773" s="8"/>
      <c r="R3773" s="8"/>
      <c r="S3773" s="88"/>
      <c r="T3773" s="17" t="s">
        <v>80</v>
      </c>
      <c r="U3773" s="17" t="s">
        <v>80</v>
      </c>
      <c r="V3773" s="18" t="s">
        <v>80</v>
      </c>
      <c r="W3773" s="19"/>
      <c r="X3773" s="8"/>
      <c r="Y3773" s="90"/>
      <c r="Z3773" s="88"/>
      <c r="AA3773" s="88"/>
      <c r="AB3773" s="88"/>
      <c r="AC3773" s="88"/>
      <c r="AD3773" s="10"/>
      <c r="AE3773" s="8"/>
      <c r="AF3773" s="12"/>
      <c r="AG3773" s="8"/>
      <c r="AH3773" s="88"/>
    </row>
    <row r="3774" spans="1:34" x14ac:dyDescent="0.25">
      <c r="A3774" s="62">
        <f>COUNTA(H3774:K3774,L3774:AH3774)</f>
        <v>0</v>
      </c>
      <c r="B3774" s="13"/>
      <c r="C3774" s="13"/>
      <c r="D3774" s="13" t="str">
        <f>IF(J3774&gt;0,"совмещение","-")</f>
        <v>-</v>
      </c>
      <c r="E3774" s="13">
        <f t="shared" si="474"/>
        <v>0</v>
      </c>
      <c r="F3774" s="13"/>
      <c r="G3774" s="13"/>
      <c r="H3774" s="88"/>
      <c r="I3774" s="88"/>
      <c r="J3774" s="9"/>
      <c r="K3774" s="8"/>
      <c r="L3774" s="19"/>
      <c r="M3774" s="8"/>
      <c r="N3774" s="19"/>
      <c r="O3774" s="19"/>
      <c r="P3774" s="19"/>
      <c r="Q3774" s="8"/>
      <c r="R3774" s="8"/>
      <c r="S3774" s="88"/>
      <c r="T3774" s="8"/>
      <c r="U3774" s="8"/>
      <c r="V3774" s="11"/>
      <c r="W3774" s="19"/>
      <c r="X3774" s="8"/>
      <c r="Y3774" s="90"/>
      <c r="Z3774" s="88"/>
      <c r="AA3774" s="88"/>
      <c r="AB3774" s="88"/>
      <c r="AC3774" s="88"/>
      <c r="AD3774" s="10"/>
      <c r="AE3774" s="8"/>
      <c r="AF3774" s="12"/>
      <c r="AG3774" s="8"/>
      <c r="AH3774" s="88"/>
    </row>
    <row r="3775" spans="1:34" x14ac:dyDescent="0.25">
      <c r="A3775" s="62">
        <f>COUNTA(H3775:K3775,L3775:AH3775)</f>
        <v>0</v>
      </c>
      <c r="B3775" s="13"/>
      <c r="C3775" s="13"/>
      <c r="D3775" s="13"/>
      <c r="E3775" s="13">
        <f t="shared" si="474"/>
        <v>0</v>
      </c>
      <c r="F3775" s="13"/>
      <c r="G3775" s="13"/>
      <c r="H3775" s="88"/>
      <c r="I3775" s="88"/>
      <c r="J3775" s="9"/>
      <c r="K3775" s="8"/>
      <c r="L3775" s="19"/>
      <c r="M3775" s="8"/>
      <c r="N3775" s="19"/>
      <c r="O3775" s="19"/>
      <c r="P3775" s="19"/>
      <c r="Q3775" s="8"/>
      <c r="R3775" s="8"/>
      <c r="S3775" s="88"/>
      <c r="T3775" s="8"/>
      <c r="U3775" s="8"/>
      <c r="V3775" s="11"/>
      <c r="W3775" s="19"/>
      <c r="X3775" s="8"/>
      <c r="Y3775" s="90"/>
      <c r="Z3775" s="88"/>
      <c r="AA3775" s="88"/>
      <c r="AB3775" s="88"/>
      <c r="AC3775" s="88"/>
      <c r="AD3775" s="10"/>
      <c r="AE3775" s="8"/>
      <c r="AF3775" s="12"/>
      <c r="AG3775" s="8"/>
      <c r="AH3775" s="88"/>
    </row>
    <row r="3776" spans="1:34" x14ac:dyDescent="0.25">
      <c r="A3776" s="62">
        <f>COUNTA(H3776:K3776,L3776:AH3776)</f>
        <v>0</v>
      </c>
      <c r="B3776" s="13"/>
      <c r="C3776" s="13"/>
      <c r="D3776" s="13"/>
      <c r="E3776" s="13">
        <f t="shared" si="474"/>
        <v>0</v>
      </c>
      <c r="F3776" s="13"/>
      <c r="G3776" s="13"/>
      <c r="H3776" s="88"/>
      <c r="I3776" s="88"/>
      <c r="J3776" s="9"/>
      <c r="K3776" s="8"/>
      <c r="L3776" s="19"/>
      <c r="M3776" s="8"/>
      <c r="N3776" s="19"/>
      <c r="O3776" s="19"/>
      <c r="P3776" s="19"/>
      <c r="Q3776" s="8"/>
      <c r="R3776" s="8"/>
      <c r="S3776" s="88"/>
      <c r="T3776" s="8"/>
      <c r="U3776" s="8"/>
      <c r="V3776" s="11"/>
      <c r="W3776" s="19"/>
      <c r="X3776" s="8"/>
      <c r="Y3776" s="90"/>
      <c r="Z3776" s="88"/>
      <c r="AA3776" s="88"/>
      <c r="AB3776" s="88"/>
      <c r="AC3776" s="88"/>
      <c r="AD3776" s="10"/>
      <c r="AE3776" s="8"/>
      <c r="AF3776" s="12"/>
      <c r="AG3776" s="8"/>
      <c r="AH3776" s="88"/>
    </row>
    <row r="3777" spans="1:34" x14ac:dyDescent="0.25">
      <c r="A3777" s="62">
        <f>COUNTA(H3777:K3777,L3777:AH3777)</f>
        <v>0</v>
      </c>
      <c r="B3777" s="13"/>
      <c r="C3777" s="13"/>
      <c r="D3777" s="13"/>
      <c r="E3777" s="13">
        <f t="shared" si="474"/>
        <v>0</v>
      </c>
      <c r="F3777" s="13"/>
      <c r="G3777" s="13"/>
      <c r="H3777" s="88"/>
      <c r="I3777" s="88"/>
      <c r="J3777" s="9"/>
      <c r="K3777" s="8"/>
      <c r="L3777" s="19"/>
      <c r="M3777" s="8"/>
      <c r="N3777" s="19"/>
      <c r="O3777" s="19"/>
      <c r="P3777" s="19"/>
      <c r="Q3777" s="8"/>
      <c r="R3777" s="8"/>
      <c r="S3777" s="88"/>
      <c r="T3777" s="8"/>
      <c r="U3777" s="8"/>
      <c r="V3777" s="11"/>
      <c r="W3777" s="19"/>
      <c r="X3777" s="8"/>
      <c r="Y3777" s="90"/>
      <c r="Z3777" s="88"/>
      <c r="AA3777" s="88"/>
      <c r="AB3777" s="88"/>
      <c r="AC3777" s="88"/>
      <c r="AD3777" s="10"/>
      <c r="AE3777" s="8"/>
      <c r="AF3777" s="12"/>
      <c r="AG3777" s="8"/>
      <c r="AH3777" s="88"/>
    </row>
    <row r="3778" spans="1:34" x14ac:dyDescent="0.25">
      <c r="A3778" s="62">
        <f>COUNTA(H3778:K3778,L3778:AH3778)</f>
        <v>0</v>
      </c>
      <c r="B3778" s="13"/>
      <c r="C3778" s="13"/>
      <c r="D3778" s="13"/>
      <c r="E3778" s="13">
        <f t="shared" si="474"/>
        <v>0</v>
      </c>
      <c r="F3778" s="13"/>
      <c r="G3778" s="13"/>
      <c r="H3778" s="88"/>
      <c r="I3778" s="88"/>
      <c r="J3778" s="9"/>
      <c r="K3778" s="8"/>
      <c r="L3778" s="19"/>
      <c r="M3778" s="8"/>
      <c r="N3778" s="19"/>
      <c r="O3778" s="19"/>
      <c r="P3778" s="19"/>
      <c r="Q3778" s="8"/>
      <c r="R3778" s="8"/>
      <c r="S3778" s="88"/>
      <c r="T3778" s="8"/>
      <c r="U3778" s="8"/>
      <c r="V3778" s="11"/>
      <c r="W3778" s="19"/>
      <c r="X3778" s="8"/>
      <c r="Y3778" s="90"/>
      <c r="Z3778" s="88"/>
      <c r="AA3778" s="88"/>
      <c r="AB3778" s="88"/>
      <c r="AC3778" s="88"/>
      <c r="AD3778" s="10"/>
      <c r="AE3778" s="8"/>
      <c r="AF3778" s="12"/>
      <c r="AG3778" s="8"/>
      <c r="AH3778" s="88"/>
    </row>
    <row r="3779" spans="1:34" x14ac:dyDescent="0.25">
      <c r="A3779" s="62">
        <f>COUNTA(H3779:K3779,L3779:AH3779)</f>
        <v>0</v>
      </c>
      <c r="B3779" s="13"/>
      <c r="C3779" s="13"/>
      <c r="D3779" s="13"/>
      <c r="E3779" s="13">
        <f t="shared" si="474"/>
        <v>0</v>
      </c>
      <c r="F3779" s="13"/>
      <c r="G3779" s="13"/>
      <c r="H3779" s="88"/>
      <c r="I3779" s="88"/>
      <c r="J3779" s="9"/>
      <c r="K3779" s="8"/>
      <c r="L3779" s="19"/>
      <c r="M3779" s="8"/>
      <c r="N3779" s="19"/>
      <c r="O3779" s="19"/>
      <c r="P3779" s="19"/>
      <c r="Q3779" s="8"/>
      <c r="R3779" s="8"/>
      <c r="S3779" s="88"/>
      <c r="T3779" s="8"/>
      <c r="U3779" s="8"/>
      <c r="V3779" s="11"/>
      <c r="W3779" s="19"/>
      <c r="X3779" s="8"/>
      <c r="Y3779" s="90"/>
      <c r="Z3779" s="88"/>
      <c r="AA3779" s="88"/>
      <c r="AB3779" s="88"/>
      <c r="AC3779" s="88"/>
      <c r="AD3779" s="10"/>
      <c r="AE3779" s="8"/>
      <c r="AF3779" s="12"/>
      <c r="AG3779" s="8"/>
      <c r="AH3779" s="88"/>
    </row>
    <row r="3780" spans="1:34" x14ac:dyDescent="0.25">
      <c r="A3780" s="62">
        <f>COUNTA(H3780:K3780,L3780:AH3780,J3781)-4</f>
        <v>0</v>
      </c>
      <c r="B3780" s="13"/>
      <c r="C3780" s="13"/>
      <c r="D3780" s="13"/>
      <c r="E3780" s="13">
        <f t="shared" si="474"/>
        <v>0</v>
      </c>
      <c r="F3780" s="13"/>
      <c r="G3780" s="13"/>
      <c r="H3780" s="88"/>
      <c r="I3780" s="88"/>
      <c r="J3780" s="7" t="s">
        <v>79</v>
      </c>
      <c r="K3780" s="8"/>
      <c r="L3780" s="19"/>
      <c r="M3780" s="8"/>
      <c r="N3780" s="19"/>
      <c r="O3780" s="19"/>
      <c r="P3780" s="19"/>
      <c r="Q3780" s="8"/>
      <c r="R3780" s="8"/>
      <c r="S3780" s="88"/>
      <c r="T3780" s="17" t="s">
        <v>80</v>
      </c>
      <c r="U3780" s="17" t="s">
        <v>80</v>
      </c>
      <c r="V3780" s="18" t="s">
        <v>80</v>
      </c>
      <c r="W3780" s="19"/>
      <c r="X3780" s="8"/>
      <c r="Y3780" s="90"/>
      <c r="Z3780" s="88"/>
      <c r="AA3780" s="88"/>
      <c r="AB3780" s="88"/>
      <c r="AC3780" s="88"/>
      <c r="AD3780" s="10"/>
      <c r="AE3780" s="8"/>
      <c r="AF3780" s="12"/>
      <c r="AG3780" s="8"/>
      <c r="AH3780" s="88"/>
    </row>
    <row r="3781" spans="1:34" x14ac:dyDescent="0.25">
      <c r="A3781" s="62">
        <f>COUNTA(H3781:K3781,L3781:AH3781)</f>
        <v>0</v>
      </c>
      <c r="B3781" s="13"/>
      <c r="C3781" s="13"/>
      <c r="D3781" s="13" t="str">
        <f>IF(J3781&gt;0,"совместительство","-")</f>
        <v>-</v>
      </c>
      <c r="E3781" s="13">
        <f t="shared" si="474"/>
        <v>0</v>
      </c>
      <c r="F3781" s="13"/>
      <c r="G3781" s="13"/>
      <c r="H3781" s="88"/>
      <c r="I3781" s="88"/>
      <c r="J3781" s="9"/>
      <c r="K3781" s="8"/>
      <c r="L3781" s="19"/>
      <c r="M3781" s="8"/>
      <c r="N3781" s="19"/>
      <c r="O3781" s="19"/>
      <c r="P3781" s="19"/>
      <c r="Q3781" s="8"/>
      <c r="R3781" s="8"/>
      <c r="S3781" s="88"/>
      <c r="T3781" s="8"/>
      <c r="U3781" s="8"/>
      <c r="V3781" s="11"/>
      <c r="W3781" s="19"/>
      <c r="X3781" s="8"/>
      <c r="Y3781" s="90"/>
      <c r="Z3781" s="88"/>
      <c r="AA3781" s="88"/>
      <c r="AB3781" s="88"/>
      <c r="AC3781" s="88"/>
      <c r="AD3781" s="10"/>
      <c r="AE3781" s="8"/>
      <c r="AF3781" s="12"/>
      <c r="AG3781" s="8"/>
      <c r="AH3781" s="88"/>
    </row>
    <row r="3782" spans="1:34" x14ac:dyDescent="0.25">
      <c r="A3782" s="62">
        <f>COUNTA(H3782:K3782,L3782:AH3782)</f>
        <v>0</v>
      </c>
      <c r="B3782" s="13"/>
      <c r="C3782" s="13"/>
      <c r="D3782" s="13"/>
      <c r="E3782" s="13">
        <f t="shared" si="474"/>
        <v>0</v>
      </c>
      <c r="F3782" s="13"/>
      <c r="G3782" s="13"/>
      <c r="H3782" s="88"/>
      <c r="I3782" s="88"/>
      <c r="J3782" s="9"/>
      <c r="K3782" s="8"/>
      <c r="L3782" s="19"/>
      <c r="M3782" s="8"/>
      <c r="N3782" s="19"/>
      <c r="O3782" s="19"/>
      <c r="P3782" s="19"/>
      <c r="Q3782" s="8"/>
      <c r="R3782" s="8"/>
      <c r="S3782" s="88"/>
      <c r="T3782" s="8"/>
      <c r="U3782" s="8"/>
      <c r="V3782" s="11"/>
      <c r="W3782" s="19"/>
      <c r="X3782" s="8"/>
      <c r="Y3782" s="90"/>
      <c r="Z3782" s="88"/>
      <c r="AA3782" s="88"/>
      <c r="AB3782" s="88"/>
      <c r="AC3782" s="88"/>
      <c r="AD3782" s="10"/>
      <c r="AE3782" s="8"/>
      <c r="AF3782" s="12"/>
      <c r="AG3782" s="8"/>
      <c r="AH3782" s="88"/>
    </row>
    <row r="3783" spans="1:34" x14ac:dyDescent="0.25">
      <c r="A3783" s="62">
        <f>COUNTA(H3783:K3783,L3783:AH3783)</f>
        <v>0</v>
      </c>
      <c r="B3783" s="13"/>
      <c r="C3783" s="13"/>
      <c r="D3783" s="13"/>
      <c r="E3783" s="13">
        <f t="shared" si="474"/>
        <v>0</v>
      </c>
      <c r="F3783" s="13"/>
      <c r="G3783" s="13"/>
      <c r="H3783" s="88"/>
      <c r="I3783" s="88"/>
      <c r="J3783" s="9"/>
      <c r="K3783" s="8"/>
      <c r="L3783" s="19"/>
      <c r="M3783" s="8"/>
      <c r="N3783" s="19"/>
      <c r="O3783" s="19"/>
      <c r="P3783" s="19"/>
      <c r="Q3783" s="8"/>
      <c r="R3783" s="8"/>
      <c r="S3783" s="88"/>
      <c r="T3783" s="8"/>
      <c r="U3783" s="8"/>
      <c r="V3783" s="11"/>
      <c r="W3783" s="19"/>
      <c r="X3783" s="8"/>
      <c r="Y3783" s="90"/>
      <c r="Z3783" s="88"/>
      <c r="AA3783" s="88"/>
      <c r="AB3783" s="88"/>
      <c r="AC3783" s="88"/>
      <c r="AD3783" s="10"/>
      <c r="AE3783" s="8"/>
      <c r="AF3783" s="12"/>
      <c r="AG3783" s="8"/>
      <c r="AH3783" s="88"/>
    </row>
    <row r="3784" spans="1:34" x14ac:dyDescent="0.25">
      <c r="A3784" s="62">
        <f>COUNTA(H3784:K3784,L3784:AH3784)</f>
        <v>0</v>
      </c>
      <c r="B3784" s="13"/>
      <c r="C3784" s="13"/>
      <c r="D3784" s="13"/>
      <c r="E3784" s="13">
        <f t="shared" si="474"/>
        <v>0</v>
      </c>
      <c r="F3784" s="13"/>
      <c r="G3784" s="13"/>
      <c r="H3784" s="88"/>
      <c r="I3784" s="88"/>
      <c r="J3784" s="9"/>
      <c r="K3784" s="8"/>
      <c r="L3784" s="19"/>
      <c r="M3784" s="8"/>
      <c r="N3784" s="19"/>
      <c r="O3784" s="19"/>
      <c r="P3784" s="19"/>
      <c r="Q3784" s="8"/>
      <c r="R3784" s="8"/>
      <c r="S3784" s="88"/>
      <c r="T3784" s="8"/>
      <c r="U3784" s="8"/>
      <c r="V3784" s="11"/>
      <c r="W3784" s="19"/>
      <c r="X3784" s="8"/>
      <c r="Y3784" s="90"/>
      <c r="Z3784" s="88"/>
      <c r="AA3784" s="88"/>
      <c r="AB3784" s="88"/>
      <c r="AC3784" s="88"/>
      <c r="AD3784" s="10"/>
      <c r="AE3784" s="8"/>
      <c r="AF3784" s="12"/>
      <c r="AG3784" s="8"/>
      <c r="AH3784" s="88"/>
    </row>
    <row r="3785" spans="1:34" x14ac:dyDescent="0.25">
      <c r="A3785" s="62">
        <f>COUNTA(H3785:K3785,L3785:AH3785)</f>
        <v>0</v>
      </c>
      <c r="B3785" s="13"/>
      <c r="C3785" s="13"/>
      <c r="D3785" s="13"/>
      <c r="E3785" s="13">
        <f t="shared" si="474"/>
        <v>0</v>
      </c>
      <c r="F3785" s="13"/>
      <c r="G3785" s="13"/>
      <c r="H3785" s="88"/>
      <c r="I3785" s="88"/>
      <c r="J3785" s="9"/>
      <c r="K3785" s="8"/>
      <c r="L3785" s="19"/>
      <c r="M3785" s="8"/>
      <c r="N3785" s="19"/>
      <c r="O3785" s="19"/>
      <c r="P3785" s="19"/>
      <c r="Q3785" s="8"/>
      <c r="R3785" s="8"/>
      <c r="S3785" s="88"/>
      <c r="T3785" s="8"/>
      <c r="U3785" s="8"/>
      <c r="V3785" s="11"/>
      <c r="W3785" s="19"/>
      <c r="X3785" s="8"/>
      <c r="Y3785" s="90"/>
      <c r="Z3785" s="88"/>
      <c r="AA3785" s="88"/>
      <c r="AB3785" s="88"/>
      <c r="AC3785" s="88"/>
      <c r="AD3785" s="10"/>
      <c r="AE3785" s="8"/>
      <c r="AF3785" s="12"/>
      <c r="AG3785" s="8"/>
      <c r="AH3785" s="88"/>
    </row>
    <row r="3786" spans="1:34" x14ac:dyDescent="0.25">
      <c r="A3786" s="62">
        <f>COUNTA(H3786:K3786,L3786:AH3786)</f>
        <v>0</v>
      </c>
      <c r="B3786" s="13"/>
      <c r="C3786" s="13"/>
      <c r="D3786" s="13"/>
      <c r="E3786" s="13">
        <f t="shared" si="474"/>
        <v>0</v>
      </c>
      <c r="F3786" s="13"/>
      <c r="G3786" s="13"/>
      <c r="H3786" s="88"/>
      <c r="I3786" s="88"/>
      <c r="J3786" s="9"/>
      <c r="K3786" s="8"/>
      <c r="L3786" s="19"/>
      <c r="M3786" s="8"/>
      <c r="N3786" s="19"/>
      <c r="O3786" s="19"/>
      <c r="P3786" s="19"/>
      <c r="Q3786" s="8"/>
      <c r="R3786" s="8"/>
      <c r="S3786" s="88"/>
      <c r="T3786" s="8"/>
      <c r="U3786" s="8"/>
      <c r="V3786" s="11"/>
      <c r="W3786" s="19"/>
      <c r="X3786" s="8"/>
      <c r="Y3786" s="90"/>
      <c r="Z3786" s="88"/>
      <c r="AA3786" s="88"/>
      <c r="AB3786" s="88"/>
      <c r="AC3786" s="88"/>
      <c r="AD3786" s="10"/>
      <c r="AE3786" s="8"/>
      <c r="AF3786" s="12"/>
      <c r="AG3786" s="8"/>
      <c r="AH3786" s="88"/>
    </row>
    <row r="3787" spans="1:34" s="26" customFormat="1" ht="11.25" customHeight="1" x14ac:dyDescent="0.25">
      <c r="A3787" s="21">
        <v>0</v>
      </c>
      <c r="B3787" s="22"/>
      <c r="C3787" s="22"/>
      <c r="D3787" s="21"/>
      <c r="E3787" s="23">
        <f>MAX(E3771:E3786)</f>
        <v>0</v>
      </c>
      <c r="F3787" s="21" t="str">
        <f>RIGHT(R3787,4)</f>
        <v xml:space="preserve"> - 0</v>
      </c>
      <c r="G3787" s="21" t="str">
        <f>RIGHT(X3787,4)</f>
        <v xml:space="preserve"> - 0</v>
      </c>
      <c r="H3787" s="88"/>
      <c r="I3787" s="88"/>
      <c r="J3787" s="23" t="s">
        <v>85</v>
      </c>
      <c r="K3787" s="23" t="str">
        <f>IF(E3787=4,"ВО",IF(E3787=3,"СПО",IF(E3787=2,"ВО (с)",IF(E3787=1,"СПО (с)","-"))))</f>
        <v>-</v>
      </c>
      <c r="L3787" s="23">
        <f>COUNTA(L3771:L3786)</f>
        <v>0</v>
      </c>
      <c r="M3787" s="23" t="s">
        <v>80</v>
      </c>
      <c r="N3787" s="23" t="s">
        <v>80</v>
      </c>
      <c r="O3787" s="23">
        <f>COUNTA(O3771:O3786)</f>
        <v>0</v>
      </c>
      <c r="P3787" s="23" t="s">
        <v>80</v>
      </c>
      <c r="Q3787" s="23">
        <f>SUM(Q3771:Q3786)</f>
        <v>0</v>
      </c>
      <c r="R3787" s="23" t="str">
        <f>CONCATENATE("П.Г.П. - ",MAX(R3771:R3786))</f>
        <v>П.Г.П. - 0</v>
      </c>
      <c r="S3787" s="23">
        <f>COUNTA(S3771)</f>
        <v>0</v>
      </c>
      <c r="T3787" s="23">
        <f>T3772</f>
        <v>0</v>
      </c>
      <c r="U3787" s="23" t="s">
        <v>80</v>
      </c>
      <c r="V3787" s="23" t="s">
        <v>80</v>
      </c>
      <c r="W3787" s="23">
        <f>COUNTA(W3771:W3786)</f>
        <v>0</v>
      </c>
      <c r="X3787" s="23" t="str">
        <f>CONCATENATE("П.Г.П. - ",MAX(X3771:X3786))</f>
        <v>П.Г.П. - 0</v>
      </c>
      <c r="Y3787" s="24">
        <f>Y3771</f>
        <v>0</v>
      </c>
      <c r="Z3787" s="23" t="str">
        <f>IF(Z3771="","-",Z3771)</f>
        <v>-</v>
      </c>
      <c r="AA3787" s="23" t="str">
        <f t="shared" ref="AA3787:AC3787" si="475">IF(AA3771="","-",AA3771)</f>
        <v>-</v>
      </c>
      <c r="AB3787" s="23" t="str">
        <f t="shared" si="475"/>
        <v>-</v>
      </c>
      <c r="AC3787" s="23" t="str">
        <f t="shared" si="475"/>
        <v>-</v>
      </c>
      <c r="AD3787" s="23" t="s">
        <v>80</v>
      </c>
      <c r="AE3787" s="23">
        <f>SUM(AE3771:AE3786)</f>
        <v>0</v>
      </c>
      <c r="AF3787" s="25">
        <f>SUM(AF3771:AF3786)</f>
        <v>0</v>
      </c>
      <c r="AG3787" s="23" t="s">
        <v>80</v>
      </c>
      <c r="AH3787" s="23" t="s">
        <v>80</v>
      </c>
    </row>
    <row r="3788" spans="1:34" x14ac:dyDescent="0.25">
      <c r="A3788" s="62">
        <f>COUNTA(H3788:K3788,L3788:AH3788)-7</f>
        <v>-1</v>
      </c>
      <c r="B3788" s="13"/>
      <c r="C3788" s="13"/>
      <c r="D3788" s="13"/>
      <c r="E3788" s="13">
        <f t="shared" ref="E3788:E3803" si="476">IF(K3788="ВО",4,IF(K3788="СПО",3,IF(K3788="ВО (студент)",2,IF(K3788="СПО (студент)",1,0))))</f>
        <v>0</v>
      </c>
      <c r="F3788" s="13"/>
      <c r="G3788" s="13"/>
      <c r="H3788" s="88">
        <v>243</v>
      </c>
      <c r="I3788" s="88"/>
      <c r="J3788" s="7" t="s">
        <v>77</v>
      </c>
      <c r="K3788" s="8"/>
      <c r="L3788" s="19"/>
      <c r="M3788" s="8"/>
      <c r="N3788" s="19"/>
      <c r="O3788" s="19"/>
      <c r="P3788" s="19"/>
      <c r="Q3788" s="8"/>
      <c r="R3788" s="8"/>
      <c r="S3788" s="88"/>
      <c r="T3788" s="17" t="s">
        <v>80</v>
      </c>
      <c r="U3788" s="17" t="s">
        <v>80</v>
      </c>
      <c r="V3788" s="18" t="s">
        <v>80</v>
      </c>
      <c r="W3788" s="19"/>
      <c r="X3788" s="8"/>
      <c r="Y3788" s="90"/>
      <c r="Z3788" s="88"/>
      <c r="AA3788" s="88"/>
      <c r="AB3788" s="88" t="str">
        <f>IF(Y3788&lt;1,"-",ROUND(YEARFRAC(Y3788,#REF!,1),2))</f>
        <v>-</v>
      </c>
      <c r="AC3788" s="88"/>
      <c r="AD3788" s="10"/>
      <c r="AE3788" s="8"/>
      <c r="AF3788" s="12"/>
      <c r="AG3788" s="8"/>
      <c r="AH3788" s="88"/>
    </row>
    <row r="3789" spans="1:34" x14ac:dyDescent="0.25">
      <c r="A3789" s="62">
        <f>COUNTA(H3789:K3789,L3789:AH3789)</f>
        <v>0</v>
      </c>
      <c r="B3789" s="13"/>
      <c r="C3789" s="13"/>
      <c r="D3789" s="13"/>
      <c r="E3789" s="13">
        <f t="shared" si="476"/>
        <v>0</v>
      </c>
      <c r="F3789" s="13"/>
      <c r="G3789" s="13"/>
      <c r="H3789" s="88"/>
      <c r="I3789" s="88"/>
      <c r="J3789" s="9"/>
      <c r="K3789" s="8"/>
      <c r="L3789" s="19"/>
      <c r="M3789" s="8"/>
      <c r="N3789" s="19"/>
      <c r="O3789" s="19"/>
      <c r="P3789" s="19"/>
      <c r="Q3789" s="8"/>
      <c r="R3789" s="8"/>
      <c r="S3789" s="88"/>
      <c r="T3789" s="8"/>
      <c r="U3789" s="8"/>
      <c r="V3789" s="11"/>
      <c r="W3789" s="19"/>
      <c r="X3789" s="8"/>
      <c r="Y3789" s="90"/>
      <c r="Z3789" s="88"/>
      <c r="AA3789" s="88"/>
      <c r="AB3789" s="88"/>
      <c r="AC3789" s="88"/>
      <c r="AD3789" s="10"/>
      <c r="AE3789" s="8"/>
      <c r="AF3789" s="12"/>
      <c r="AG3789" s="8"/>
      <c r="AH3789" s="88"/>
    </row>
    <row r="3790" spans="1:34" x14ac:dyDescent="0.25">
      <c r="A3790" s="62">
        <f>COUNTA(H3790:K3790,L3790:AH3790,J3791)-4</f>
        <v>0</v>
      </c>
      <c r="B3790" s="13"/>
      <c r="C3790" s="13"/>
      <c r="D3790" s="13"/>
      <c r="E3790" s="13">
        <f t="shared" si="476"/>
        <v>0</v>
      </c>
      <c r="F3790" s="13"/>
      <c r="G3790" s="13"/>
      <c r="H3790" s="88"/>
      <c r="I3790" s="88"/>
      <c r="J3790" s="7" t="s">
        <v>78</v>
      </c>
      <c r="K3790" s="8"/>
      <c r="L3790" s="19"/>
      <c r="M3790" s="8"/>
      <c r="N3790" s="19"/>
      <c r="O3790" s="19"/>
      <c r="P3790" s="19"/>
      <c r="Q3790" s="8"/>
      <c r="R3790" s="8"/>
      <c r="S3790" s="88"/>
      <c r="T3790" s="17" t="s">
        <v>80</v>
      </c>
      <c r="U3790" s="17" t="s">
        <v>80</v>
      </c>
      <c r="V3790" s="18" t="s">
        <v>80</v>
      </c>
      <c r="W3790" s="19"/>
      <c r="X3790" s="8"/>
      <c r="Y3790" s="90"/>
      <c r="Z3790" s="88"/>
      <c r="AA3790" s="88"/>
      <c r="AB3790" s="88"/>
      <c r="AC3790" s="88"/>
      <c r="AD3790" s="10"/>
      <c r="AE3790" s="8"/>
      <c r="AF3790" s="12"/>
      <c r="AG3790" s="8"/>
      <c r="AH3790" s="88"/>
    </row>
    <row r="3791" spans="1:34" x14ac:dyDescent="0.25">
      <c r="A3791" s="62">
        <f>COUNTA(H3791:K3791,L3791:AH3791)</f>
        <v>0</v>
      </c>
      <c r="B3791" s="13"/>
      <c r="C3791" s="13"/>
      <c r="D3791" s="13" t="str">
        <f>IF(J3791&gt;0,"совмещение","-")</f>
        <v>-</v>
      </c>
      <c r="E3791" s="13">
        <f t="shared" si="476"/>
        <v>0</v>
      </c>
      <c r="F3791" s="13"/>
      <c r="G3791" s="13"/>
      <c r="H3791" s="88"/>
      <c r="I3791" s="88"/>
      <c r="J3791" s="9"/>
      <c r="K3791" s="8"/>
      <c r="L3791" s="19"/>
      <c r="M3791" s="8"/>
      <c r="N3791" s="19"/>
      <c r="O3791" s="19"/>
      <c r="P3791" s="19"/>
      <c r="Q3791" s="8"/>
      <c r="R3791" s="8"/>
      <c r="S3791" s="88"/>
      <c r="T3791" s="8"/>
      <c r="U3791" s="8"/>
      <c r="V3791" s="11"/>
      <c r="W3791" s="19"/>
      <c r="X3791" s="8"/>
      <c r="Y3791" s="90"/>
      <c r="Z3791" s="88"/>
      <c r="AA3791" s="88"/>
      <c r="AB3791" s="88"/>
      <c r="AC3791" s="88"/>
      <c r="AD3791" s="10"/>
      <c r="AE3791" s="8"/>
      <c r="AF3791" s="12"/>
      <c r="AG3791" s="8"/>
      <c r="AH3791" s="88"/>
    </row>
    <row r="3792" spans="1:34" x14ac:dyDescent="0.25">
      <c r="A3792" s="62">
        <f>COUNTA(H3792:K3792,L3792:AH3792)</f>
        <v>0</v>
      </c>
      <c r="B3792" s="13"/>
      <c r="C3792" s="13"/>
      <c r="D3792" s="13"/>
      <c r="E3792" s="13">
        <f t="shared" si="476"/>
        <v>0</v>
      </c>
      <c r="F3792" s="13"/>
      <c r="G3792" s="13"/>
      <c r="H3792" s="88"/>
      <c r="I3792" s="88"/>
      <c r="J3792" s="9"/>
      <c r="K3792" s="8"/>
      <c r="L3792" s="19"/>
      <c r="M3792" s="8"/>
      <c r="N3792" s="19"/>
      <c r="O3792" s="19"/>
      <c r="P3792" s="19"/>
      <c r="Q3792" s="8"/>
      <c r="R3792" s="8"/>
      <c r="S3792" s="88"/>
      <c r="T3792" s="8"/>
      <c r="U3792" s="8"/>
      <c r="V3792" s="11"/>
      <c r="W3792" s="19"/>
      <c r="X3792" s="8"/>
      <c r="Y3792" s="90"/>
      <c r="Z3792" s="88"/>
      <c r="AA3792" s="88"/>
      <c r="AB3792" s="88"/>
      <c r="AC3792" s="88"/>
      <c r="AD3792" s="10"/>
      <c r="AE3792" s="8"/>
      <c r="AF3792" s="12"/>
      <c r="AG3792" s="8"/>
      <c r="AH3792" s="88"/>
    </row>
    <row r="3793" spans="1:34" x14ac:dyDescent="0.25">
      <c r="A3793" s="62">
        <f>COUNTA(H3793:K3793,L3793:AH3793)</f>
        <v>0</v>
      </c>
      <c r="B3793" s="13"/>
      <c r="C3793" s="13"/>
      <c r="D3793" s="13"/>
      <c r="E3793" s="13">
        <f t="shared" si="476"/>
        <v>0</v>
      </c>
      <c r="F3793" s="13"/>
      <c r="G3793" s="13"/>
      <c r="H3793" s="88"/>
      <c r="I3793" s="88"/>
      <c r="J3793" s="9"/>
      <c r="K3793" s="8"/>
      <c r="L3793" s="19"/>
      <c r="M3793" s="8"/>
      <c r="N3793" s="19"/>
      <c r="O3793" s="19"/>
      <c r="P3793" s="19"/>
      <c r="Q3793" s="8"/>
      <c r="R3793" s="8"/>
      <c r="S3793" s="88"/>
      <c r="T3793" s="8"/>
      <c r="U3793" s="8"/>
      <c r="V3793" s="11"/>
      <c r="W3793" s="19"/>
      <c r="X3793" s="8"/>
      <c r="Y3793" s="90"/>
      <c r="Z3793" s="88"/>
      <c r="AA3793" s="88"/>
      <c r="AB3793" s="88"/>
      <c r="AC3793" s="88"/>
      <c r="AD3793" s="10"/>
      <c r="AE3793" s="8"/>
      <c r="AF3793" s="12"/>
      <c r="AG3793" s="8"/>
      <c r="AH3793" s="88"/>
    </row>
    <row r="3794" spans="1:34" x14ac:dyDescent="0.25">
      <c r="A3794" s="62">
        <f>COUNTA(H3794:K3794,L3794:AH3794)</f>
        <v>0</v>
      </c>
      <c r="B3794" s="13"/>
      <c r="C3794" s="13"/>
      <c r="D3794" s="13"/>
      <c r="E3794" s="13">
        <f t="shared" si="476"/>
        <v>0</v>
      </c>
      <c r="F3794" s="13"/>
      <c r="G3794" s="13"/>
      <c r="H3794" s="88"/>
      <c r="I3794" s="88"/>
      <c r="J3794" s="9"/>
      <c r="K3794" s="8"/>
      <c r="L3794" s="19"/>
      <c r="M3794" s="8"/>
      <c r="N3794" s="19"/>
      <c r="O3794" s="19"/>
      <c r="P3794" s="19"/>
      <c r="Q3794" s="8"/>
      <c r="R3794" s="8"/>
      <c r="S3794" s="88"/>
      <c r="T3794" s="8"/>
      <c r="U3794" s="8"/>
      <c r="V3794" s="11"/>
      <c r="W3794" s="19"/>
      <c r="X3794" s="8"/>
      <c r="Y3794" s="90"/>
      <c r="Z3794" s="88"/>
      <c r="AA3794" s="88"/>
      <c r="AB3794" s="88"/>
      <c r="AC3794" s="88"/>
      <c r="AD3794" s="10"/>
      <c r="AE3794" s="8"/>
      <c r="AF3794" s="12"/>
      <c r="AG3794" s="8"/>
      <c r="AH3794" s="88"/>
    </row>
    <row r="3795" spans="1:34" x14ac:dyDescent="0.25">
      <c r="A3795" s="62">
        <f>COUNTA(H3795:K3795,L3795:AH3795)</f>
        <v>0</v>
      </c>
      <c r="B3795" s="13"/>
      <c r="C3795" s="13"/>
      <c r="D3795" s="13"/>
      <c r="E3795" s="13">
        <f t="shared" si="476"/>
        <v>0</v>
      </c>
      <c r="F3795" s="13"/>
      <c r="G3795" s="13"/>
      <c r="H3795" s="88"/>
      <c r="I3795" s="88"/>
      <c r="J3795" s="9"/>
      <c r="K3795" s="8"/>
      <c r="L3795" s="19"/>
      <c r="M3795" s="8"/>
      <c r="N3795" s="19"/>
      <c r="O3795" s="19"/>
      <c r="P3795" s="19"/>
      <c r="Q3795" s="8"/>
      <c r="R3795" s="8"/>
      <c r="S3795" s="88"/>
      <c r="T3795" s="8"/>
      <c r="U3795" s="8"/>
      <c r="V3795" s="11"/>
      <c r="W3795" s="19"/>
      <c r="X3795" s="8"/>
      <c r="Y3795" s="90"/>
      <c r="Z3795" s="88"/>
      <c r="AA3795" s="88"/>
      <c r="AB3795" s="88"/>
      <c r="AC3795" s="88"/>
      <c r="AD3795" s="10"/>
      <c r="AE3795" s="8"/>
      <c r="AF3795" s="12"/>
      <c r="AG3795" s="8"/>
      <c r="AH3795" s="88"/>
    </row>
    <row r="3796" spans="1:34" x14ac:dyDescent="0.25">
      <c r="A3796" s="62">
        <f>COUNTA(H3796:K3796,L3796:AH3796)</f>
        <v>0</v>
      </c>
      <c r="B3796" s="13"/>
      <c r="C3796" s="13"/>
      <c r="D3796" s="13"/>
      <c r="E3796" s="13">
        <f t="shared" si="476"/>
        <v>0</v>
      </c>
      <c r="F3796" s="13"/>
      <c r="G3796" s="13"/>
      <c r="H3796" s="88"/>
      <c r="I3796" s="88"/>
      <c r="J3796" s="9"/>
      <c r="K3796" s="8"/>
      <c r="L3796" s="19"/>
      <c r="M3796" s="8"/>
      <c r="N3796" s="19"/>
      <c r="O3796" s="19"/>
      <c r="P3796" s="19"/>
      <c r="Q3796" s="8"/>
      <c r="R3796" s="8"/>
      <c r="S3796" s="88"/>
      <c r="T3796" s="8"/>
      <c r="U3796" s="8"/>
      <c r="V3796" s="11"/>
      <c r="W3796" s="19"/>
      <c r="X3796" s="8"/>
      <c r="Y3796" s="90"/>
      <c r="Z3796" s="88"/>
      <c r="AA3796" s="88"/>
      <c r="AB3796" s="88"/>
      <c r="AC3796" s="88"/>
      <c r="AD3796" s="10"/>
      <c r="AE3796" s="8"/>
      <c r="AF3796" s="12"/>
      <c r="AG3796" s="8"/>
      <c r="AH3796" s="88"/>
    </row>
    <row r="3797" spans="1:34" x14ac:dyDescent="0.25">
      <c r="A3797" s="62">
        <f>COUNTA(H3797:K3797,L3797:AH3797,J3798)-4</f>
        <v>0</v>
      </c>
      <c r="B3797" s="13"/>
      <c r="C3797" s="13"/>
      <c r="D3797" s="13"/>
      <c r="E3797" s="13">
        <f t="shared" si="476"/>
        <v>0</v>
      </c>
      <c r="F3797" s="13"/>
      <c r="G3797" s="13"/>
      <c r="H3797" s="88"/>
      <c r="I3797" s="88"/>
      <c r="J3797" s="7" t="s">
        <v>79</v>
      </c>
      <c r="K3797" s="8"/>
      <c r="L3797" s="19"/>
      <c r="M3797" s="8"/>
      <c r="N3797" s="19"/>
      <c r="O3797" s="19"/>
      <c r="P3797" s="19"/>
      <c r="Q3797" s="8"/>
      <c r="R3797" s="8"/>
      <c r="S3797" s="88"/>
      <c r="T3797" s="17" t="s">
        <v>80</v>
      </c>
      <c r="U3797" s="17" t="s">
        <v>80</v>
      </c>
      <c r="V3797" s="18" t="s">
        <v>80</v>
      </c>
      <c r="W3797" s="19"/>
      <c r="X3797" s="8"/>
      <c r="Y3797" s="90"/>
      <c r="Z3797" s="88"/>
      <c r="AA3797" s="88"/>
      <c r="AB3797" s="88"/>
      <c r="AC3797" s="88"/>
      <c r="AD3797" s="10"/>
      <c r="AE3797" s="8"/>
      <c r="AF3797" s="12"/>
      <c r="AG3797" s="8"/>
      <c r="AH3797" s="88"/>
    </row>
    <row r="3798" spans="1:34" x14ac:dyDescent="0.25">
      <c r="A3798" s="62">
        <f>COUNTA(H3798:K3798,L3798:AH3798)</f>
        <v>0</v>
      </c>
      <c r="B3798" s="13"/>
      <c r="C3798" s="13"/>
      <c r="D3798" s="13" t="str">
        <f>IF(J3798&gt;0,"совместительство","-")</f>
        <v>-</v>
      </c>
      <c r="E3798" s="13">
        <f t="shared" si="476"/>
        <v>0</v>
      </c>
      <c r="F3798" s="13"/>
      <c r="G3798" s="13"/>
      <c r="H3798" s="88"/>
      <c r="I3798" s="88"/>
      <c r="J3798" s="9"/>
      <c r="K3798" s="8"/>
      <c r="L3798" s="19"/>
      <c r="M3798" s="8"/>
      <c r="N3798" s="19"/>
      <c r="O3798" s="19"/>
      <c r="P3798" s="19"/>
      <c r="Q3798" s="8"/>
      <c r="R3798" s="8"/>
      <c r="S3798" s="88"/>
      <c r="T3798" s="8"/>
      <c r="U3798" s="8"/>
      <c r="V3798" s="11"/>
      <c r="W3798" s="19"/>
      <c r="X3798" s="8"/>
      <c r="Y3798" s="90"/>
      <c r="Z3798" s="88"/>
      <c r="AA3798" s="88"/>
      <c r="AB3798" s="88"/>
      <c r="AC3798" s="88"/>
      <c r="AD3798" s="10"/>
      <c r="AE3798" s="8"/>
      <c r="AF3798" s="12"/>
      <c r="AG3798" s="8"/>
      <c r="AH3798" s="88"/>
    </row>
    <row r="3799" spans="1:34" x14ac:dyDescent="0.25">
      <c r="A3799" s="62">
        <f>COUNTA(H3799:K3799,L3799:AH3799)</f>
        <v>0</v>
      </c>
      <c r="B3799" s="13"/>
      <c r="C3799" s="13"/>
      <c r="D3799" s="13"/>
      <c r="E3799" s="13">
        <f t="shared" si="476"/>
        <v>0</v>
      </c>
      <c r="F3799" s="13"/>
      <c r="G3799" s="13"/>
      <c r="H3799" s="88"/>
      <c r="I3799" s="88"/>
      <c r="J3799" s="9"/>
      <c r="K3799" s="8"/>
      <c r="L3799" s="19"/>
      <c r="M3799" s="8"/>
      <c r="N3799" s="19"/>
      <c r="O3799" s="19"/>
      <c r="P3799" s="19"/>
      <c r="Q3799" s="8"/>
      <c r="R3799" s="8"/>
      <c r="S3799" s="88"/>
      <c r="T3799" s="8"/>
      <c r="U3799" s="8"/>
      <c r="V3799" s="11"/>
      <c r="W3799" s="19"/>
      <c r="X3799" s="8"/>
      <c r="Y3799" s="90"/>
      <c r="Z3799" s="88"/>
      <c r="AA3799" s="88"/>
      <c r="AB3799" s="88"/>
      <c r="AC3799" s="88"/>
      <c r="AD3799" s="10"/>
      <c r="AE3799" s="8"/>
      <c r="AF3799" s="12"/>
      <c r="AG3799" s="8"/>
      <c r="AH3799" s="88"/>
    </row>
    <row r="3800" spans="1:34" x14ac:dyDescent="0.25">
      <c r="A3800" s="62">
        <f>COUNTA(H3800:K3800,L3800:AH3800)</f>
        <v>0</v>
      </c>
      <c r="B3800" s="13"/>
      <c r="C3800" s="13"/>
      <c r="D3800" s="13"/>
      <c r="E3800" s="13">
        <f t="shared" si="476"/>
        <v>0</v>
      </c>
      <c r="F3800" s="13"/>
      <c r="G3800" s="13"/>
      <c r="H3800" s="88"/>
      <c r="I3800" s="88"/>
      <c r="J3800" s="9"/>
      <c r="K3800" s="8"/>
      <c r="L3800" s="19"/>
      <c r="M3800" s="8"/>
      <c r="N3800" s="19"/>
      <c r="O3800" s="19"/>
      <c r="P3800" s="19"/>
      <c r="Q3800" s="8"/>
      <c r="R3800" s="8"/>
      <c r="S3800" s="88"/>
      <c r="T3800" s="8"/>
      <c r="U3800" s="8"/>
      <c r="V3800" s="11"/>
      <c r="W3800" s="19"/>
      <c r="X3800" s="8"/>
      <c r="Y3800" s="90"/>
      <c r="Z3800" s="88"/>
      <c r="AA3800" s="88"/>
      <c r="AB3800" s="88"/>
      <c r="AC3800" s="88"/>
      <c r="AD3800" s="10"/>
      <c r="AE3800" s="8"/>
      <c r="AF3800" s="12"/>
      <c r="AG3800" s="8"/>
      <c r="AH3800" s="88"/>
    </row>
    <row r="3801" spans="1:34" x14ac:dyDescent="0.25">
      <c r="A3801" s="62">
        <f>COUNTA(H3801:K3801,L3801:AH3801)</f>
        <v>0</v>
      </c>
      <c r="B3801" s="13"/>
      <c r="C3801" s="13"/>
      <c r="D3801" s="13"/>
      <c r="E3801" s="13">
        <f t="shared" si="476"/>
        <v>0</v>
      </c>
      <c r="F3801" s="13"/>
      <c r="G3801" s="13"/>
      <c r="H3801" s="88"/>
      <c r="I3801" s="88"/>
      <c r="J3801" s="9"/>
      <c r="K3801" s="8"/>
      <c r="L3801" s="19"/>
      <c r="M3801" s="8"/>
      <c r="N3801" s="19"/>
      <c r="O3801" s="19"/>
      <c r="P3801" s="19"/>
      <c r="Q3801" s="8"/>
      <c r="R3801" s="8"/>
      <c r="S3801" s="88"/>
      <c r="T3801" s="8"/>
      <c r="U3801" s="8"/>
      <c r="V3801" s="11"/>
      <c r="W3801" s="19"/>
      <c r="X3801" s="8"/>
      <c r="Y3801" s="90"/>
      <c r="Z3801" s="88"/>
      <c r="AA3801" s="88"/>
      <c r="AB3801" s="88"/>
      <c r="AC3801" s="88"/>
      <c r="AD3801" s="10"/>
      <c r="AE3801" s="8"/>
      <c r="AF3801" s="12"/>
      <c r="AG3801" s="8"/>
      <c r="AH3801" s="88"/>
    </row>
    <row r="3802" spans="1:34" x14ac:dyDescent="0.25">
      <c r="A3802" s="62">
        <f>COUNTA(H3802:K3802,L3802:AH3802)</f>
        <v>0</v>
      </c>
      <c r="B3802" s="13"/>
      <c r="C3802" s="13"/>
      <c r="D3802" s="13"/>
      <c r="E3802" s="13">
        <f t="shared" si="476"/>
        <v>0</v>
      </c>
      <c r="F3802" s="13"/>
      <c r="G3802" s="13"/>
      <c r="H3802" s="88"/>
      <c r="I3802" s="88"/>
      <c r="J3802" s="9"/>
      <c r="K3802" s="8"/>
      <c r="L3802" s="19"/>
      <c r="M3802" s="8"/>
      <c r="N3802" s="19"/>
      <c r="O3802" s="19"/>
      <c r="P3802" s="19"/>
      <c r="Q3802" s="8"/>
      <c r="R3802" s="8"/>
      <c r="S3802" s="88"/>
      <c r="T3802" s="8"/>
      <c r="U3802" s="8"/>
      <c r="V3802" s="11"/>
      <c r="W3802" s="19"/>
      <c r="X3802" s="8"/>
      <c r="Y3802" s="90"/>
      <c r="Z3802" s="88"/>
      <c r="AA3802" s="88"/>
      <c r="AB3802" s="88"/>
      <c r="AC3802" s="88"/>
      <c r="AD3802" s="10"/>
      <c r="AE3802" s="8"/>
      <c r="AF3802" s="12"/>
      <c r="AG3802" s="8"/>
      <c r="AH3802" s="88"/>
    </row>
    <row r="3803" spans="1:34" x14ac:dyDescent="0.25">
      <c r="A3803" s="62">
        <f>COUNTA(H3803:K3803,L3803:AH3803)</f>
        <v>0</v>
      </c>
      <c r="B3803" s="13"/>
      <c r="C3803" s="13"/>
      <c r="D3803" s="13"/>
      <c r="E3803" s="13">
        <f t="shared" si="476"/>
        <v>0</v>
      </c>
      <c r="F3803" s="13"/>
      <c r="G3803" s="13"/>
      <c r="H3803" s="88"/>
      <c r="I3803" s="88"/>
      <c r="J3803" s="9"/>
      <c r="K3803" s="8"/>
      <c r="L3803" s="19"/>
      <c r="M3803" s="8"/>
      <c r="N3803" s="19"/>
      <c r="O3803" s="19"/>
      <c r="P3803" s="19"/>
      <c r="Q3803" s="8"/>
      <c r="R3803" s="8"/>
      <c r="S3803" s="88"/>
      <c r="T3803" s="8"/>
      <c r="U3803" s="8"/>
      <c r="V3803" s="11"/>
      <c r="W3803" s="19"/>
      <c r="X3803" s="8"/>
      <c r="Y3803" s="90"/>
      <c r="Z3803" s="88"/>
      <c r="AA3803" s="88"/>
      <c r="AB3803" s="88"/>
      <c r="AC3803" s="88"/>
      <c r="AD3803" s="10"/>
      <c r="AE3803" s="8"/>
      <c r="AF3803" s="12"/>
      <c r="AG3803" s="8"/>
      <c r="AH3803" s="88"/>
    </row>
    <row r="3804" spans="1:34" s="26" customFormat="1" ht="11.25" customHeight="1" x14ac:dyDescent="0.25">
      <c r="A3804" s="21">
        <v>0</v>
      </c>
      <c r="B3804" s="22"/>
      <c r="C3804" s="22"/>
      <c r="D3804" s="21"/>
      <c r="E3804" s="23">
        <f>MAX(E3788:E3803)</f>
        <v>0</v>
      </c>
      <c r="F3804" s="21" t="str">
        <f>RIGHT(R3804,4)</f>
        <v xml:space="preserve"> - 0</v>
      </c>
      <c r="G3804" s="21" t="str">
        <f>RIGHT(X3804,4)</f>
        <v xml:space="preserve"> - 0</v>
      </c>
      <c r="H3804" s="88"/>
      <c r="I3804" s="88"/>
      <c r="J3804" s="23" t="s">
        <v>85</v>
      </c>
      <c r="K3804" s="23" t="str">
        <f>IF(E3804=4,"ВО",IF(E3804=3,"СПО",IF(E3804=2,"ВО (с)",IF(E3804=1,"СПО (с)","-"))))</f>
        <v>-</v>
      </c>
      <c r="L3804" s="23">
        <f>COUNTA(L3788:L3803)</f>
        <v>0</v>
      </c>
      <c r="M3804" s="23" t="s">
        <v>80</v>
      </c>
      <c r="N3804" s="23" t="s">
        <v>80</v>
      </c>
      <c r="O3804" s="23">
        <f>COUNTA(O3788:O3803)</f>
        <v>0</v>
      </c>
      <c r="P3804" s="23" t="s">
        <v>80</v>
      </c>
      <c r="Q3804" s="23">
        <f>SUM(Q3788:Q3803)</f>
        <v>0</v>
      </c>
      <c r="R3804" s="23" t="str">
        <f>CONCATENATE("П.Г.П. - ",MAX(R3788:R3803))</f>
        <v>П.Г.П. - 0</v>
      </c>
      <c r="S3804" s="23">
        <f>COUNTA(S3788)</f>
        <v>0</v>
      </c>
      <c r="T3804" s="23">
        <f>T3789</f>
        <v>0</v>
      </c>
      <c r="U3804" s="23" t="s">
        <v>80</v>
      </c>
      <c r="V3804" s="23" t="s">
        <v>80</v>
      </c>
      <c r="W3804" s="23">
        <f>COUNTA(W3788:W3803)</f>
        <v>0</v>
      </c>
      <c r="X3804" s="23" t="str">
        <f>CONCATENATE("П.Г.П. - ",MAX(X3788:X3803))</f>
        <v>П.Г.П. - 0</v>
      </c>
      <c r="Y3804" s="24">
        <f>Y3788</f>
        <v>0</v>
      </c>
      <c r="Z3804" s="23" t="str">
        <f>IF(Z3788="","-",Z3788)</f>
        <v>-</v>
      </c>
      <c r="AA3804" s="23" t="str">
        <f t="shared" ref="AA3804:AC3804" si="477">IF(AA3788="","-",AA3788)</f>
        <v>-</v>
      </c>
      <c r="AB3804" s="23" t="str">
        <f t="shared" si="477"/>
        <v>-</v>
      </c>
      <c r="AC3804" s="23" t="str">
        <f t="shared" si="477"/>
        <v>-</v>
      </c>
      <c r="AD3804" s="23" t="s">
        <v>80</v>
      </c>
      <c r="AE3804" s="23">
        <f>SUM(AE3788:AE3803)</f>
        <v>0</v>
      </c>
      <c r="AF3804" s="25">
        <f>SUM(AF3788:AF3803)</f>
        <v>0</v>
      </c>
      <c r="AG3804" s="23" t="s">
        <v>80</v>
      </c>
      <c r="AH3804" s="23" t="s">
        <v>80</v>
      </c>
    </row>
    <row r="3805" spans="1:34" x14ac:dyDescent="0.25">
      <c r="A3805" s="62">
        <f>COUNTA(H3805:K3805,L3805:AH3805)-7</f>
        <v>-1</v>
      </c>
      <c r="B3805" s="13"/>
      <c r="C3805" s="13"/>
      <c r="D3805" s="13"/>
      <c r="E3805" s="13">
        <f t="shared" ref="E3805:E3820" si="478">IF(K3805="ВО",4,IF(K3805="СПО",3,IF(K3805="ВО (студент)",2,IF(K3805="СПО (студент)",1,0))))</f>
        <v>0</v>
      </c>
      <c r="F3805" s="13"/>
      <c r="G3805" s="13"/>
      <c r="H3805" s="88">
        <v>244</v>
      </c>
      <c r="I3805" s="88"/>
      <c r="J3805" s="7" t="s">
        <v>77</v>
      </c>
      <c r="K3805" s="8"/>
      <c r="L3805" s="19"/>
      <c r="M3805" s="8"/>
      <c r="N3805" s="19"/>
      <c r="O3805" s="19"/>
      <c r="P3805" s="19"/>
      <c r="Q3805" s="8"/>
      <c r="R3805" s="8"/>
      <c r="S3805" s="88"/>
      <c r="T3805" s="17" t="s">
        <v>80</v>
      </c>
      <c r="U3805" s="17" t="s">
        <v>80</v>
      </c>
      <c r="V3805" s="18" t="s">
        <v>80</v>
      </c>
      <c r="W3805" s="19"/>
      <c r="X3805" s="8"/>
      <c r="Y3805" s="90"/>
      <c r="Z3805" s="88"/>
      <c r="AA3805" s="88"/>
      <c r="AB3805" s="88" t="str">
        <f>IF(Y3805&lt;1,"-",ROUND(YEARFRAC(Y3805,#REF!,1),2))</f>
        <v>-</v>
      </c>
      <c r="AC3805" s="88"/>
      <c r="AD3805" s="10"/>
      <c r="AE3805" s="8"/>
      <c r="AF3805" s="12"/>
      <c r="AG3805" s="8"/>
      <c r="AH3805" s="88"/>
    </row>
    <row r="3806" spans="1:34" x14ac:dyDescent="0.25">
      <c r="A3806" s="62">
        <f>COUNTA(H3806:K3806,L3806:AH3806)</f>
        <v>0</v>
      </c>
      <c r="B3806" s="13"/>
      <c r="C3806" s="13"/>
      <c r="D3806" s="13"/>
      <c r="E3806" s="13">
        <f t="shared" si="478"/>
        <v>0</v>
      </c>
      <c r="F3806" s="13"/>
      <c r="G3806" s="13"/>
      <c r="H3806" s="88"/>
      <c r="I3806" s="88"/>
      <c r="J3806" s="9"/>
      <c r="K3806" s="8"/>
      <c r="L3806" s="19"/>
      <c r="M3806" s="8"/>
      <c r="N3806" s="19"/>
      <c r="O3806" s="19"/>
      <c r="P3806" s="19"/>
      <c r="Q3806" s="8"/>
      <c r="R3806" s="8"/>
      <c r="S3806" s="88"/>
      <c r="T3806" s="8"/>
      <c r="U3806" s="8"/>
      <c r="V3806" s="11"/>
      <c r="W3806" s="19"/>
      <c r="X3806" s="8"/>
      <c r="Y3806" s="90"/>
      <c r="Z3806" s="88"/>
      <c r="AA3806" s="88"/>
      <c r="AB3806" s="88"/>
      <c r="AC3806" s="88"/>
      <c r="AD3806" s="10"/>
      <c r="AE3806" s="8"/>
      <c r="AF3806" s="12"/>
      <c r="AG3806" s="8"/>
      <c r="AH3806" s="88"/>
    </row>
    <row r="3807" spans="1:34" x14ac:dyDescent="0.25">
      <c r="A3807" s="62">
        <f>COUNTA(H3807:K3807,L3807:AH3807,J3808)-4</f>
        <v>0</v>
      </c>
      <c r="B3807" s="13"/>
      <c r="C3807" s="13"/>
      <c r="D3807" s="13"/>
      <c r="E3807" s="13">
        <f t="shared" si="478"/>
        <v>0</v>
      </c>
      <c r="F3807" s="13"/>
      <c r="G3807" s="13"/>
      <c r="H3807" s="88"/>
      <c r="I3807" s="88"/>
      <c r="J3807" s="7" t="s">
        <v>78</v>
      </c>
      <c r="K3807" s="8"/>
      <c r="L3807" s="19"/>
      <c r="M3807" s="8"/>
      <c r="N3807" s="19"/>
      <c r="O3807" s="19"/>
      <c r="P3807" s="19"/>
      <c r="Q3807" s="8"/>
      <c r="R3807" s="8"/>
      <c r="S3807" s="88"/>
      <c r="T3807" s="17" t="s">
        <v>80</v>
      </c>
      <c r="U3807" s="17" t="s">
        <v>80</v>
      </c>
      <c r="V3807" s="18" t="s">
        <v>80</v>
      </c>
      <c r="W3807" s="19"/>
      <c r="X3807" s="8"/>
      <c r="Y3807" s="90"/>
      <c r="Z3807" s="88"/>
      <c r="AA3807" s="88"/>
      <c r="AB3807" s="88"/>
      <c r="AC3807" s="88"/>
      <c r="AD3807" s="10"/>
      <c r="AE3807" s="8"/>
      <c r="AF3807" s="12"/>
      <c r="AG3807" s="8"/>
      <c r="AH3807" s="88"/>
    </row>
    <row r="3808" spans="1:34" x14ac:dyDescent="0.25">
      <c r="A3808" s="62">
        <f>COUNTA(H3808:K3808,L3808:AH3808)</f>
        <v>0</v>
      </c>
      <c r="B3808" s="13"/>
      <c r="C3808" s="13"/>
      <c r="D3808" s="13" t="str">
        <f>IF(J3808&gt;0,"совмещение","-")</f>
        <v>-</v>
      </c>
      <c r="E3808" s="13">
        <f t="shared" si="478"/>
        <v>0</v>
      </c>
      <c r="F3808" s="13"/>
      <c r="G3808" s="13"/>
      <c r="H3808" s="88"/>
      <c r="I3808" s="88"/>
      <c r="J3808" s="9"/>
      <c r="K3808" s="8"/>
      <c r="L3808" s="19"/>
      <c r="M3808" s="8"/>
      <c r="N3808" s="19"/>
      <c r="O3808" s="19"/>
      <c r="P3808" s="19"/>
      <c r="Q3808" s="8"/>
      <c r="R3808" s="8"/>
      <c r="S3808" s="88"/>
      <c r="T3808" s="8"/>
      <c r="U3808" s="8"/>
      <c r="V3808" s="11"/>
      <c r="W3808" s="19"/>
      <c r="X3808" s="8"/>
      <c r="Y3808" s="90"/>
      <c r="Z3808" s="88"/>
      <c r="AA3808" s="88"/>
      <c r="AB3808" s="88"/>
      <c r="AC3808" s="88"/>
      <c r="AD3808" s="10"/>
      <c r="AE3808" s="8"/>
      <c r="AF3808" s="12"/>
      <c r="AG3808" s="8"/>
      <c r="AH3808" s="88"/>
    </row>
    <row r="3809" spans="1:34" x14ac:dyDescent="0.25">
      <c r="A3809" s="62">
        <f>COUNTA(H3809:K3809,L3809:AH3809)</f>
        <v>0</v>
      </c>
      <c r="B3809" s="13"/>
      <c r="C3809" s="13"/>
      <c r="D3809" s="13"/>
      <c r="E3809" s="13">
        <f t="shared" si="478"/>
        <v>0</v>
      </c>
      <c r="F3809" s="13"/>
      <c r="G3809" s="13"/>
      <c r="H3809" s="88"/>
      <c r="I3809" s="88"/>
      <c r="J3809" s="9"/>
      <c r="K3809" s="8"/>
      <c r="L3809" s="19"/>
      <c r="M3809" s="8"/>
      <c r="N3809" s="19"/>
      <c r="O3809" s="19"/>
      <c r="P3809" s="19"/>
      <c r="Q3809" s="8"/>
      <c r="R3809" s="8"/>
      <c r="S3809" s="88"/>
      <c r="T3809" s="8"/>
      <c r="U3809" s="8"/>
      <c r="V3809" s="11"/>
      <c r="W3809" s="19"/>
      <c r="X3809" s="8"/>
      <c r="Y3809" s="90"/>
      <c r="Z3809" s="88"/>
      <c r="AA3809" s="88"/>
      <c r="AB3809" s="88"/>
      <c r="AC3809" s="88"/>
      <c r="AD3809" s="10"/>
      <c r="AE3809" s="8"/>
      <c r="AF3809" s="12"/>
      <c r="AG3809" s="8"/>
      <c r="AH3809" s="88"/>
    </row>
    <row r="3810" spans="1:34" x14ac:dyDescent="0.25">
      <c r="A3810" s="62">
        <f>COUNTA(H3810:K3810,L3810:AH3810)</f>
        <v>0</v>
      </c>
      <c r="B3810" s="13"/>
      <c r="C3810" s="13"/>
      <c r="D3810" s="13"/>
      <c r="E3810" s="13">
        <f t="shared" si="478"/>
        <v>0</v>
      </c>
      <c r="F3810" s="13"/>
      <c r="G3810" s="13"/>
      <c r="H3810" s="88"/>
      <c r="I3810" s="88"/>
      <c r="J3810" s="9"/>
      <c r="K3810" s="8"/>
      <c r="L3810" s="19"/>
      <c r="M3810" s="8"/>
      <c r="N3810" s="19"/>
      <c r="O3810" s="19"/>
      <c r="P3810" s="19"/>
      <c r="Q3810" s="8"/>
      <c r="R3810" s="8"/>
      <c r="S3810" s="88"/>
      <c r="T3810" s="8"/>
      <c r="U3810" s="8"/>
      <c r="V3810" s="11"/>
      <c r="W3810" s="19"/>
      <c r="X3810" s="8"/>
      <c r="Y3810" s="90"/>
      <c r="Z3810" s="88"/>
      <c r="AA3810" s="88"/>
      <c r="AB3810" s="88"/>
      <c r="AC3810" s="88"/>
      <c r="AD3810" s="10"/>
      <c r="AE3810" s="8"/>
      <c r="AF3810" s="12"/>
      <c r="AG3810" s="8"/>
      <c r="AH3810" s="88"/>
    </row>
    <row r="3811" spans="1:34" x14ac:dyDescent="0.25">
      <c r="A3811" s="62">
        <f>COUNTA(H3811:K3811,L3811:AH3811)</f>
        <v>0</v>
      </c>
      <c r="B3811" s="13"/>
      <c r="C3811" s="13"/>
      <c r="D3811" s="13"/>
      <c r="E3811" s="13">
        <f t="shared" si="478"/>
        <v>0</v>
      </c>
      <c r="F3811" s="13"/>
      <c r="G3811" s="13"/>
      <c r="H3811" s="88"/>
      <c r="I3811" s="88"/>
      <c r="J3811" s="9"/>
      <c r="K3811" s="8"/>
      <c r="L3811" s="19"/>
      <c r="M3811" s="8"/>
      <c r="N3811" s="19"/>
      <c r="O3811" s="19"/>
      <c r="P3811" s="19"/>
      <c r="Q3811" s="8"/>
      <c r="R3811" s="8"/>
      <c r="S3811" s="88"/>
      <c r="T3811" s="8"/>
      <c r="U3811" s="8"/>
      <c r="V3811" s="11"/>
      <c r="W3811" s="19"/>
      <c r="X3811" s="8"/>
      <c r="Y3811" s="90"/>
      <c r="Z3811" s="88"/>
      <c r="AA3811" s="88"/>
      <c r="AB3811" s="88"/>
      <c r="AC3811" s="88"/>
      <c r="AD3811" s="10"/>
      <c r="AE3811" s="8"/>
      <c r="AF3811" s="12"/>
      <c r="AG3811" s="8"/>
      <c r="AH3811" s="88"/>
    </row>
    <row r="3812" spans="1:34" x14ac:dyDescent="0.25">
      <c r="A3812" s="62">
        <f>COUNTA(H3812:K3812,L3812:AH3812)</f>
        <v>0</v>
      </c>
      <c r="B3812" s="13"/>
      <c r="C3812" s="13"/>
      <c r="D3812" s="13"/>
      <c r="E3812" s="13">
        <f t="shared" si="478"/>
        <v>0</v>
      </c>
      <c r="F3812" s="13"/>
      <c r="G3812" s="13"/>
      <c r="H3812" s="88"/>
      <c r="I3812" s="88"/>
      <c r="J3812" s="9"/>
      <c r="K3812" s="8"/>
      <c r="L3812" s="19"/>
      <c r="M3812" s="8"/>
      <c r="N3812" s="19"/>
      <c r="O3812" s="19"/>
      <c r="P3812" s="19"/>
      <c r="Q3812" s="8"/>
      <c r="R3812" s="8"/>
      <c r="S3812" s="88"/>
      <c r="T3812" s="8"/>
      <c r="U3812" s="8"/>
      <c r="V3812" s="11"/>
      <c r="W3812" s="19"/>
      <c r="X3812" s="8"/>
      <c r="Y3812" s="90"/>
      <c r="Z3812" s="88"/>
      <c r="AA3812" s="88"/>
      <c r="AB3812" s="88"/>
      <c r="AC3812" s="88"/>
      <c r="AD3812" s="10"/>
      <c r="AE3812" s="8"/>
      <c r="AF3812" s="12"/>
      <c r="AG3812" s="8"/>
      <c r="AH3812" s="88"/>
    </row>
    <row r="3813" spans="1:34" x14ac:dyDescent="0.25">
      <c r="A3813" s="62">
        <f>COUNTA(H3813:K3813,L3813:AH3813)</f>
        <v>0</v>
      </c>
      <c r="B3813" s="13"/>
      <c r="C3813" s="13"/>
      <c r="D3813" s="13"/>
      <c r="E3813" s="13">
        <f t="shared" si="478"/>
        <v>0</v>
      </c>
      <c r="F3813" s="13"/>
      <c r="G3813" s="13"/>
      <c r="H3813" s="88"/>
      <c r="I3813" s="88"/>
      <c r="J3813" s="9"/>
      <c r="K3813" s="8"/>
      <c r="L3813" s="19"/>
      <c r="M3813" s="8"/>
      <c r="N3813" s="19"/>
      <c r="O3813" s="19"/>
      <c r="P3813" s="19"/>
      <c r="Q3813" s="8"/>
      <c r="R3813" s="8"/>
      <c r="S3813" s="88"/>
      <c r="T3813" s="8"/>
      <c r="U3813" s="8"/>
      <c r="V3813" s="11"/>
      <c r="W3813" s="19"/>
      <c r="X3813" s="8"/>
      <c r="Y3813" s="90"/>
      <c r="Z3813" s="88"/>
      <c r="AA3813" s="88"/>
      <c r="AB3813" s="88"/>
      <c r="AC3813" s="88"/>
      <c r="AD3813" s="10"/>
      <c r="AE3813" s="8"/>
      <c r="AF3813" s="12"/>
      <c r="AG3813" s="8"/>
      <c r="AH3813" s="88"/>
    </row>
    <row r="3814" spans="1:34" x14ac:dyDescent="0.25">
      <c r="A3814" s="62">
        <f>COUNTA(H3814:K3814,L3814:AH3814,J3815)-4</f>
        <v>0</v>
      </c>
      <c r="B3814" s="13"/>
      <c r="C3814" s="13"/>
      <c r="D3814" s="13"/>
      <c r="E3814" s="13">
        <f t="shared" si="478"/>
        <v>0</v>
      </c>
      <c r="F3814" s="13"/>
      <c r="G3814" s="13"/>
      <c r="H3814" s="88"/>
      <c r="I3814" s="88"/>
      <c r="J3814" s="7" t="s">
        <v>79</v>
      </c>
      <c r="K3814" s="8"/>
      <c r="L3814" s="19"/>
      <c r="M3814" s="8"/>
      <c r="N3814" s="19"/>
      <c r="O3814" s="19"/>
      <c r="P3814" s="19"/>
      <c r="Q3814" s="8"/>
      <c r="R3814" s="8"/>
      <c r="S3814" s="88"/>
      <c r="T3814" s="17" t="s">
        <v>80</v>
      </c>
      <c r="U3814" s="17" t="s">
        <v>80</v>
      </c>
      <c r="V3814" s="18" t="s">
        <v>80</v>
      </c>
      <c r="W3814" s="19"/>
      <c r="X3814" s="8"/>
      <c r="Y3814" s="90"/>
      <c r="Z3814" s="88"/>
      <c r="AA3814" s="88"/>
      <c r="AB3814" s="88"/>
      <c r="AC3814" s="88"/>
      <c r="AD3814" s="10"/>
      <c r="AE3814" s="8"/>
      <c r="AF3814" s="12"/>
      <c r="AG3814" s="8"/>
      <c r="AH3814" s="88"/>
    </row>
    <row r="3815" spans="1:34" x14ac:dyDescent="0.25">
      <c r="A3815" s="62">
        <f>COUNTA(H3815:K3815,L3815:AH3815)</f>
        <v>0</v>
      </c>
      <c r="B3815" s="13"/>
      <c r="C3815" s="13"/>
      <c r="D3815" s="13" t="str">
        <f>IF(J3815&gt;0,"совместительство","-")</f>
        <v>-</v>
      </c>
      <c r="E3815" s="13">
        <f t="shared" si="478"/>
        <v>0</v>
      </c>
      <c r="F3815" s="13"/>
      <c r="G3815" s="13"/>
      <c r="H3815" s="88"/>
      <c r="I3815" s="88"/>
      <c r="J3815" s="9"/>
      <c r="K3815" s="8"/>
      <c r="L3815" s="19"/>
      <c r="M3815" s="8"/>
      <c r="N3815" s="19"/>
      <c r="O3815" s="19"/>
      <c r="P3815" s="19"/>
      <c r="Q3815" s="8"/>
      <c r="R3815" s="8"/>
      <c r="S3815" s="88"/>
      <c r="T3815" s="8"/>
      <c r="U3815" s="8"/>
      <c r="V3815" s="11"/>
      <c r="W3815" s="19"/>
      <c r="X3815" s="8"/>
      <c r="Y3815" s="90"/>
      <c r="Z3815" s="88"/>
      <c r="AA3815" s="88"/>
      <c r="AB3815" s="88"/>
      <c r="AC3815" s="88"/>
      <c r="AD3815" s="10"/>
      <c r="AE3815" s="8"/>
      <c r="AF3815" s="12"/>
      <c r="AG3815" s="8"/>
      <c r="AH3815" s="88"/>
    </row>
    <row r="3816" spans="1:34" x14ac:dyDescent="0.25">
      <c r="A3816" s="62">
        <f>COUNTA(H3816:K3816,L3816:AH3816)</f>
        <v>0</v>
      </c>
      <c r="B3816" s="13"/>
      <c r="C3816" s="13"/>
      <c r="D3816" s="13"/>
      <c r="E3816" s="13">
        <f t="shared" si="478"/>
        <v>0</v>
      </c>
      <c r="F3816" s="13"/>
      <c r="G3816" s="13"/>
      <c r="H3816" s="88"/>
      <c r="I3816" s="88"/>
      <c r="J3816" s="9"/>
      <c r="K3816" s="8"/>
      <c r="L3816" s="19"/>
      <c r="M3816" s="8"/>
      <c r="N3816" s="19"/>
      <c r="O3816" s="19"/>
      <c r="P3816" s="19"/>
      <c r="Q3816" s="8"/>
      <c r="R3816" s="8"/>
      <c r="S3816" s="88"/>
      <c r="T3816" s="8"/>
      <c r="U3816" s="8"/>
      <c r="V3816" s="11"/>
      <c r="W3816" s="19"/>
      <c r="X3816" s="8"/>
      <c r="Y3816" s="90"/>
      <c r="Z3816" s="88"/>
      <c r="AA3816" s="88"/>
      <c r="AB3816" s="88"/>
      <c r="AC3816" s="88"/>
      <c r="AD3816" s="10"/>
      <c r="AE3816" s="8"/>
      <c r="AF3816" s="12"/>
      <c r="AG3816" s="8"/>
      <c r="AH3816" s="88"/>
    </row>
    <row r="3817" spans="1:34" x14ac:dyDescent="0.25">
      <c r="A3817" s="62">
        <f>COUNTA(H3817:K3817,L3817:AH3817)</f>
        <v>0</v>
      </c>
      <c r="B3817" s="13"/>
      <c r="C3817" s="13"/>
      <c r="D3817" s="13"/>
      <c r="E3817" s="13">
        <f t="shared" si="478"/>
        <v>0</v>
      </c>
      <c r="F3817" s="13"/>
      <c r="G3817" s="13"/>
      <c r="H3817" s="88"/>
      <c r="I3817" s="88"/>
      <c r="J3817" s="9"/>
      <c r="K3817" s="8"/>
      <c r="L3817" s="19"/>
      <c r="M3817" s="8"/>
      <c r="N3817" s="19"/>
      <c r="O3817" s="19"/>
      <c r="P3817" s="19"/>
      <c r="Q3817" s="8"/>
      <c r="R3817" s="8"/>
      <c r="S3817" s="88"/>
      <c r="T3817" s="8"/>
      <c r="U3817" s="8"/>
      <c r="V3817" s="11"/>
      <c r="W3817" s="19"/>
      <c r="X3817" s="8"/>
      <c r="Y3817" s="90"/>
      <c r="Z3817" s="88"/>
      <c r="AA3817" s="88"/>
      <c r="AB3817" s="88"/>
      <c r="AC3817" s="88"/>
      <c r="AD3817" s="10"/>
      <c r="AE3817" s="8"/>
      <c r="AF3817" s="12"/>
      <c r="AG3817" s="8"/>
      <c r="AH3817" s="88"/>
    </row>
    <row r="3818" spans="1:34" x14ac:dyDescent="0.25">
      <c r="A3818" s="62">
        <f>COUNTA(H3818:K3818,L3818:AH3818)</f>
        <v>0</v>
      </c>
      <c r="B3818" s="13"/>
      <c r="C3818" s="13"/>
      <c r="D3818" s="13"/>
      <c r="E3818" s="13">
        <f t="shared" si="478"/>
        <v>0</v>
      </c>
      <c r="F3818" s="13"/>
      <c r="G3818" s="13"/>
      <c r="H3818" s="88"/>
      <c r="I3818" s="88"/>
      <c r="J3818" s="9"/>
      <c r="K3818" s="8"/>
      <c r="L3818" s="19"/>
      <c r="M3818" s="8"/>
      <c r="N3818" s="19"/>
      <c r="O3818" s="19"/>
      <c r="P3818" s="19"/>
      <c r="Q3818" s="8"/>
      <c r="R3818" s="8"/>
      <c r="S3818" s="88"/>
      <c r="T3818" s="8"/>
      <c r="U3818" s="8"/>
      <c r="V3818" s="11"/>
      <c r="W3818" s="19"/>
      <c r="X3818" s="8"/>
      <c r="Y3818" s="90"/>
      <c r="Z3818" s="88"/>
      <c r="AA3818" s="88"/>
      <c r="AB3818" s="88"/>
      <c r="AC3818" s="88"/>
      <c r="AD3818" s="10"/>
      <c r="AE3818" s="8"/>
      <c r="AF3818" s="12"/>
      <c r="AG3818" s="8"/>
      <c r="AH3818" s="88"/>
    </row>
    <row r="3819" spans="1:34" x14ac:dyDescent="0.25">
      <c r="A3819" s="62">
        <f>COUNTA(H3819:K3819,L3819:AH3819)</f>
        <v>0</v>
      </c>
      <c r="B3819" s="13"/>
      <c r="C3819" s="13"/>
      <c r="D3819" s="13"/>
      <c r="E3819" s="13">
        <f t="shared" si="478"/>
        <v>0</v>
      </c>
      <c r="F3819" s="13"/>
      <c r="G3819" s="13"/>
      <c r="H3819" s="88"/>
      <c r="I3819" s="88"/>
      <c r="J3819" s="9"/>
      <c r="K3819" s="8"/>
      <c r="L3819" s="19"/>
      <c r="M3819" s="8"/>
      <c r="N3819" s="19"/>
      <c r="O3819" s="19"/>
      <c r="P3819" s="19"/>
      <c r="Q3819" s="8"/>
      <c r="R3819" s="8"/>
      <c r="S3819" s="88"/>
      <c r="T3819" s="8"/>
      <c r="U3819" s="8"/>
      <c r="V3819" s="11"/>
      <c r="W3819" s="19"/>
      <c r="X3819" s="8"/>
      <c r="Y3819" s="90"/>
      <c r="Z3819" s="88"/>
      <c r="AA3819" s="88"/>
      <c r="AB3819" s="88"/>
      <c r="AC3819" s="88"/>
      <c r="AD3819" s="10"/>
      <c r="AE3819" s="8"/>
      <c r="AF3819" s="12"/>
      <c r="AG3819" s="8"/>
      <c r="AH3819" s="88"/>
    </row>
    <row r="3820" spans="1:34" x14ac:dyDescent="0.25">
      <c r="A3820" s="62">
        <f>COUNTA(H3820:K3820,L3820:AH3820)</f>
        <v>0</v>
      </c>
      <c r="B3820" s="13"/>
      <c r="C3820" s="13"/>
      <c r="D3820" s="13"/>
      <c r="E3820" s="13">
        <f t="shared" si="478"/>
        <v>0</v>
      </c>
      <c r="F3820" s="13"/>
      <c r="G3820" s="13"/>
      <c r="H3820" s="88"/>
      <c r="I3820" s="88"/>
      <c r="J3820" s="9"/>
      <c r="K3820" s="8"/>
      <c r="L3820" s="19"/>
      <c r="M3820" s="8"/>
      <c r="N3820" s="19"/>
      <c r="O3820" s="19"/>
      <c r="P3820" s="19"/>
      <c r="Q3820" s="8"/>
      <c r="R3820" s="8"/>
      <c r="S3820" s="88"/>
      <c r="T3820" s="8"/>
      <c r="U3820" s="8"/>
      <c r="V3820" s="11"/>
      <c r="W3820" s="19"/>
      <c r="X3820" s="8"/>
      <c r="Y3820" s="90"/>
      <c r="Z3820" s="88"/>
      <c r="AA3820" s="88"/>
      <c r="AB3820" s="88"/>
      <c r="AC3820" s="88"/>
      <c r="AD3820" s="10"/>
      <c r="AE3820" s="8"/>
      <c r="AF3820" s="12"/>
      <c r="AG3820" s="8"/>
      <c r="AH3820" s="88"/>
    </row>
    <row r="3821" spans="1:34" s="26" customFormat="1" ht="11.25" customHeight="1" x14ac:dyDescent="0.25">
      <c r="A3821" s="21">
        <v>0</v>
      </c>
      <c r="B3821" s="22"/>
      <c r="C3821" s="22"/>
      <c r="D3821" s="21"/>
      <c r="E3821" s="23">
        <f>MAX(E3805:E3820)</f>
        <v>0</v>
      </c>
      <c r="F3821" s="21" t="str">
        <f>RIGHT(R3821,4)</f>
        <v xml:space="preserve"> - 0</v>
      </c>
      <c r="G3821" s="21" t="str">
        <f>RIGHT(X3821,4)</f>
        <v xml:space="preserve"> - 0</v>
      </c>
      <c r="H3821" s="88"/>
      <c r="I3821" s="88"/>
      <c r="J3821" s="23" t="s">
        <v>85</v>
      </c>
      <c r="K3821" s="23" t="str">
        <f>IF(E3821=4,"ВО",IF(E3821=3,"СПО",IF(E3821=2,"ВО (с)",IF(E3821=1,"СПО (с)","-"))))</f>
        <v>-</v>
      </c>
      <c r="L3821" s="23">
        <f>COUNTA(L3805:L3820)</f>
        <v>0</v>
      </c>
      <c r="M3821" s="23" t="s">
        <v>80</v>
      </c>
      <c r="N3821" s="23" t="s">
        <v>80</v>
      </c>
      <c r="O3821" s="23">
        <f>COUNTA(O3805:O3820)</f>
        <v>0</v>
      </c>
      <c r="P3821" s="23" t="s">
        <v>80</v>
      </c>
      <c r="Q3821" s="23">
        <f>SUM(Q3805:Q3820)</f>
        <v>0</v>
      </c>
      <c r="R3821" s="23" t="str">
        <f>CONCATENATE("П.Г.П. - ",MAX(R3805:R3820))</f>
        <v>П.Г.П. - 0</v>
      </c>
      <c r="S3821" s="23">
        <f>COUNTA(S3805)</f>
        <v>0</v>
      </c>
      <c r="T3821" s="23">
        <f>T3806</f>
        <v>0</v>
      </c>
      <c r="U3821" s="23" t="s">
        <v>80</v>
      </c>
      <c r="V3821" s="23" t="s">
        <v>80</v>
      </c>
      <c r="W3821" s="23">
        <f>COUNTA(W3805:W3820)</f>
        <v>0</v>
      </c>
      <c r="X3821" s="23" t="str">
        <f>CONCATENATE("П.Г.П. - ",MAX(X3805:X3820))</f>
        <v>П.Г.П. - 0</v>
      </c>
      <c r="Y3821" s="24">
        <f>Y3805</f>
        <v>0</v>
      </c>
      <c r="Z3821" s="23" t="str">
        <f>IF(Z3805="","-",Z3805)</f>
        <v>-</v>
      </c>
      <c r="AA3821" s="23" t="str">
        <f t="shared" ref="AA3821:AC3821" si="479">IF(AA3805="","-",AA3805)</f>
        <v>-</v>
      </c>
      <c r="AB3821" s="23" t="str">
        <f t="shared" si="479"/>
        <v>-</v>
      </c>
      <c r="AC3821" s="23" t="str">
        <f t="shared" si="479"/>
        <v>-</v>
      </c>
      <c r="AD3821" s="23" t="s">
        <v>80</v>
      </c>
      <c r="AE3821" s="23">
        <f>SUM(AE3805:AE3820)</f>
        <v>0</v>
      </c>
      <c r="AF3821" s="25">
        <f>SUM(AF3805:AF3820)</f>
        <v>0</v>
      </c>
      <c r="AG3821" s="23" t="s">
        <v>80</v>
      </c>
      <c r="AH3821" s="23" t="s">
        <v>80</v>
      </c>
    </row>
    <row r="3822" spans="1:34" x14ac:dyDescent="0.25">
      <c r="A3822" s="62">
        <f>COUNTA(H3822:K3822,L3822:AH3822)-7</f>
        <v>-1</v>
      </c>
      <c r="B3822" s="13"/>
      <c r="C3822" s="13"/>
      <c r="D3822" s="13"/>
      <c r="E3822" s="13">
        <f t="shared" ref="E3822:E3837" si="480">IF(K3822="ВО",4,IF(K3822="СПО",3,IF(K3822="ВО (студент)",2,IF(K3822="СПО (студент)",1,0))))</f>
        <v>0</v>
      </c>
      <c r="F3822" s="13"/>
      <c r="G3822" s="13"/>
      <c r="H3822" s="88">
        <v>245</v>
      </c>
      <c r="I3822" s="88"/>
      <c r="J3822" s="7" t="s">
        <v>77</v>
      </c>
      <c r="K3822" s="8"/>
      <c r="L3822" s="19"/>
      <c r="M3822" s="8"/>
      <c r="N3822" s="19"/>
      <c r="O3822" s="19"/>
      <c r="P3822" s="19"/>
      <c r="Q3822" s="8"/>
      <c r="R3822" s="8"/>
      <c r="S3822" s="88"/>
      <c r="T3822" s="17" t="s">
        <v>80</v>
      </c>
      <c r="U3822" s="17" t="s">
        <v>80</v>
      </c>
      <c r="V3822" s="18" t="s">
        <v>80</v>
      </c>
      <c r="W3822" s="19"/>
      <c r="X3822" s="8"/>
      <c r="Y3822" s="90"/>
      <c r="Z3822" s="88"/>
      <c r="AA3822" s="88"/>
      <c r="AB3822" s="88" t="str">
        <f>IF(Y3822&lt;1,"-",ROUND(YEARFRAC(Y3822,#REF!,1),2))</f>
        <v>-</v>
      </c>
      <c r="AC3822" s="88"/>
      <c r="AD3822" s="10"/>
      <c r="AE3822" s="8"/>
      <c r="AF3822" s="12"/>
      <c r="AG3822" s="8"/>
      <c r="AH3822" s="88"/>
    </row>
    <row r="3823" spans="1:34" x14ac:dyDescent="0.25">
      <c r="A3823" s="62">
        <f>COUNTA(H3823:K3823,L3823:AH3823)</f>
        <v>0</v>
      </c>
      <c r="B3823" s="13"/>
      <c r="C3823" s="13"/>
      <c r="D3823" s="13"/>
      <c r="E3823" s="13">
        <f t="shared" si="480"/>
        <v>0</v>
      </c>
      <c r="F3823" s="13"/>
      <c r="G3823" s="13"/>
      <c r="H3823" s="88"/>
      <c r="I3823" s="88"/>
      <c r="J3823" s="9"/>
      <c r="K3823" s="8"/>
      <c r="L3823" s="19"/>
      <c r="M3823" s="8"/>
      <c r="N3823" s="19"/>
      <c r="O3823" s="19"/>
      <c r="P3823" s="19"/>
      <c r="Q3823" s="8"/>
      <c r="R3823" s="8"/>
      <c r="S3823" s="88"/>
      <c r="T3823" s="8"/>
      <c r="U3823" s="8"/>
      <c r="V3823" s="11"/>
      <c r="W3823" s="19"/>
      <c r="X3823" s="8"/>
      <c r="Y3823" s="90"/>
      <c r="Z3823" s="88"/>
      <c r="AA3823" s="88"/>
      <c r="AB3823" s="88"/>
      <c r="AC3823" s="88"/>
      <c r="AD3823" s="10"/>
      <c r="AE3823" s="8"/>
      <c r="AF3823" s="12"/>
      <c r="AG3823" s="8"/>
      <c r="AH3823" s="88"/>
    </row>
    <row r="3824" spans="1:34" x14ac:dyDescent="0.25">
      <c r="A3824" s="62">
        <f>COUNTA(H3824:K3824,L3824:AH3824,J3825)-4</f>
        <v>0</v>
      </c>
      <c r="B3824" s="13"/>
      <c r="C3824" s="13"/>
      <c r="D3824" s="13"/>
      <c r="E3824" s="13">
        <f t="shared" si="480"/>
        <v>0</v>
      </c>
      <c r="F3824" s="13"/>
      <c r="G3824" s="13"/>
      <c r="H3824" s="88"/>
      <c r="I3824" s="88"/>
      <c r="J3824" s="7" t="s">
        <v>78</v>
      </c>
      <c r="K3824" s="8"/>
      <c r="L3824" s="19"/>
      <c r="M3824" s="8"/>
      <c r="N3824" s="19"/>
      <c r="O3824" s="19"/>
      <c r="P3824" s="19"/>
      <c r="Q3824" s="8"/>
      <c r="R3824" s="8"/>
      <c r="S3824" s="88"/>
      <c r="T3824" s="17" t="s">
        <v>80</v>
      </c>
      <c r="U3824" s="17" t="s">
        <v>80</v>
      </c>
      <c r="V3824" s="18" t="s">
        <v>80</v>
      </c>
      <c r="W3824" s="19"/>
      <c r="X3824" s="8"/>
      <c r="Y3824" s="90"/>
      <c r="Z3824" s="88"/>
      <c r="AA3824" s="88"/>
      <c r="AB3824" s="88"/>
      <c r="AC3824" s="88"/>
      <c r="AD3824" s="10"/>
      <c r="AE3824" s="8"/>
      <c r="AF3824" s="12"/>
      <c r="AG3824" s="8"/>
      <c r="AH3824" s="88"/>
    </row>
    <row r="3825" spans="1:34" x14ac:dyDescent="0.25">
      <c r="A3825" s="62">
        <f>COUNTA(H3825:K3825,L3825:AH3825)</f>
        <v>0</v>
      </c>
      <c r="B3825" s="13"/>
      <c r="C3825" s="13"/>
      <c r="D3825" s="13" t="str">
        <f>IF(J3825&gt;0,"совмещение","-")</f>
        <v>-</v>
      </c>
      <c r="E3825" s="13">
        <f t="shared" si="480"/>
        <v>0</v>
      </c>
      <c r="F3825" s="13"/>
      <c r="G3825" s="13"/>
      <c r="H3825" s="88"/>
      <c r="I3825" s="88"/>
      <c r="J3825" s="9"/>
      <c r="K3825" s="8"/>
      <c r="L3825" s="19"/>
      <c r="M3825" s="8"/>
      <c r="N3825" s="19"/>
      <c r="O3825" s="19"/>
      <c r="P3825" s="19"/>
      <c r="Q3825" s="8"/>
      <c r="R3825" s="8"/>
      <c r="S3825" s="88"/>
      <c r="T3825" s="8"/>
      <c r="U3825" s="8"/>
      <c r="V3825" s="11"/>
      <c r="W3825" s="19"/>
      <c r="X3825" s="8"/>
      <c r="Y3825" s="90"/>
      <c r="Z3825" s="88"/>
      <c r="AA3825" s="88"/>
      <c r="AB3825" s="88"/>
      <c r="AC3825" s="88"/>
      <c r="AD3825" s="10"/>
      <c r="AE3825" s="8"/>
      <c r="AF3825" s="12"/>
      <c r="AG3825" s="8"/>
      <c r="AH3825" s="88"/>
    </row>
    <row r="3826" spans="1:34" x14ac:dyDescent="0.25">
      <c r="A3826" s="62">
        <f>COUNTA(H3826:K3826,L3826:AH3826)</f>
        <v>0</v>
      </c>
      <c r="B3826" s="13"/>
      <c r="C3826" s="13"/>
      <c r="D3826" s="13"/>
      <c r="E3826" s="13">
        <f t="shared" si="480"/>
        <v>0</v>
      </c>
      <c r="F3826" s="13"/>
      <c r="G3826" s="13"/>
      <c r="H3826" s="88"/>
      <c r="I3826" s="88"/>
      <c r="J3826" s="9"/>
      <c r="K3826" s="8"/>
      <c r="L3826" s="19"/>
      <c r="M3826" s="8"/>
      <c r="N3826" s="19"/>
      <c r="O3826" s="19"/>
      <c r="P3826" s="19"/>
      <c r="Q3826" s="8"/>
      <c r="R3826" s="8"/>
      <c r="S3826" s="88"/>
      <c r="T3826" s="8"/>
      <c r="U3826" s="8"/>
      <c r="V3826" s="11"/>
      <c r="W3826" s="19"/>
      <c r="X3826" s="8"/>
      <c r="Y3826" s="90"/>
      <c r="Z3826" s="88"/>
      <c r="AA3826" s="88"/>
      <c r="AB3826" s="88"/>
      <c r="AC3826" s="88"/>
      <c r="AD3826" s="10"/>
      <c r="AE3826" s="8"/>
      <c r="AF3826" s="12"/>
      <c r="AG3826" s="8"/>
      <c r="AH3826" s="88"/>
    </row>
    <row r="3827" spans="1:34" x14ac:dyDescent="0.25">
      <c r="A3827" s="62">
        <f>COUNTA(H3827:K3827,L3827:AH3827)</f>
        <v>0</v>
      </c>
      <c r="B3827" s="13"/>
      <c r="C3827" s="13"/>
      <c r="D3827" s="13"/>
      <c r="E3827" s="13">
        <f t="shared" si="480"/>
        <v>0</v>
      </c>
      <c r="F3827" s="13"/>
      <c r="G3827" s="13"/>
      <c r="H3827" s="88"/>
      <c r="I3827" s="88"/>
      <c r="J3827" s="9"/>
      <c r="K3827" s="8"/>
      <c r="L3827" s="19"/>
      <c r="M3827" s="8"/>
      <c r="N3827" s="19"/>
      <c r="O3827" s="19"/>
      <c r="P3827" s="19"/>
      <c r="Q3827" s="8"/>
      <c r="R3827" s="8"/>
      <c r="S3827" s="88"/>
      <c r="T3827" s="8"/>
      <c r="U3827" s="8"/>
      <c r="V3827" s="11"/>
      <c r="W3827" s="19"/>
      <c r="X3827" s="8"/>
      <c r="Y3827" s="90"/>
      <c r="Z3827" s="88"/>
      <c r="AA3827" s="88"/>
      <c r="AB3827" s="88"/>
      <c r="AC3827" s="88"/>
      <c r="AD3827" s="10"/>
      <c r="AE3827" s="8"/>
      <c r="AF3827" s="12"/>
      <c r="AG3827" s="8"/>
      <c r="AH3827" s="88"/>
    </row>
    <row r="3828" spans="1:34" x14ac:dyDescent="0.25">
      <c r="A3828" s="62">
        <f>COUNTA(H3828:K3828,L3828:AH3828)</f>
        <v>0</v>
      </c>
      <c r="B3828" s="13"/>
      <c r="C3828" s="13"/>
      <c r="D3828" s="13"/>
      <c r="E3828" s="13">
        <f t="shared" si="480"/>
        <v>0</v>
      </c>
      <c r="F3828" s="13"/>
      <c r="G3828" s="13"/>
      <c r="H3828" s="88"/>
      <c r="I3828" s="88"/>
      <c r="J3828" s="9"/>
      <c r="K3828" s="8"/>
      <c r="L3828" s="19"/>
      <c r="M3828" s="8"/>
      <c r="N3828" s="19"/>
      <c r="O3828" s="19"/>
      <c r="P3828" s="19"/>
      <c r="Q3828" s="8"/>
      <c r="R3828" s="8"/>
      <c r="S3828" s="88"/>
      <c r="T3828" s="8"/>
      <c r="U3828" s="8"/>
      <c r="V3828" s="11"/>
      <c r="W3828" s="19"/>
      <c r="X3828" s="8"/>
      <c r="Y3828" s="90"/>
      <c r="Z3828" s="88"/>
      <c r="AA3828" s="88"/>
      <c r="AB3828" s="88"/>
      <c r="AC3828" s="88"/>
      <c r="AD3828" s="10"/>
      <c r="AE3828" s="8"/>
      <c r="AF3828" s="12"/>
      <c r="AG3828" s="8"/>
      <c r="AH3828" s="88"/>
    </row>
    <row r="3829" spans="1:34" x14ac:dyDescent="0.25">
      <c r="A3829" s="62">
        <f>COUNTA(H3829:K3829,L3829:AH3829)</f>
        <v>0</v>
      </c>
      <c r="B3829" s="13"/>
      <c r="C3829" s="13"/>
      <c r="D3829" s="13"/>
      <c r="E3829" s="13">
        <f t="shared" si="480"/>
        <v>0</v>
      </c>
      <c r="F3829" s="13"/>
      <c r="G3829" s="13"/>
      <c r="H3829" s="88"/>
      <c r="I3829" s="88"/>
      <c r="J3829" s="9"/>
      <c r="K3829" s="8"/>
      <c r="L3829" s="19"/>
      <c r="M3829" s="8"/>
      <c r="N3829" s="19"/>
      <c r="O3829" s="19"/>
      <c r="P3829" s="19"/>
      <c r="Q3829" s="8"/>
      <c r="R3829" s="8"/>
      <c r="S3829" s="88"/>
      <c r="T3829" s="8"/>
      <c r="U3829" s="8"/>
      <c r="V3829" s="11"/>
      <c r="W3829" s="19"/>
      <c r="X3829" s="8"/>
      <c r="Y3829" s="90"/>
      <c r="Z3829" s="88"/>
      <c r="AA3829" s="88"/>
      <c r="AB3829" s="88"/>
      <c r="AC3829" s="88"/>
      <c r="AD3829" s="10"/>
      <c r="AE3829" s="8"/>
      <c r="AF3829" s="12"/>
      <c r="AG3829" s="8"/>
      <c r="AH3829" s="88"/>
    </row>
    <row r="3830" spans="1:34" x14ac:dyDescent="0.25">
      <c r="A3830" s="62">
        <f>COUNTA(H3830:K3830,L3830:AH3830)</f>
        <v>0</v>
      </c>
      <c r="B3830" s="13"/>
      <c r="C3830" s="13"/>
      <c r="D3830" s="13"/>
      <c r="E3830" s="13">
        <f t="shared" si="480"/>
        <v>0</v>
      </c>
      <c r="F3830" s="13"/>
      <c r="G3830" s="13"/>
      <c r="H3830" s="88"/>
      <c r="I3830" s="88"/>
      <c r="J3830" s="9"/>
      <c r="K3830" s="8"/>
      <c r="L3830" s="19"/>
      <c r="M3830" s="8"/>
      <c r="N3830" s="19"/>
      <c r="O3830" s="19"/>
      <c r="P3830" s="19"/>
      <c r="Q3830" s="8"/>
      <c r="R3830" s="8"/>
      <c r="S3830" s="88"/>
      <c r="T3830" s="8"/>
      <c r="U3830" s="8"/>
      <c r="V3830" s="11"/>
      <c r="W3830" s="19"/>
      <c r="X3830" s="8"/>
      <c r="Y3830" s="90"/>
      <c r="Z3830" s="88"/>
      <c r="AA3830" s="88"/>
      <c r="AB3830" s="88"/>
      <c r="AC3830" s="88"/>
      <c r="AD3830" s="10"/>
      <c r="AE3830" s="8"/>
      <c r="AF3830" s="12"/>
      <c r="AG3830" s="8"/>
      <c r="AH3830" s="88"/>
    </row>
    <row r="3831" spans="1:34" x14ac:dyDescent="0.25">
      <c r="A3831" s="62">
        <f>COUNTA(H3831:K3831,L3831:AH3831,J3832)-4</f>
        <v>0</v>
      </c>
      <c r="B3831" s="13"/>
      <c r="C3831" s="13"/>
      <c r="D3831" s="13"/>
      <c r="E3831" s="13">
        <f t="shared" si="480"/>
        <v>0</v>
      </c>
      <c r="F3831" s="13"/>
      <c r="G3831" s="13"/>
      <c r="H3831" s="88"/>
      <c r="I3831" s="88"/>
      <c r="J3831" s="7" t="s">
        <v>79</v>
      </c>
      <c r="K3831" s="8"/>
      <c r="L3831" s="19"/>
      <c r="M3831" s="8"/>
      <c r="N3831" s="19"/>
      <c r="O3831" s="19"/>
      <c r="P3831" s="19"/>
      <c r="Q3831" s="8"/>
      <c r="R3831" s="8"/>
      <c r="S3831" s="88"/>
      <c r="T3831" s="17" t="s">
        <v>80</v>
      </c>
      <c r="U3831" s="17" t="s">
        <v>80</v>
      </c>
      <c r="V3831" s="18" t="s">
        <v>80</v>
      </c>
      <c r="W3831" s="19"/>
      <c r="X3831" s="8"/>
      <c r="Y3831" s="90"/>
      <c r="Z3831" s="88"/>
      <c r="AA3831" s="88"/>
      <c r="AB3831" s="88"/>
      <c r="AC3831" s="88"/>
      <c r="AD3831" s="10"/>
      <c r="AE3831" s="8"/>
      <c r="AF3831" s="12"/>
      <c r="AG3831" s="8"/>
      <c r="AH3831" s="88"/>
    </row>
    <row r="3832" spans="1:34" x14ac:dyDescent="0.25">
      <c r="A3832" s="62">
        <f>COUNTA(H3832:K3832,L3832:AH3832)</f>
        <v>0</v>
      </c>
      <c r="B3832" s="13"/>
      <c r="C3832" s="13"/>
      <c r="D3832" s="13" t="str">
        <f>IF(J3832&gt;0,"совместительство","-")</f>
        <v>-</v>
      </c>
      <c r="E3832" s="13">
        <f t="shared" si="480"/>
        <v>0</v>
      </c>
      <c r="F3832" s="13"/>
      <c r="G3832" s="13"/>
      <c r="H3832" s="88"/>
      <c r="I3832" s="88"/>
      <c r="J3832" s="9"/>
      <c r="K3832" s="8"/>
      <c r="L3832" s="19"/>
      <c r="M3832" s="8"/>
      <c r="N3832" s="19"/>
      <c r="O3832" s="19"/>
      <c r="P3832" s="19"/>
      <c r="Q3832" s="8"/>
      <c r="R3832" s="8"/>
      <c r="S3832" s="88"/>
      <c r="T3832" s="8"/>
      <c r="U3832" s="8"/>
      <c r="V3832" s="11"/>
      <c r="W3832" s="19"/>
      <c r="X3832" s="8"/>
      <c r="Y3832" s="90"/>
      <c r="Z3832" s="88"/>
      <c r="AA3832" s="88"/>
      <c r="AB3832" s="88"/>
      <c r="AC3832" s="88"/>
      <c r="AD3832" s="10"/>
      <c r="AE3832" s="8"/>
      <c r="AF3832" s="12"/>
      <c r="AG3832" s="8"/>
      <c r="AH3832" s="88"/>
    </row>
    <row r="3833" spans="1:34" x14ac:dyDescent="0.25">
      <c r="A3833" s="62">
        <f>COUNTA(H3833:K3833,L3833:AH3833)</f>
        <v>0</v>
      </c>
      <c r="B3833" s="13"/>
      <c r="C3833" s="13"/>
      <c r="D3833" s="13"/>
      <c r="E3833" s="13">
        <f t="shared" si="480"/>
        <v>0</v>
      </c>
      <c r="F3833" s="13"/>
      <c r="G3833" s="13"/>
      <c r="H3833" s="88"/>
      <c r="I3833" s="88"/>
      <c r="J3833" s="9"/>
      <c r="K3833" s="8"/>
      <c r="L3833" s="19"/>
      <c r="M3833" s="8"/>
      <c r="N3833" s="19"/>
      <c r="O3833" s="19"/>
      <c r="P3833" s="19"/>
      <c r="Q3833" s="8"/>
      <c r="R3833" s="8"/>
      <c r="S3833" s="88"/>
      <c r="T3833" s="8"/>
      <c r="U3833" s="8"/>
      <c r="V3833" s="11"/>
      <c r="W3833" s="19"/>
      <c r="X3833" s="8"/>
      <c r="Y3833" s="90"/>
      <c r="Z3833" s="88"/>
      <c r="AA3833" s="88"/>
      <c r="AB3833" s="88"/>
      <c r="AC3833" s="88"/>
      <c r="AD3833" s="10"/>
      <c r="AE3833" s="8"/>
      <c r="AF3833" s="12"/>
      <c r="AG3833" s="8"/>
      <c r="AH3833" s="88"/>
    </row>
    <row r="3834" spans="1:34" x14ac:dyDescent="0.25">
      <c r="A3834" s="62">
        <f>COUNTA(H3834:K3834,L3834:AH3834)</f>
        <v>0</v>
      </c>
      <c r="B3834" s="13"/>
      <c r="C3834" s="13"/>
      <c r="D3834" s="13"/>
      <c r="E3834" s="13">
        <f t="shared" si="480"/>
        <v>0</v>
      </c>
      <c r="F3834" s="13"/>
      <c r="G3834" s="13"/>
      <c r="H3834" s="88"/>
      <c r="I3834" s="88"/>
      <c r="J3834" s="9"/>
      <c r="K3834" s="8"/>
      <c r="L3834" s="19"/>
      <c r="M3834" s="8"/>
      <c r="N3834" s="19"/>
      <c r="O3834" s="19"/>
      <c r="P3834" s="19"/>
      <c r="Q3834" s="8"/>
      <c r="R3834" s="8"/>
      <c r="S3834" s="88"/>
      <c r="T3834" s="8"/>
      <c r="U3834" s="8"/>
      <c r="V3834" s="11"/>
      <c r="W3834" s="19"/>
      <c r="X3834" s="8"/>
      <c r="Y3834" s="90"/>
      <c r="Z3834" s="88"/>
      <c r="AA3834" s="88"/>
      <c r="AB3834" s="88"/>
      <c r="AC3834" s="88"/>
      <c r="AD3834" s="10"/>
      <c r="AE3834" s="8"/>
      <c r="AF3834" s="12"/>
      <c r="AG3834" s="8"/>
      <c r="AH3834" s="88"/>
    </row>
    <row r="3835" spans="1:34" x14ac:dyDescent="0.25">
      <c r="A3835" s="62">
        <f>COUNTA(H3835:K3835,L3835:AH3835)</f>
        <v>0</v>
      </c>
      <c r="B3835" s="13"/>
      <c r="C3835" s="13"/>
      <c r="D3835" s="13"/>
      <c r="E3835" s="13">
        <f t="shared" si="480"/>
        <v>0</v>
      </c>
      <c r="F3835" s="13"/>
      <c r="G3835" s="13"/>
      <c r="H3835" s="88"/>
      <c r="I3835" s="88"/>
      <c r="J3835" s="9"/>
      <c r="K3835" s="8"/>
      <c r="L3835" s="19"/>
      <c r="M3835" s="8"/>
      <c r="N3835" s="19"/>
      <c r="O3835" s="19"/>
      <c r="P3835" s="19"/>
      <c r="Q3835" s="8"/>
      <c r="R3835" s="8"/>
      <c r="S3835" s="88"/>
      <c r="T3835" s="8"/>
      <c r="U3835" s="8"/>
      <c r="V3835" s="11"/>
      <c r="W3835" s="19"/>
      <c r="X3835" s="8"/>
      <c r="Y3835" s="90"/>
      <c r="Z3835" s="88"/>
      <c r="AA3835" s="88"/>
      <c r="AB3835" s="88"/>
      <c r="AC3835" s="88"/>
      <c r="AD3835" s="10"/>
      <c r="AE3835" s="8"/>
      <c r="AF3835" s="12"/>
      <c r="AG3835" s="8"/>
      <c r="AH3835" s="88"/>
    </row>
    <row r="3836" spans="1:34" x14ac:dyDescent="0.25">
      <c r="A3836" s="62">
        <f>COUNTA(H3836:K3836,L3836:AH3836)</f>
        <v>0</v>
      </c>
      <c r="B3836" s="13"/>
      <c r="C3836" s="13"/>
      <c r="D3836" s="13"/>
      <c r="E3836" s="13">
        <f t="shared" si="480"/>
        <v>0</v>
      </c>
      <c r="F3836" s="13"/>
      <c r="G3836" s="13"/>
      <c r="H3836" s="88"/>
      <c r="I3836" s="88"/>
      <c r="J3836" s="9"/>
      <c r="K3836" s="8"/>
      <c r="L3836" s="19"/>
      <c r="M3836" s="8"/>
      <c r="N3836" s="19"/>
      <c r="O3836" s="19"/>
      <c r="P3836" s="19"/>
      <c r="Q3836" s="8"/>
      <c r="R3836" s="8"/>
      <c r="S3836" s="88"/>
      <c r="T3836" s="8"/>
      <c r="U3836" s="8"/>
      <c r="V3836" s="11"/>
      <c r="W3836" s="19"/>
      <c r="X3836" s="8"/>
      <c r="Y3836" s="90"/>
      <c r="Z3836" s="88"/>
      <c r="AA3836" s="88"/>
      <c r="AB3836" s="88"/>
      <c r="AC3836" s="88"/>
      <c r="AD3836" s="10"/>
      <c r="AE3836" s="8"/>
      <c r="AF3836" s="12"/>
      <c r="AG3836" s="8"/>
      <c r="AH3836" s="88"/>
    </row>
    <row r="3837" spans="1:34" x14ac:dyDescent="0.25">
      <c r="A3837" s="62">
        <f>COUNTA(H3837:K3837,L3837:AH3837)</f>
        <v>0</v>
      </c>
      <c r="B3837" s="13"/>
      <c r="C3837" s="13"/>
      <c r="D3837" s="13"/>
      <c r="E3837" s="13">
        <f t="shared" si="480"/>
        <v>0</v>
      </c>
      <c r="F3837" s="13"/>
      <c r="G3837" s="13"/>
      <c r="H3837" s="88"/>
      <c r="I3837" s="88"/>
      <c r="J3837" s="9"/>
      <c r="K3837" s="8"/>
      <c r="L3837" s="19"/>
      <c r="M3837" s="8"/>
      <c r="N3837" s="19"/>
      <c r="O3837" s="19"/>
      <c r="P3837" s="19"/>
      <c r="Q3837" s="8"/>
      <c r="R3837" s="8"/>
      <c r="S3837" s="88"/>
      <c r="T3837" s="8"/>
      <c r="U3837" s="8"/>
      <c r="V3837" s="11"/>
      <c r="W3837" s="19"/>
      <c r="X3837" s="8"/>
      <c r="Y3837" s="90"/>
      <c r="Z3837" s="88"/>
      <c r="AA3837" s="88"/>
      <c r="AB3837" s="88"/>
      <c r="AC3837" s="88"/>
      <c r="AD3837" s="10"/>
      <c r="AE3837" s="8"/>
      <c r="AF3837" s="12"/>
      <c r="AG3837" s="8"/>
      <c r="AH3837" s="88"/>
    </row>
    <row r="3838" spans="1:34" s="26" customFormat="1" ht="11.25" customHeight="1" x14ac:dyDescent="0.25">
      <c r="A3838" s="21">
        <v>0</v>
      </c>
      <c r="B3838" s="22"/>
      <c r="C3838" s="22"/>
      <c r="D3838" s="21"/>
      <c r="E3838" s="23">
        <f>MAX(E3822:E3837)</f>
        <v>0</v>
      </c>
      <c r="F3838" s="21" t="str">
        <f>RIGHT(R3838,4)</f>
        <v xml:space="preserve"> - 0</v>
      </c>
      <c r="G3838" s="21" t="str">
        <f>RIGHT(X3838,4)</f>
        <v xml:space="preserve"> - 0</v>
      </c>
      <c r="H3838" s="88"/>
      <c r="I3838" s="88"/>
      <c r="J3838" s="23" t="s">
        <v>85</v>
      </c>
      <c r="K3838" s="23" t="str">
        <f>IF(E3838=4,"ВО",IF(E3838=3,"СПО",IF(E3838=2,"ВО (с)",IF(E3838=1,"СПО (с)","-"))))</f>
        <v>-</v>
      </c>
      <c r="L3838" s="23">
        <f>COUNTA(L3822:L3837)</f>
        <v>0</v>
      </c>
      <c r="M3838" s="23" t="s">
        <v>80</v>
      </c>
      <c r="N3838" s="23" t="s">
        <v>80</v>
      </c>
      <c r="O3838" s="23">
        <f>COUNTA(O3822:O3837)</f>
        <v>0</v>
      </c>
      <c r="P3838" s="23" t="s">
        <v>80</v>
      </c>
      <c r="Q3838" s="23">
        <f>SUM(Q3822:Q3837)</f>
        <v>0</v>
      </c>
      <c r="R3838" s="23" t="str">
        <f>CONCATENATE("П.Г.П. - ",MAX(R3822:R3837))</f>
        <v>П.Г.П. - 0</v>
      </c>
      <c r="S3838" s="23">
        <f>COUNTA(S3822)</f>
        <v>0</v>
      </c>
      <c r="T3838" s="23">
        <f>T3823</f>
        <v>0</v>
      </c>
      <c r="U3838" s="23" t="s">
        <v>80</v>
      </c>
      <c r="V3838" s="23" t="s">
        <v>80</v>
      </c>
      <c r="W3838" s="23">
        <f>COUNTA(W3822:W3837)</f>
        <v>0</v>
      </c>
      <c r="X3838" s="23" t="str">
        <f>CONCATENATE("П.Г.П. - ",MAX(X3822:X3837))</f>
        <v>П.Г.П. - 0</v>
      </c>
      <c r="Y3838" s="24">
        <f>Y3822</f>
        <v>0</v>
      </c>
      <c r="Z3838" s="23" t="str">
        <f>IF(Z3822="","-",Z3822)</f>
        <v>-</v>
      </c>
      <c r="AA3838" s="23" t="str">
        <f t="shared" ref="AA3838:AC3838" si="481">IF(AA3822="","-",AA3822)</f>
        <v>-</v>
      </c>
      <c r="AB3838" s="23" t="str">
        <f t="shared" si="481"/>
        <v>-</v>
      </c>
      <c r="AC3838" s="23" t="str">
        <f t="shared" si="481"/>
        <v>-</v>
      </c>
      <c r="AD3838" s="23" t="s">
        <v>80</v>
      </c>
      <c r="AE3838" s="23">
        <f>SUM(AE3822:AE3837)</f>
        <v>0</v>
      </c>
      <c r="AF3838" s="25">
        <f>SUM(AF3822:AF3837)</f>
        <v>0</v>
      </c>
      <c r="AG3838" s="23" t="s">
        <v>80</v>
      </c>
      <c r="AH3838" s="23" t="s">
        <v>80</v>
      </c>
    </row>
    <row r="3839" spans="1:34" x14ac:dyDescent="0.25">
      <c r="A3839" s="62">
        <f>COUNTA(H3839:K3839,L3839:AH3839)-7</f>
        <v>-1</v>
      </c>
      <c r="B3839" s="13"/>
      <c r="C3839" s="13"/>
      <c r="D3839" s="13"/>
      <c r="E3839" s="13">
        <f t="shared" ref="E3839:E3854" si="482">IF(K3839="ВО",4,IF(K3839="СПО",3,IF(K3839="ВО (студент)",2,IF(K3839="СПО (студент)",1,0))))</f>
        <v>0</v>
      </c>
      <c r="F3839" s="13"/>
      <c r="G3839" s="13"/>
      <c r="H3839" s="88">
        <v>246</v>
      </c>
      <c r="I3839" s="88"/>
      <c r="J3839" s="7" t="s">
        <v>77</v>
      </c>
      <c r="K3839" s="8"/>
      <c r="L3839" s="19"/>
      <c r="M3839" s="8"/>
      <c r="N3839" s="19"/>
      <c r="O3839" s="19"/>
      <c r="P3839" s="19"/>
      <c r="Q3839" s="8"/>
      <c r="R3839" s="8"/>
      <c r="S3839" s="88"/>
      <c r="T3839" s="17" t="s">
        <v>80</v>
      </c>
      <c r="U3839" s="17" t="s">
        <v>80</v>
      </c>
      <c r="V3839" s="18" t="s">
        <v>80</v>
      </c>
      <c r="W3839" s="19"/>
      <c r="X3839" s="8"/>
      <c r="Y3839" s="90"/>
      <c r="Z3839" s="88"/>
      <c r="AA3839" s="88"/>
      <c r="AB3839" s="88" t="str">
        <f>IF(Y3839&lt;1,"-",ROUND(YEARFRAC(Y3839,#REF!,1),2))</f>
        <v>-</v>
      </c>
      <c r="AC3839" s="88"/>
      <c r="AD3839" s="10"/>
      <c r="AE3839" s="8"/>
      <c r="AF3839" s="12"/>
      <c r="AG3839" s="8"/>
      <c r="AH3839" s="88"/>
    </row>
    <row r="3840" spans="1:34" x14ac:dyDescent="0.25">
      <c r="A3840" s="62">
        <f>COUNTA(H3840:K3840,L3840:AH3840)</f>
        <v>0</v>
      </c>
      <c r="B3840" s="13"/>
      <c r="C3840" s="13"/>
      <c r="D3840" s="13"/>
      <c r="E3840" s="13">
        <f t="shared" si="482"/>
        <v>0</v>
      </c>
      <c r="F3840" s="13"/>
      <c r="G3840" s="13"/>
      <c r="H3840" s="88"/>
      <c r="I3840" s="88"/>
      <c r="J3840" s="9"/>
      <c r="K3840" s="8"/>
      <c r="L3840" s="19"/>
      <c r="M3840" s="8"/>
      <c r="N3840" s="19"/>
      <c r="O3840" s="19"/>
      <c r="P3840" s="19"/>
      <c r="Q3840" s="8"/>
      <c r="R3840" s="8"/>
      <c r="S3840" s="88"/>
      <c r="T3840" s="8"/>
      <c r="U3840" s="8"/>
      <c r="V3840" s="11"/>
      <c r="W3840" s="19"/>
      <c r="X3840" s="8"/>
      <c r="Y3840" s="90"/>
      <c r="Z3840" s="88"/>
      <c r="AA3840" s="88"/>
      <c r="AB3840" s="88"/>
      <c r="AC3840" s="88"/>
      <c r="AD3840" s="10"/>
      <c r="AE3840" s="8"/>
      <c r="AF3840" s="12"/>
      <c r="AG3840" s="8"/>
      <c r="AH3840" s="88"/>
    </row>
    <row r="3841" spans="1:34" x14ac:dyDescent="0.25">
      <c r="A3841" s="62">
        <f>COUNTA(H3841:K3841,L3841:AH3841,J3842)-4</f>
        <v>0</v>
      </c>
      <c r="B3841" s="13"/>
      <c r="C3841" s="13"/>
      <c r="D3841" s="13"/>
      <c r="E3841" s="13">
        <f t="shared" si="482"/>
        <v>0</v>
      </c>
      <c r="F3841" s="13"/>
      <c r="G3841" s="13"/>
      <c r="H3841" s="88"/>
      <c r="I3841" s="88"/>
      <c r="J3841" s="7" t="s">
        <v>78</v>
      </c>
      <c r="K3841" s="8"/>
      <c r="L3841" s="19"/>
      <c r="M3841" s="8"/>
      <c r="N3841" s="19"/>
      <c r="O3841" s="19"/>
      <c r="P3841" s="19"/>
      <c r="Q3841" s="8"/>
      <c r="R3841" s="8"/>
      <c r="S3841" s="88"/>
      <c r="T3841" s="17" t="s">
        <v>80</v>
      </c>
      <c r="U3841" s="17" t="s">
        <v>80</v>
      </c>
      <c r="V3841" s="18" t="s">
        <v>80</v>
      </c>
      <c r="W3841" s="19"/>
      <c r="X3841" s="8"/>
      <c r="Y3841" s="90"/>
      <c r="Z3841" s="88"/>
      <c r="AA3841" s="88"/>
      <c r="AB3841" s="88"/>
      <c r="AC3841" s="88"/>
      <c r="AD3841" s="10"/>
      <c r="AE3841" s="8"/>
      <c r="AF3841" s="12"/>
      <c r="AG3841" s="8"/>
      <c r="AH3841" s="88"/>
    </row>
    <row r="3842" spans="1:34" x14ac:dyDescent="0.25">
      <c r="A3842" s="62">
        <f>COUNTA(H3842:K3842,L3842:AH3842)</f>
        <v>0</v>
      </c>
      <c r="B3842" s="13"/>
      <c r="C3842" s="13"/>
      <c r="D3842" s="13" t="str">
        <f>IF(J3842&gt;0,"совмещение","-")</f>
        <v>-</v>
      </c>
      <c r="E3842" s="13">
        <f t="shared" si="482"/>
        <v>0</v>
      </c>
      <c r="F3842" s="13"/>
      <c r="G3842" s="13"/>
      <c r="H3842" s="88"/>
      <c r="I3842" s="88"/>
      <c r="J3842" s="9"/>
      <c r="K3842" s="8"/>
      <c r="L3842" s="19"/>
      <c r="M3842" s="8"/>
      <c r="N3842" s="19"/>
      <c r="O3842" s="19"/>
      <c r="P3842" s="19"/>
      <c r="Q3842" s="8"/>
      <c r="R3842" s="8"/>
      <c r="S3842" s="88"/>
      <c r="T3842" s="8"/>
      <c r="U3842" s="8"/>
      <c r="V3842" s="11"/>
      <c r="W3842" s="19"/>
      <c r="X3842" s="8"/>
      <c r="Y3842" s="90"/>
      <c r="Z3842" s="88"/>
      <c r="AA3842" s="88"/>
      <c r="AB3842" s="88"/>
      <c r="AC3842" s="88"/>
      <c r="AD3842" s="10"/>
      <c r="AE3842" s="8"/>
      <c r="AF3842" s="12"/>
      <c r="AG3842" s="8"/>
      <c r="AH3842" s="88"/>
    </row>
    <row r="3843" spans="1:34" x14ac:dyDescent="0.25">
      <c r="A3843" s="62">
        <f>COUNTA(H3843:K3843,L3843:AH3843)</f>
        <v>0</v>
      </c>
      <c r="B3843" s="13"/>
      <c r="C3843" s="13"/>
      <c r="D3843" s="13"/>
      <c r="E3843" s="13">
        <f t="shared" si="482"/>
        <v>0</v>
      </c>
      <c r="F3843" s="13"/>
      <c r="G3843" s="13"/>
      <c r="H3843" s="88"/>
      <c r="I3843" s="88"/>
      <c r="J3843" s="9"/>
      <c r="K3843" s="8"/>
      <c r="L3843" s="19"/>
      <c r="M3843" s="8"/>
      <c r="N3843" s="19"/>
      <c r="O3843" s="19"/>
      <c r="P3843" s="19"/>
      <c r="Q3843" s="8"/>
      <c r="R3843" s="8"/>
      <c r="S3843" s="88"/>
      <c r="T3843" s="8"/>
      <c r="U3843" s="8"/>
      <c r="V3843" s="11"/>
      <c r="W3843" s="19"/>
      <c r="X3843" s="8"/>
      <c r="Y3843" s="90"/>
      <c r="Z3843" s="88"/>
      <c r="AA3843" s="88"/>
      <c r="AB3843" s="88"/>
      <c r="AC3843" s="88"/>
      <c r="AD3843" s="10"/>
      <c r="AE3843" s="8"/>
      <c r="AF3843" s="12"/>
      <c r="AG3843" s="8"/>
      <c r="AH3843" s="88"/>
    </row>
    <row r="3844" spans="1:34" x14ac:dyDescent="0.25">
      <c r="A3844" s="62">
        <f>COUNTA(H3844:K3844,L3844:AH3844)</f>
        <v>0</v>
      </c>
      <c r="B3844" s="13"/>
      <c r="C3844" s="13"/>
      <c r="D3844" s="13"/>
      <c r="E3844" s="13">
        <f t="shared" si="482"/>
        <v>0</v>
      </c>
      <c r="F3844" s="13"/>
      <c r="G3844" s="13"/>
      <c r="H3844" s="88"/>
      <c r="I3844" s="88"/>
      <c r="J3844" s="9"/>
      <c r="K3844" s="8"/>
      <c r="L3844" s="19"/>
      <c r="M3844" s="8"/>
      <c r="N3844" s="19"/>
      <c r="O3844" s="19"/>
      <c r="P3844" s="19"/>
      <c r="Q3844" s="8"/>
      <c r="R3844" s="8"/>
      <c r="S3844" s="88"/>
      <c r="T3844" s="8"/>
      <c r="U3844" s="8"/>
      <c r="V3844" s="11"/>
      <c r="W3844" s="19"/>
      <c r="X3844" s="8"/>
      <c r="Y3844" s="90"/>
      <c r="Z3844" s="88"/>
      <c r="AA3844" s="88"/>
      <c r="AB3844" s="88"/>
      <c r="AC3844" s="88"/>
      <c r="AD3844" s="10"/>
      <c r="AE3844" s="8"/>
      <c r="AF3844" s="12"/>
      <c r="AG3844" s="8"/>
      <c r="AH3844" s="88"/>
    </row>
    <row r="3845" spans="1:34" x14ac:dyDescent="0.25">
      <c r="A3845" s="62">
        <f>COUNTA(H3845:K3845,L3845:AH3845)</f>
        <v>0</v>
      </c>
      <c r="B3845" s="13"/>
      <c r="C3845" s="13"/>
      <c r="D3845" s="13"/>
      <c r="E3845" s="13">
        <f t="shared" si="482"/>
        <v>0</v>
      </c>
      <c r="F3845" s="13"/>
      <c r="G3845" s="13"/>
      <c r="H3845" s="88"/>
      <c r="I3845" s="88"/>
      <c r="J3845" s="9"/>
      <c r="K3845" s="8"/>
      <c r="L3845" s="19"/>
      <c r="M3845" s="8"/>
      <c r="N3845" s="19"/>
      <c r="O3845" s="19"/>
      <c r="P3845" s="19"/>
      <c r="Q3845" s="8"/>
      <c r="R3845" s="8"/>
      <c r="S3845" s="88"/>
      <c r="T3845" s="8"/>
      <c r="U3845" s="8"/>
      <c r="V3845" s="11"/>
      <c r="W3845" s="19"/>
      <c r="X3845" s="8"/>
      <c r="Y3845" s="90"/>
      <c r="Z3845" s="88"/>
      <c r="AA3845" s="88"/>
      <c r="AB3845" s="88"/>
      <c r="AC3845" s="88"/>
      <c r="AD3845" s="10"/>
      <c r="AE3845" s="8"/>
      <c r="AF3845" s="12"/>
      <c r="AG3845" s="8"/>
      <c r="AH3845" s="88"/>
    </row>
    <row r="3846" spans="1:34" x14ac:dyDescent="0.25">
      <c r="A3846" s="62">
        <f>COUNTA(H3846:K3846,L3846:AH3846)</f>
        <v>0</v>
      </c>
      <c r="B3846" s="13"/>
      <c r="C3846" s="13"/>
      <c r="D3846" s="13"/>
      <c r="E3846" s="13">
        <f t="shared" si="482"/>
        <v>0</v>
      </c>
      <c r="F3846" s="13"/>
      <c r="G3846" s="13"/>
      <c r="H3846" s="88"/>
      <c r="I3846" s="88"/>
      <c r="J3846" s="9"/>
      <c r="K3846" s="8"/>
      <c r="L3846" s="19"/>
      <c r="M3846" s="8"/>
      <c r="N3846" s="19"/>
      <c r="O3846" s="19"/>
      <c r="P3846" s="19"/>
      <c r="Q3846" s="8"/>
      <c r="R3846" s="8"/>
      <c r="S3846" s="88"/>
      <c r="T3846" s="8"/>
      <c r="U3846" s="8"/>
      <c r="V3846" s="11"/>
      <c r="W3846" s="19"/>
      <c r="X3846" s="8"/>
      <c r="Y3846" s="90"/>
      <c r="Z3846" s="88"/>
      <c r="AA3846" s="88"/>
      <c r="AB3846" s="88"/>
      <c r="AC3846" s="88"/>
      <c r="AD3846" s="10"/>
      <c r="AE3846" s="8"/>
      <c r="AF3846" s="12"/>
      <c r="AG3846" s="8"/>
      <c r="AH3846" s="88"/>
    </row>
    <row r="3847" spans="1:34" x14ac:dyDescent="0.25">
      <c r="A3847" s="62">
        <f>COUNTA(H3847:K3847,L3847:AH3847)</f>
        <v>0</v>
      </c>
      <c r="B3847" s="13"/>
      <c r="C3847" s="13"/>
      <c r="D3847" s="13"/>
      <c r="E3847" s="13">
        <f t="shared" si="482"/>
        <v>0</v>
      </c>
      <c r="F3847" s="13"/>
      <c r="G3847" s="13"/>
      <c r="H3847" s="88"/>
      <c r="I3847" s="88"/>
      <c r="J3847" s="9"/>
      <c r="K3847" s="8"/>
      <c r="L3847" s="19"/>
      <c r="M3847" s="8"/>
      <c r="N3847" s="19"/>
      <c r="O3847" s="19"/>
      <c r="P3847" s="19"/>
      <c r="Q3847" s="8"/>
      <c r="R3847" s="8"/>
      <c r="S3847" s="88"/>
      <c r="T3847" s="8"/>
      <c r="U3847" s="8"/>
      <c r="V3847" s="11"/>
      <c r="W3847" s="19"/>
      <c r="X3847" s="8"/>
      <c r="Y3847" s="90"/>
      <c r="Z3847" s="88"/>
      <c r="AA3847" s="88"/>
      <c r="AB3847" s="88"/>
      <c r="AC3847" s="88"/>
      <c r="AD3847" s="10"/>
      <c r="AE3847" s="8"/>
      <c r="AF3847" s="12"/>
      <c r="AG3847" s="8"/>
      <c r="AH3847" s="88"/>
    </row>
    <row r="3848" spans="1:34" x14ac:dyDescent="0.25">
      <c r="A3848" s="62">
        <f>COUNTA(H3848:K3848,L3848:AH3848,J3849)-4</f>
        <v>0</v>
      </c>
      <c r="B3848" s="13"/>
      <c r="C3848" s="13"/>
      <c r="D3848" s="13"/>
      <c r="E3848" s="13">
        <f t="shared" si="482"/>
        <v>0</v>
      </c>
      <c r="F3848" s="13"/>
      <c r="G3848" s="13"/>
      <c r="H3848" s="88"/>
      <c r="I3848" s="88"/>
      <c r="J3848" s="7" t="s">
        <v>79</v>
      </c>
      <c r="K3848" s="8"/>
      <c r="L3848" s="19"/>
      <c r="M3848" s="8"/>
      <c r="N3848" s="19"/>
      <c r="O3848" s="19"/>
      <c r="P3848" s="19"/>
      <c r="Q3848" s="8"/>
      <c r="R3848" s="8"/>
      <c r="S3848" s="88"/>
      <c r="T3848" s="17" t="s">
        <v>80</v>
      </c>
      <c r="U3848" s="17" t="s">
        <v>80</v>
      </c>
      <c r="V3848" s="18" t="s">
        <v>80</v>
      </c>
      <c r="W3848" s="19"/>
      <c r="X3848" s="8"/>
      <c r="Y3848" s="90"/>
      <c r="Z3848" s="88"/>
      <c r="AA3848" s="88"/>
      <c r="AB3848" s="88"/>
      <c r="AC3848" s="88"/>
      <c r="AD3848" s="10"/>
      <c r="AE3848" s="8"/>
      <c r="AF3848" s="12"/>
      <c r="AG3848" s="8"/>
      <c r="AH3848" s="88"/>
    </row>
    <row r="3849" spans="1:34" x14ac:dyDescent="0.25">
      <c r="A3849" s="62">
        <f>COUNTA(H3849:K3849,L3849:AH3849)</f>
        <v>0</v>
      </c>
      <c r="B3849" s="13"/>
      <c r="C3849" s="13"/>
      <c r="D3849" s="13" t="str">
        <f>IF(J3849&gt;0,"совместительство","-")</f>
        <v>-</v>
      </c>
      <c r="E3849" s="13">
        <f t="shared" si="482"/>
        <v>0</v>
      </c>
      <c r="F3849" s="13"/>
      <c r="G3849" s="13"/>
      <c r="H3849" s="88"/>
      <c r="I3849" s="88"/>
      <c r="J3849" s="9"/>
      <c r="K3849" s="8"/>
      <c r="L3849" s="19"/>
      <c r="M3849" s="8"/>
      <c r="N3849" s="19"/>
      <c r="O3849" s="19"/>
      <c r="P3849" s="19"/>
      <c r="Q3849" s="8"/>
      <c r="R3849" s="8"/>
      <c r="S3849" s="88"/>
      <c r="T3849" s="8"/>
      <c r="U3849" s="8"/>
      <c r="V3849" s="11"/>
      <c r="W3849" s="19"/>
      <c r="X3849" s="8"/>
      <c r="Y3849" s="90"/>
      <c r="Z3849" s="88"/>
      <c r="AA3849" s="88"/>
      <c r="AB3849" s="88"/>
      <c r="AC3849" s="88"/>
      <c r="AD3849" s="10"/>
      <c r="AE3849" s="8"/>
      <c r="AF3849" s="12"/>
      <c r="AG3849" s="8"/>
      <c r="AH3849" s="88"/>
    </row>
    <row r="3850" spans="1:34" x14ac:dyDescent="0.25">
      <c r="A3850" s="62">
        <f>COUNTA(H3850:K3850,L3850:AH3850)</f>
        <v>0</v>
      </c>
      <c r="B3850" s="13"/>
      <c r="C3850" s="13"/>
      <c r="D3850" s="13"/>
      <c r="E3850" s="13">
        <f t="shared" si="482"/>
        <v>0</v>
      </c>
      <c r="F3850" s="13"/>
      <c r="G3850" s="13"/>
      <c r="H3850" s="88"/>
      <c r="I3850" s="88"/>
      <c r="J3850" s="9"/>
      <c r="K3850" s="8"/>
      <c r="L3850" s="19"/>
      <c r="M3850" s="8"/>
      <c r="N3850" s="19"/>
      <c r="O3850" s="19"/>
      <c r="P3850" s="19"/>
      <c r="Q3850" s="8"/>
      <c r="R3850" s="8"/>
      <c r="S3850" s="88"/>
      <c r="T3850" s="8"/>
      <c r="U3850" s="8"/>
      <c r="V3850" s="11"/>
      <c r="W3850" s="19"/>
      <c r="X3850" s="8"/>
      <c r="Y3850" s="90"/>
      <c r="Z3850" s="88"/>
      <c r="AA3850" s="88"/>
      <c r="AB3850" s="88"/>
      <c r="AC3850" s="88"/>
      <c r="AD3850" s="10"/>
      <c r="AE3850" s="8"/>
      <c r="AF3850" s="12"/>
      <c r="AG3850" s="8"/>
      <c r="AH3850" s="88"/>
    </row>
    <row r="3851" spans="1:34" x14ac:dyDescent="0.25">
      <c r="A3851" s="62">
        <f>COUNTA(H3851:K3851,L3851:AH3851)</f>
        <v>0</v>
      </c>
      <c r="B3851" s="13"/>
      <c r="C3851" s="13"/>
      <c r="D3851" s="13"/>
      <c r="E3851" s="13">
        <f t="shared" si="482"/>
        <v>0</v>
      </c>
      <c r="F3851" s="13"/>
      <c r="G3851" s="13"/>
      <c r="H3851" s="88"/>
      <c r="I3851" s="88"/>
      <c r="J3851" s="9"/>
      <c r="K3851" s="8"/>
      <c r="L3851" s="19"/>
      <c r="M3851" s="8"/>
      <c r="N3851" s="19"/>
      <c r="O3851" s="19"/>
      <c r="P3851" s="19"/>
      <c r="Q3851" s="8"/>
      <c r="R3851" s="8"/>
      <c r="S3851" s="88"/>
      <c r="T3851" s="8"/>
      <c r="U3851" s="8"/>
      <c r="V3851" s="11"/>
      <c r="W3851" s="19"/>
      <c r="X3851" s="8"/>
      <c r="Y3851" s="90"/>
      <c r="Z3851" s="88"/>
      <c r="AA3851" s="88"/>
      <c r="AB3851" s="88"/>
      <c r="AC3851" s="88"/>
      <c r="AD3851" s="10"/>
      <c r="AE3851" s="8"/>
      <c r="AF3851" s="12"/>
      <c r="AG3851" s="8"/>
      <c r="AH3851" s="88"/>
    </row>
    <row r="3852" spans="1:34" x14ac:dyDescent="0.25">
      <c r="A3852" s="62">
        <f>COUNTA(H3852:K3852,L3852:AH3852)</f>
        <v>0</v>
      </c>
      <c r="B3852" s="13"/>
      <c r="C3852" s="13"/>
      <c r="D3852" s="13"/>
      <c r="E3852" s="13">
        <f t="shared" si="482"/>
        <v>0</v>
      </c>
      <c r="F3852" s="13"/>
      <c r="G3852" s="13"/>
      <c r="H3852" s="88"/>
      <c r="I3852" s="88"/>
      <c r="J3852" s="9"/>
      <c r="K3852" s="8"/>
      <c r="L3852" s="19"/>
      <c r="M3852" s="8"/>
      <c r="N3852" s="19"/>
      <c r="O3852" s="19"/>
      <c r="P3852" s="19"/>
      <c r="Q3852" s="8"/>
      <c r="R3852" s="8"/>
      <c r="S3852" s="88"/>
      <c r="T3852" s="8"/>
      <c r="U3852" s="8"/>
      <c r="V3852" s="11"/>
      <c r="W3852" s="19"/>
      <c r="X3852" s="8"/>
      <c r="Y3852" s="90"/>
      <c r="Z3852" s="88"/>
      <c r="AA3852" s="88"/>
      <c r="AB3852" s="88"/>
      <c r="AC3852" s="88"/>
      <c r="AD3852" s="10"/>
      <c r="AE3852" s="8"/>
      <c r="AF3852" s="12"/>
      <c r="AG3852" s="8"/>
      <c r="AH3852" s="88"/>
    </row>
    <row r="3853" spans="1:34" x14ac:dyDescent="0.25">
      <c r="A3853" s="62">
        <f>COUNTA(H3853:K3853,L3853:AH3853)</f>
        <v>0</v>
      </c>
      <c r="B3853" s="13"/>
      <c r="C3853" s="13"/>
      <c r="D3853" s="13"/>
      <c r="E3853" s="13">
        <f t="shared" si="482"/>
        <v>0</v>
      </c>
      <c r="F3853" s="13"/>
      <c r="G3853" s="13"/>
      <c r="H3853" s="88"/>
      <c r="I3853" s="88"/>
      <c r="J3853" s="9"/>
      <c r="K3853" s="8"/>
      <c r="L3853" s="19"/>
      <c r="M3853" s="8"/>
      <c r="N3853" s="19"/>
      <c r="O3853" s="19"/>
      <c r="P3853" s="19"/>
      <c r="Q3853" s="8"/>
      <c r="R3853" s="8"/>
      <c r="S3853" s="88"/>
      <c r="T3853" s="8"/>
      <c r="U3853" s="8"/>
      <c r="V3853" s="11"/>
      <c r="W3853" s="19"/>
      <c r="X3853" s="8"/>
      <c r="Y3853" s="90"/>
      <c r="Z3853" s="88"/>
      <c r="AA3853" s="88"/>
      <c r="AB3853" s="88"/>
      <c r="AC3853" s="88"/>
      <c r="AD3853" s="10"/>
      <c r="AE3853" s="8"/>
      <c r="AF3853" s="12"/>
      <c r="AG3853" s="8"/>
      <c r="AH3853" s="88"/>
    </row>
    <row r="3854" spans="1:34" x14ac:dyDescent="0.25">
      <c r="A3854" s="62">
        <f>COUNTA(H3854:K3854,L3854:AH3854)</f>
        <v>0</v>
      </c>
      <c r="B3854" s="13"/>
      <c r="C3854" s="13"/>
      <c r="D3854" s="13"/>
      <c r="E3854" s="13">
        <f t="shared" si="482"/>
        <v>0</v>
      </c>
      <c r="F3854" s="13"/>
      <c r="G3854" s="13"/>
      <c r="H3854" s="88"/>
      <c r="I3854" s="88"/>
      <c r="J3854" s="9"/>
      <c r="K3854" s="8"/>
      <c r="L3854" s="19"/>
      <c r="M3854" s="8"/>
      <c r="N3854" s="19"/>
      <c r="O3854" s="19"/>
      <c r="P3854" s="19"/>
      <c r="Q3854" s="8"/>
      <c r="R3854" s="8"/>
      <c r="S3854" s="88"/>
      <c r="T3854" s="8"/>
      <c r="U3854" s="8"/>
      <c r="V3854" s="11"/>
      <c r="W3854" s="19"/>
      <c r="X3854" s="8"/>
      <c r="Y3854" s="90"/>
      <c r="Z3854" s="88"/>
      <c r="AA3854" s="88"/>
      <c r="AB3854" s="88"/>
      <c r="AC3854" s="88"/>
      <c r="AD3854" s="10"/>
      <c r="AE3854" s="8"/>
      <c r="AF3854" s="12"/>
      <c r="AG3854" s="8"/>
      <c r="AH3854" s="88"/>
    </row>
    <row r="3855" spans="1:34" s="26" customFormat="1" ht="11.25" customHeight="1" x14ac:dyDescent="0.25">
      <c r="A3855" s="21">
        <v>0</v>
      </c>
      <c r="B3855" s="22"/>
      <c r="C3855" s="22"/>
      <c r="D3855" s="21"/>
      <c r="E3855" s="23">
        <f>MAX(E3839:E3854)</f>
        <v>0</v>
      </c>
      <c r="F3855" s="21" t="str">
        <f>RIGHT(R3855,4)</f>
        <v xml:space="preserve"> - 0</v>
      </c>
      <c r="G3855" s="21" t="str">
        <f>RIGHT(X3855,4)</f>
        <v xml:space="preserve"> - 0</v>
      </c>
      <c r="H3855" s="88"/>
      <c r="I3855" s="88"/>
      <c r="J3855" s="23" t="s">
        <v>85</v>
      </c>
      <c r="K3855" s="23" t="str">
        <f>IF(E3855=4,"ВО",IF(E3855=3,"СПО",IF(E3855=2,"ВО (с)",IF(E3855=1,"СПО (с)","-"))))</f>
        <v>-</v>
      </c>
      <c r="L3855" s="23">
        <f>COUNTA(L3839:L3854)</f>
        <v>0</v>
      </c>
      <c r="M3855" s="23" t="s">
        <v>80</v>
      </c>
      <c r="N3855" s="23" t="s">
        <v>80</v>
      </c>
      <c r="O3855" s="23">
        <f>COUNTA(O3839:O3854)</f>
        <v>0</v>
      </c>
      <c r="P3855" s="23" t="s">
        <v>80</v>
      </c>
      <c r="Q3855" s="23">
        <f>SUM(Q3839:Q3854)</f>
        <v>0</v>
      </c>
      <c r="R3855" s="23" t="str">
        <f>CONCATENATE("П.Г.П. - ",MAX(R3839:R3854))</f>
        <v>П.Г.П. - 0</v>
      </c>
      <c r="S3855" s="23">
        <f>COUNTA(S3839)</f>
        <v>0</v>
      </c>
      <c r="T3855" s="23">
        <f>T3840</f>
        <v>0</v>
      </c>
      <c r="U3855" s="23" t="s">
        <v>80</v>
      </c>
      <c r="V3855" s="23" t="s">
        <v>80</v>
      </c>
      <c r="W3855" s="23">
        <f>COUNTA(W3839:W3854)</f>
        <v>0</v>
      </c>
      <c r="X3855" s="23" t="str">
        <f>CONCATENATE("П.Г.П. - ",MAX(X3839:X3854))</f>
        <v>П.Г.П. - 0</v>
      </c>
      <c r="Y3855" s="24">
        <f>Y3839</f>
        <v>0</v>
      </c>
      <c r="Z3855" s="23" t="str">
        <f>IF(Z3839="","-",Z3839)</f>
        <v>-</v>
      </c>
      <c r="AA3855" s="23" t="str">
        <f t="shared" ref="AA3855:AC3855" si="483">IF(AA3839="","-",AA3839)</f>
        <v>-</v>
      </c>
      <c r="AB3855" s="23" t="str">
        <f t="shared" si="483"/>
        <v>-</v>
      </c>
      <c r="AC3855" s="23" t="str">
        <f t="shared" si="483"/>
        <v>-</v>
      </c>
      <c r="AD3855" s="23" t="s">
        <v>80</v>
      </c>
      <c r="AE3855" s="23">
        <f>SUM(AE3839:AE3854)</f>
        <v>0</v>
      </c>
      <c r="AF3855" s="25">
        <f>SUM(AF3839:AF3854)</f>
        <v>0</v>
      </c>
      <c r="AG3855" s="23" t="s">
        <v>80</v>
      </c>
      <c r="AH3855" s="23" t="s">
        <v>80</v>
      </c>
    </row>
    <row r="3856" spans="1:34" x14ac:dyDescent="0.25">
      <c r="A3856" s="62">
        <f>COUNTA(H3856:K3856,L3856:AH3856)-7</f>
        <v>-1</v>
      </c>
      <c r="B3856" s="13"/>
      <c r="C3856" s="13"/>
      <c r="D3856" s="13"/>
      <c r="E3856" s="13">
        <f t="shared" ref="E3856:E3871" si="484">IF(K3856="ВО",4,IF(K3856="СПО",3,IF(K3856="ВО (студент)",2,IF(K3856="СПО (студент)",1,0))))</f>
        <v>0</v>
      </c>
      <c r="F3856" s="13"/>
      <c r="G3856" s="13"/>
      <c r="H3856" s="88">
        <v>247</v>
      </c>
      <c r="I3856" s="88"/>
      <c r="J3856" s="7" t="s">
        <v>77</v>
      </c>
      <c r="K3856" s="8"/>
      <c r="L3856" s="19"/>
      <c r="M3856" s="8"/>
      <c r="N3856" s="19"/>
      <c r="O3856" s="19"/>
      <c r="P3856" s="19"/>
      <c r="Q3856" s="8"/>
      <c r="R3856" s="8"/>
      <c r="S3856" s="88"/>
      <c r="T3856" s="17" t="s">
        <v>80</v>
      </c>
      <c r="U3856" s="17" t="s">
        <v>80</v>
      </c>
      <c r="V3856" s="18" t="s">
        <v>80</v>
      </c>
      <c r="W3856" s="19"/>
      <c r="X3856" s="8"/>
      <c r="Y3856" s="90"/>
      <c r="Z3856" s="88"/>
      <c r="AA3856" s="88"/>
      <c r="AB3856" s="88" t="str">
        <f>IF(Y3856&lt;1,"-",ROUND(YEARFRAC(Y3856,#REF!,1),2))</f>
        <v>-</v>
      </c>
      <c r="AC3856" s="88"/>
      <c r="AD3856" s="10"/>
      <c r="AE3856" s="8"/>
      <c r="AF3856" s="12"/>
      <c r="AG3856" s="8"/>
      <c r="AH3856" s="88"/>
    </row>
    <row r="3857" spans="1:34" x14ac:dyDescent="0.25">
      <c r="A3857" s="62">
        <f>COUNTA(H3857:K3857,L3857:AH3857)</f>
        <v>0</v>
      </c>
      <c r="B3857" s="13"/>
      <c r="C3857" s="13"/>
      <c r="D3857" s="13"/>
      <c r="E3857" s="13">
        <f t="shared" si="484"/>
        <v>0</v>
      </c>
      <c r="F3857" s="13"/>
      <c r="G3857" s="13"/>
      <c r="H3857" s="88"/>
      <c r="I3857" s="88"/>
      <c r="J3857" s="9"/>
      <c r="K3857" s="8"/>
      <c r="L3857" s="19"/>
      <c r="M3857" s="8"/>
      <c r="N3857" s="19"/>
      <c r="O3857" s="19"/>
      <c r="P3857" s="19"/>
      <c r="Q3857" s="8"/>
      <c r="R3857" s="8"/>
      <c r="S3857" s="88"/>
      <c r="T3857" s="8"/>
      <c r="U3857" s="8"/>
      <c r="V3857" s="11"/>
      <c r="W3857" s="19"/>
      <c r="X3857" s="8"/>
      <c r="Y3857" s="90"/>
      <c r="Z3857" s="88"/>
      <c r="AA3857" s="88"/>
      <c r="AB3857" s="88"/>
      <c r="AC3857" s="88"/>
      <c r="AD3857" s="10"/>
      <c r="AE3857" s="8"/>
      <c r="AF3857" s="12"/>
      <c r="AG3857" s="8"/>
      <c r="AH3857" s="88"/>
    </row>
    <row r="3858" spans="1:34" x14ac:dyDescent="0.25">
      <c r="A3858" s="62">
        <f>COUNTA(H3858:K3858,L3858:AH3858,J3859)-4</f>
        <v>0</v>
      </c>
      <c r="B3858" s="13"/>
      <c r="C3858" s="13"/>
      <c r="D3858" s="13"/>
      <c r="E3858" s="13">
        <f t="shared" si="484"/>
        <v>0</v>
      </c>
      <c r="F3858" s="13"/>
      <c r="G3858" s="13"/>
      <c r="H3858" s="88"/>
      <c r="I3858" s="88"/>
      <c r="J3858" s="7" t="s">
        <v>78</v>
      </c>
      <c r="K3858" s="8"/>
      <c r="L3858" s="19"/>
      <c r="M3858" s="8"/>
      <c r="N3858" s="19"/>
      <c r="O3858" s="19"/>
      <c r="P3858" s="19"/>
      <c r="Q3858" s="8"/>
      <c r="R3858" s="8"/>
      <c r="S3858" s="88"/>
      <c r="T3858" s="17" t="s">
        <v>80</v>
      </c>
      <c r="U3858" s="17" t="s">
        <v>80</v>
      </c>
      <c r="V3858" s="18" t="s">
        <v>80</v>
      </c>
      <c r="W3858" s="19"/>
      <c r="X3858" s="8"/>
      <c r="Y3858" s="90"/>
      <c r="Z3858" s="88"/>
      <c r="AA3858" s="88"/>
      <c r="AB3858" s="88"/>
      <c r="AC3858" s="88"/>
      <c r="AD3858" s="10"/>
      <c r="AE3858" s="8"/>
      <c r="AF3858" s="12"/>
      <c r="AG3858" s="8"/>
      <c r="AH3858" s="88"/>
    </row>
    <row r="3859" spans="1:34" x14ac:dyDescent="0.25">
      <c r="A3859" s="62">
        <f>COUNTA(H3859:K3859,L3859:AH3859)</f>
        <v>0</v>
      </c>
      <c r="B3859" s="13"/>
      <c r="C3859" s="13"/>
      <c r="D3859" s="13" t="str">
        <f>IF(J3859&gt;0,"совмещение","-")</f>
        <v>-</v>
      </c>
      <c r="E3859" s="13">
        <f t="shared" si="484"/>
        <v>0</v>
      </c>
      <c r="F3859" s="13"/>
      <c r="G3859" s="13"/>
      <c r="H3859" s="88"/>
      <c r="I3859" s="88"/>
      <c r="J3859" s="9"/>
      <c r="K3859" s="8"/>
      <c r="L3859" s="19"/>
      <c r="M3859" s="8"/>
      <c r="N3859" s="19"/>
      <c r="O3859" s="19"/>
      <c r="P3859" s="19"/>
      <c r="Q3859" s="8"/>
      <c r="R3859" s="8"/>
      <c r="S3859" s="88"/>
      <c r="T3859" s="8"/>
      <c r="U3859" s="8"/>
      <c r="V3859" s="11"/>
      <c r="W3859" s="19"/>
      <c r="X3859" s="8"/>
      <c r="Y3859" s="90"/>
      <c r="Z3859" s="88"/>
      <c r="AA3859" s="88"/>
      <c r="AB3859" s="88"/>
      <c r="AC3859" s="88"/>
      <c r="AD3859" s="10"/>
      <c r="AE3859" s="8"/>
      <c r="AF3859" s="12"/>
      <c r="AG3859" s="8"/>
      <c r="AH3859" s="88"/>
    </row>
    <row r="3860" spans="1:34" x14ac:dyDescent="0.25">
      <c r="A3860" s="62">
        <f>COUNTA(H3860:K3860,L3860:AH3860)</f>
        <v>0</v>
      </c>
      <c r="B3860" s="13"/>
      <c r="C3860" s="13"/>
      <c r="D3860" s="13"/>
      <c r="E3860" s="13">
        <f t="shared" si="484"/>
        <v>0</v>
      </c>
      <c r="F3860" s="13"/>
      <c r="G3860" s="13"/>
      <c r="H3860" s="88"/>
      <c r="I3860" s="88"/>
      <c r="J3860" s="9"/>
      <c r="K3860" s="8"/>
      <c r="L3860" s="19"/>
      <c r="M3860" s="8"/>
      <c r="N3860" s="19"/>
      <c r="O3860" s="19"/>
      <c r="P3860" s="19"/>
      <c r="Q3860" s="8"/>
      <c r="R3860" s="8"/>
      <c r="S3860" s="88"/>
      <c r="T3860" s="8"/>
      <c r="U3860" s="8"/>
      <c r="V3860" s="11"/>
      <c r="W3860" s="19"/>
      <c r="X3860" s="8"/>
      <c r="Y3860" s="90"/>
      <c r="Z3860" s="88"/>
      <c r="AA3860" s="88"/>
      <c r="AB3860" s="88"/>
      <c r="AC3860" s="88"/>
      <c r="AD3860" s="10"/>
      <c r="AE3860" s="8"/>
      <c r="AF3860" s="12"/>
      <c r="AG3860" s="8"/>
      <c r="AH3860" s="88"/>
    </row>
    <row r="3861" spans="1:34" x14ac:dyDescent="0.25">
      <c r="A3861" s="62">
        <f>COUNTA(H3861:K3861,L3861:AH3861)</f>
        <v>0</v>
      </c>
      <c r="B3861" s="13"/>
      <c r="C3861" s="13"/>
      <c r="D3861" s="13"/>
      <c r="E3861" s="13">
        <f t="shared" si="484"/>
        <v>0</v>
      </c>
      <c r="F3861" s="13"/>
      <c r="G3861" s="13"/>
      <c r="H3861" s="88"/>
      <c r="I3861" s="88"/>
      <c r="J3861" s="9"/>
      <c r="K3861" s="8"/>
      <c r="L3861" s="19"/>
      <c r="M3861" s="8"/>
      <c r="N3861" s="19"/>
      <c r="O3861" s="19"/>
      <c r="P3861" s="19"/>
      <c r="Q3861" s="8"/>
      <c r="R3861" s="8"/>
      <c r="S3861" s="88"/>
      <c r="T3861" s="8"/>
      <c r="U3861" s="8"/>
      <c r="V3861" s="11"/>
      <c r="W3861" s="19"/>
      <c r="X3861" s="8"/>
      <c r="Y3861" s="90"/>
      <c r="Z3861" s="88"/>
      <c r="AA3861" s="88"/>
      <c r="AB3861" s="88"/>
      <c r="AC3861" s="88"/>
      <c r="AD3861" s="10"/>
      <c r="AE3861" s="8"/>
      <c r="AF3861" s="12"/>
      <c r="AG3861" s="8"/>
      <c r="AH3861" s="88"/>
    </row>
    <row r="3862" spans="1:34" x14ac:dyDescent="0.25">
      <c r="A3862" s="62">
        <f>COUNTA(H3862:K3862,L3862:AH3862)</f>
        <v>0</v>
      </c>
      <c r="B3862" s="13"/>
      <c r="C3862" s="13"/>
      <c r="D3862" s="13"/>
      <c r="E3862" s="13">
        <f t="shared" si="484"/>
        <v>0</v>
      </c>
      <c r="F3862" s="13"/>
      <c r="G3862" s="13"/>
      <c r="H3862" s="88"/>
      <c r="I3862" s="88"/>
      <c r="J3862" s="9"/>
      <c r="K3862" s="8"/>
      <c r="L3862" s="19"/>
      <c r="M3862" s="8"/>
      <c r="N3862" s="19"/>
      <c r="O3862" s="19"/>
      <c r="P3862" s="19"/>
      <c r="Q3862" s="8"/>
      <c r="R3862" s="8"/>
      <c r="S3862" s="88"/>
      <c r="T3862" s="8"/>
      <c r="U3862" s="8"/>
      <c r="V3862" s="11"/>
      <c r="W3862" s="19"/>
      <c r="X3862" s="8"/>
      <c r="Y3862" s="90"/>
      <c r="Z3862" s="88"/>
      <c r="AA3862" s="88"/>
      <c r="AB3862" s="88"/>
      <c r="AC3862" s="88"/>
      <c r="AD3862" s="10"/>
      <c r="AE3862" s="8"/>
      <c r="AF3862" s="12"/>
      <c r="AG3862" s="8"/>
      <c r="AH3862" s="88"/>
    </row>
    <row r="3863" spans="1:34" x14ac:dyDescent="0.25">
      <c r="A3863" s="62">
        <f>COUNTA(H3863:K3863,L3863:AH3863)</f>
        <v>0</v>
      </c>
      <c r="B3863" s="13"/>
      <c r="C3863" s="13"/>
      <c r="D3863" s="13"/>
      <c r="E3863" s="13">
        <f t="shared" si="484"/>
        <v>0</v>
      </c>
      <c r="F3863" s="13"/>
      <c r="G3863" s="13"/>
      <c r="H3863" s="88"/>
      <c r="I3863" s="88"/>
      <c r="J3863" s="9"/>
      <c r="K3863" s="8"/>
      <c r="L3863" s="19"/>
      <c r="M3863" s="8"/>
      <c r="N3863" s="19"/>
      <c r="O3863" s="19"/>
      <c r="P3863" s="19"/>
      <c r="Q3863" s="8"/>
      <c r="R3863" s="8"/>
      <c r="S3863" s="88"/>
      <c r="T3863" s="8"/>
      <c r="U3863" s="8"/>
      <c r="V3863" s="11"/>
      <c r="W3863" s="19"/>
      <c r="X3863" s="8"/>
      <c r="Y3863" s="90"/>
      <c r="Z3863" s="88"/>
      <c r="AA3863" s="88"/>
      <c r="AB3863" s="88"/>
      <c r="AC3863" s="88"/>
      <c r="AD3863" s="10"/>
      <c r="AE3863" s="8"/>
      <c r="AF3863" s="12"/>
      <c r="AG3863" s="8"/>
      <c r="AH3863" s="88"/>
    </row>
    <row r="3864" spans="1:34" x14ac:dyDescent="0.25">
      <c r="A3864" s="62">
        <f>COUNTA(H3864:K3864,L3864:AH3864)</f>
        <v>0</v>
      </c>
      <c r="B3864" s="13"/>
      <c r="C3864" s="13"/>
      <c r="D3864" s="13"/>
      <c r="E3864" s="13">
        <f t="shared" si="484"/>
        <v>0</v>
      </c>
      <c r="F3864" s="13"/>
      <c r="G3864" s="13"/>
      <c r="H3864" s="88"/>
      <c r="I3864" s="88"/>
      <c r="J3864" s="9"/>
      <c r="K3864" s="8"/>
      <c r="L3864" s="19"/>
      <c r="M3864" s="8"/>
      <c r="N3864" s="19"/>
      <c r="O3864" s="19"/>
      <c r="P3864" s="19"/>
      <c r="Q3864" s="8"/>
      <c r="R3864" s="8"/>
      <c r="S3864" s="88"/>
      <c r="T3864" s="8"/>
      <c r="U3864" s="8"/>
      <c r="V3864" s="11"/>
      <c r="W3864" s="19"/>
      <c r="X3864" s="8"/>
      <c r="Y3864" s="90"/>
      <c r="Z3864" s="88"/>
      <c r="AA3864" s="88"/>
      <c r="AB3864" s="88"/>
      <c r="AC3864" s="88"/>
      <c r="AD3864" s="10"/>
      <c r="AE3864" s="8"/>
      <c r="AF3864" s="12"/>
      <c r="AG3864" s="8"/>
      <c r="AH3864" s="88"/>
    </row>
    <row r="3865" spans="1:34" x14ac:dyDescent="0.25">
      <c r="A3865" s="62">
        <f>COUNTA(H3865:K3865,L3865:AH3865,J3866)-4</f>
        <v>0</v>
      </c>
      <c r="B3865" s="13"/>
      <c r="C3865" s="13"/>
      <c r="D3865" s="13"/>
      <c r="E3865" s="13">
        <f t="shared" si="484"/>
        <v>0</v>
      </c>
      <c r="F3865" s="13"/>
      <c r="G3865" s="13"/>
      <c r="H3865" s="88"/>
      <c r="I3865" s="88"/>
      <c r="J3865" s="7" t="s">
        <v>79</v>
      </c>
      <c r="K3865" s="8"/>
      <c r="L3865" s="19"/>
      <c r="M3865" s="8"/>
      <c r="N3865" s="19"/>
      <c r="O3865" s="19"/>
      <c r="P3865" s="19"/>
      <c r="Q3865" s="8"/>
      <c r="R3865" s="8"/>
      <c r="S3865" s="88"/>
      <c r="T3865" s="17" t="s">
        <v>80</v>
      </c>
      <c r="U3865" s="17" t="s">
        <v>80</v>
      </c>
      <c r="V3865" s="18" t="s">
        <v>80</v>
      </c>
      <c r="W3865" s="19"/>
      <c r="X3865" s="8"/>
      <c r="Y3865" s="90"/>
      <c r="Z3865" s="88"/>
      <c r="AA3865" s="88"/>
      <c r="AB3865" s="88"/>
      <c r="AC3865" s="88"/>
      <c r="AD3865" s="10"/>
      <c r="AE3865" s="8"/>
      <c r="AF3865" s="12"/>
      <c r="AG3865" s="8"/>
      <c r="AH3865" s="88"/>
    </row>
    <row r="3866" spans="1:34" x14ac:dyDescent="0.25">
      <c r="A3866" s="62">
        <f>COUNTA(H3866:K3866,L3866:AH3866)</f>
        <v>0</v>
      </c>
      <c r="B3866" s="13"/>
      <c r="C3866" s="13"/>
      <c r="D3866" s="13" t="str">
        <f>IF(J3866&gt;0,"совместительство","-")</f>
        <v>-</v>
      </c>
      <c r="E3866" s="13">
        <f t="shared" si="484"/>
        <v>0</v>
      </c>
      <c r="F3866" s="13"/>
      <c r="G3866" s="13"/>
      <c r="H3866" s="88"/>
      <c r="I3866" s="88"/>
      <c r="J3866" s="9"/>
      <c r="K3866" s="8"/>
      <c r="L3866" s="19"/>
      <c r="M3866" s="8"/>
      <c r="N3866" s="19"/>
      <c r="O3866" s="19"/>
      <c r="P3866" s="19"/>
      <c r="Q3866" s="8"/>
      <c r="R3866" s="8"/>
      <c r="S3866" s="88"/>
      <c r="T3866" s="8"/>
      <c r="U3866" s="8"/>
      <c r="V3866" s="11"/>
      <c r="W3866" s="19"/>
      <c r="X3866" s="8"/>
      <c r="Y3866" s="90"/>
      <c r="Z3866" s="88"/>
      <c r="AA3866" s="88"/>
      <c r="AB3866" s="88"/>
      <c r="AC3866" s="88"/>
      <c r="AD3866" s="10"/>
      <c r="AE3866" s="8"/>
      <c r="AF3866" s="12"/>
      <c r="AG3866" s="8"/>
      <c r="AH3866" s="88"/>
    </row>
    <row r="3867" spans="1:34" x14ac:dyDescent="0.25">
      <c r="A3867" s="62">
        <f>COUNTA(H3867:K3867,L3867:AH3867)</f>
        <v>0</v>
      </c>
      <c r="B3867" s="13"/>
      <c r="C3867" s="13"/>
      <c r="D3867" s="13"/>
      <c r="E3867" s="13">
        <f t="shared" si="484"/>
        <v>0</v>
      </c>
      <c r="F3867" s="13"/>
      <c r="G3867" s="13"/>
      <c r="H3867" s="88"/>
      <c r="I3867" s="88"/>
      <c r="J3867" s="9"/>
      <c r="K3867" s="8"/>
      <c r="L3867" s="19"/>
      <c r="M3867" s="8"/>
      <c r="N3867" s="19"/>
      <c r="O3867" s="19"/>
      <c r="P3867" s="19"/>
      <c r="Q3867" s="8"/>
      <c r="R3867" s="8"/>
      <c r="S3867" s="88"/>
      <c r="T3867" s="8"/>
      <c r="U3867" s="8"/>
      <c r="V3867" s="11"/>
      <c r="W3867" s="19"/>
      <c r="X3867" s="8"/>
      <c r="Y3867" s="90"/>
      <c r="Z3867" s="88"/>
      <c r="AA3867" s="88"/>
      <c r="AB3867" s="88"/>
      <c r="AC3867" s="88"/>
      <c r="AD3867" s="10"/>
      <c r="AE3867" s="8"/>
      <c r="AF3867" s="12"/>
      <c r="AG3867" s="8"/>
      <c r="AH3867" s="88"/>
    </row>
    <row r="3868" spans="1:34" x14ac:dyDescent="0.25">
      <c r="A3868" s="62">
        <f>COUNTA(H3868:K3868,L3868:AH3868)</f>
        <v>0</v>
      </c>
      <c r="B3868" s="13"/>
      <c r="C3868" s="13"/>
      <c r="D3868" s="13"/>
      <c r="E3868" s="13">
        <f t="shared" si="484"/>
        <v>0</v>
      </c>
      <c r="F3868" s="13"/>
      <c r="G3868" s="13"/>
      <c r="H3868" s="88"/>
      <c r="I3868" s="88"/>
      <c r="J3868" s="9"/>
      <c r="K3868" s="8"/>
      <c r="L3868" s="19"/>
      <c r="M3868" s="8"/>
      <c r="N3868" s="19"/>
      <c r="O3868" s="19"/>
      <c r="P3868" s="19"/>
      <c r="Q3868" s="8"/>
      <c r="R3868" s="8"/>
      <c r="S3868" s="88"/>
      <c r="T3868" s="8"/>
      <c r="U3868" s="8"/>
      <c r="V3868" s="11"/>
      <c r="W3868" s="19"/>
      <c r="X3868" s="8"/>
      <c r="Y3868" s="90"/>
      <c r="Z3868" s="88"/>
      <c r="AA3868" s="88"/>
      <c r="AB3868" s="88"/>
      <c r="AC3868" s="88"/>
      <c r="AD3868" s="10"/>
      <c r="AE3868" s="8"/>
      <c r="AF3868" s="12"/>
      <c r="AG3868" s="8"/>
      <c r="AH3868" s="88"/>
    </row>
    <row r="3869" spans="1:34" x14ac:dyDescent="0.25">
      <c r="A3869" s="62">
        <f>COUNTA(H3869:K3869,L3869:AH3869)</f>
        <v>0</v>
      </c>
      <c r="B3869" s="13"/>
      <c r="C3869" s="13"/>
      <c r="D3869" s="13"/>
      <c r="E3869" s="13">
        <f t="shared" si="484"/>
        <v>0</v>
      </c>
      <c r="F3869" s="13"/>
      <c r="G3869" s="13"/>
      <c r="H3869" s="88"/>
      <c r="I3869" s="88"/>
      <c r="J3869" s="9"/>
      <c r="K3869" s="8"/>
      <c r="L3869" s="19"/>
      <c r="M3869" s="8"/>
      <c r="N3869" s="19"/>
      <c r="O3869" s="19"/>
      <c r="P3869" s="19"/>
      <c r="Q3869" s="8"/>
      <c r="R3869" s="8"/>
      <c r="S3869" s="88"/>
      <c r="T3869" s="8"/>
      <c r="U3869" s="8"/>
      <c r="V3869" s="11"/>
      <c r="W3869" s="19"/>
      <c r="X3869" s="8"/>
      <c r="Y3869" s="90"/>
      <c r="Z3869" s="88"/>
      <c r="AA3869" s="88"/>
      <c r="AB3869" s="88"/>
      <c r="AC3869" s="88"/>
      <c r="AD3869" s="10"/>
      <c r="AE3869" s="8"/>
      <c r="AF3869" s="12"/>
      <c r="AG3869" s="8"/>
      <c r="AH3869" s="88"/>
    </row>
    <row r="3870" spans="1:34" x14ac:dyDescent="0.25">
      <c r="A3870" s="62">
        <f>COUNTA(H3870:K3870,L3870:AH3870)</f>
        <v>0</v>
      </c>
      <c r="B3870" s="13"/>
      <c r="C3870" s="13"/>
      <c r="D3870" s="13"/>
      <c r="E3870" s="13">
        <f t="shared" si="484"/>
        <v>0</v>
      </c>
      <c r="F3870" s="13"/>
      <c r="G3870" s="13"/>
      <c r="H3870" s="88"/>
      <c r="I3870" s="88"/>
      <c r="J3870" s="9"/>
      <c r="K3870" s="8"/>
      <c r="L3870" s="19"/>
      <c r="M3870" s="8"/>
      <c r="N3870" s="19"/>
      <c r="O3870" s="19"/>
      <c r="P3870" s="19"/>
      <c r="Q3870" s="8"/>
      <c r="R3870" s="8"/>
      <c r="S3870" s="88"/>
      <c r="T3870" s="8"/>
      <c r="U3870" s="8"/>
      <c r="V3870" s="11"/>
      <c r="W3870" s="19"/>
      <c r="X3870" s="8"/>
      <c r="Y3870" s="90"/>
      <c r="Z3870" s="88"/>
      <c r="AA3870" s="88"/>
      <c r="AB3870" s="88"/>
      <c r="AC3870" s="88"/>
      <c r="AD3870" s="10"/>
      <c r="AE3870" s="8"/>
      <c r="AF3870" s="12"/>
      <c r="AG3870" s="8"/>
      <c r="AH3870" s="88"/>
    </row>
    <row r="3871" spans="1:34" x14ac:dyDescent="0.25">
      <c r="A3871" s="62">
        <f>COUNTA(H3871:K3871,L3871:AH3871)</f>
        <v>0</v>
      </c>
      <c r="B3871" s="13"/>
      <c r="C3871" s="13"/>
      <c r="D3871" s="13"/>
      <c r="E3871" s="13">
        <f t="shared" si="484"/>
        <v>0</v>
      </c>
      <c r="F3871" s="13"/>
      <c r="G3871" s="13"/>
      <c r="H3871" s="88"/>
      <c r="I3871" s="88"/>
      <c r="J3871" s="9"/>
      <c r="K3871" s="8"/>
      <c r="L3871" s="19"/>
      <c r="M3871" s="8"/>
      <c r="N3871" s="19"/>
      <c r="O3871" s="19"/>
      <c r="P3871" s="19"/>
      <c r="Q3871" s="8"/>
      <c r="R3871" s="8"/>
      <c r="S3871" s="88"/>
      <c r="T3871" s="8"/>
      <c r="U3871" s="8"/>
      <c r="V3871" s="11"/>
      <c r="W3871" s="19"/>
      <c r="X3871" s="8"/>
      <c r="Y3871" s="90"/>
      <c r="Z3871" s="88"/>
      <c r="AA3871" s="88"/>
      <c r="AB3871" s="88"/>
      <c r="AC3871" s="88"/>
      <c r="AD3871" s="10"/>
      <c r="AE3871" s="8"/>
      <c r="AF3871" s="12"/>
      <c r="AG3871" s="8"/>
      <c r="AH3871" s="88"/>
    </row>
    <row r="3872" spans="1:34" s="26" customFormat="1" ht="11.25" customHeight="1" x14ac:dyDescent="0.25">
      <c r="A3872" s="21">
        <v>0</v>
      </c>
      <c r="B3872" s="22"/>
      <c r="C3872" s="22"/>
      <c r="D3872" s="21"/>
      <c r="E3872" s="23">
        <f>MAX(E3856:E3871)</f>
        <v>0</v>
      </c>
      <c r="F3872" s="21" t="str">
        <f>RIGHT(R3872,4)</f>
        <v xml:space="preserve"> - 0</v>
      </c>
      <c r="G3872" s="21" t="str">
        <f>RIGHT(X3872,4)</f>
        <v xml:space="preserve"> - 0</v>
      </c>
      <c r="H3872" s="88"/>
      <c r="I3872" s="88"/>
      <c r="J3872" s="23" t="s">
        <v>85</v>
      </c>
      <c r="K3872" s="23" t="str">
        <f>IF(E3872=4,"ВО",IF(E3872=3,"СПО",IF(E3872=2,"ВО (с)",IF(E3872=1,"СПО (с)","-"))))</f>
        <v>-</v>
      </c>
      <c r="L3872" s="23">
        <f>COUNTA(L3856:L3871)</f>
        <v>0</v>
      </c>
      <c r="M3872" s="23" t="s">
        <v>80</v>
      </c>
      <c r="N3872" s="23" t="s">
        <v>80</v>
      </c>
      <c r="O3872" s="23">
        <f>COUNTA(O3856:O3871)</f>
        <v>0</v>
      </c>
      <c r="P3872" s="23" t="s">
        <v>80</v>
      </c>
      <c r="Q3872" s="23">
        <f>SUM(Q3856:Q3871)</f>
        <v>0</v>
      </c>
      <c r="R3872" s="23" t="str">
        <f>CONCATENATE("П.Г.П. - ",MAX(R3856:R3871))</f>
        <v>П.Г.П. - 0</v>
      </c>
      <c r="S3872" s="23">
        <f>COUNTA(S3856)</f>
        <v>0</v>
      </c>
      <c r="T3872" s="23">
        <f>T3857</f>
        <v>0</v>
      </c>
      <c r="U3872" s="23" t="s">
        <v>80</v>
      </c>
      <c r="V3872" s="23" t="s">
        <v>80</v>
      </c>
      <c r="W3872" s="23">
        <f>COUNTA(W3856:W3871)</f>
        <v>0</v>
      </c>
      <c r="X3872" s="23" t="str">
        <f>CONCATENATE("П.Г.П. - ",MAX(X3856:X3871))</f>
        <v>П.Г.П. - 0</v>
      </c>
      <c r="Y3872" s="24">
        <f>Y3856</f>
        <v>0</v>
      </c>
      <c r="Z3872" s="23" t="str">
        <f>IF(Z3856="","-",Z3856)</f>
        <v>-</v>
      </c>
      <c r="AA3872" s="23" t="str">
        <f t="shared" ref="AA3872:AC3872" si="485">IF(AA3856="","-",AA3856)</f>
        <v>-</v>
      </c>
      <c r="AB3872" s="23" t="str">
        <f t="shared" si="485"/>
        <v>-</v>
      </c>
      <c r="AC3872" s="23" t="str">
        <f t="shared" si="485"/>
        <v>-</v>
      </c>
      <c r="AD3872" s="23" t="s">
        <v>80</v>
      </c>
      <c r="AE3872" s="23">
        <f>SUM(AE3856:AE3871)</f>
        <v>0</v>
      </c>
      <c r="AF3872" s="25">
        <f>SUM(AF3856:AF3871)</f>
        <v>0</v>
      </c>
      <c r="AG3872" s="23" t="s">
        <v>80</v>
      </c>
      <c r="AH3872" s="23" t="s">
        <v>80</v>
      </c>
    </row>
    <row r="3873" spans="1:34" x14ac:dyDescent="0.25">
      <c r="A3873" s="62">
        <f>COUNTA(H3873:K3873,L3873:AH3873)-7</f>
        <v>-1</v>
      </c>
      <c r="B3873" s="13"/>
      <c r="C3873" s="13"/>
      <c r="D3873" s="13"/>
      <c r="E3873" s="13">
        <f t="shared" ref="E3873:E3888" si="486">IF(K3873="ВО",4,IF(K3873="СПО",3,IF(K3873="ВО (студент)",2,IF(K3873="СПО (студент)",1,0))))</f>
        <v>0</v>
      </c>
      <c r="F3873" s="13"/>
      <c r="G3873" s="13"/>
      <c r="H3873" s="88">
        <v>248</v>
      </c>
      <c r="I3873" s="88"/>
      <c r="J3873" s="7" t="s">
        <v>77</v>
      </c>
      <c r="K3873" s="8"/>
      <c r="L3873" s="19"/>
      <c r="M3873" s="8"/>
      <c r="N3873" s="19"/>
      <c r="O3873" s="19"/>
      <c r="P3873" s="19"/>
      <c r="Q3873" s="8"/>
      <c r="R3873" s="8"/>
      <c r="S3873" s="88"/>
      <c r="T3873" s="17" t="s">
        <v>80</v>
      </c>
      <c r="U3873" s="17" t="s">
        <v>80</v>
      </c>
      <c r="V3873" s="18" t="s">
        <v>80</v>
      </c>
      <c r="W3873" s="19"/>
      <c r="X3873" s="8"/>
      <c r="Y3873" s="90"/>
      <c r="Z3873" s="88"/>
      <c r="AA3873" s="88"/>
      <c r="AB3873" s="88" t="str">
        <f>IF(Y3873&lt;1,"-",ROUND(YEARFRAC(Y3873,#REF!,1),2))</f>
        <v>-</v>
      </c>
      <c r="AC3873" s="88"/>
      <c r="AD3873" s="10"/>
      <c r="AE3873" s="8"/>
      <c r="AF3873" s="12"/>
      <c r="AG3873" s="8"/>
      <c r="AH3873" s="88"/>
    </row>
    <row r="3874" spans="1:34" x14ac:dyDescent="0.25">
      <c r="A3874" s="62">
        <f>COUNTA(H3874:K3874,L3874:AH3874)</f>
        <v>0</v>
      </c>
      <c r="B3874" s="13"/>
      <c r="C3874" s="13"/>
      <c r="D3874" s="13"/>
      <c r="E3874" s="13">
        <f t="shared" si="486"/>
        <v>0</v>
      </c>
      <c r="F3874" s="13"/>
      <c r="G3874" s="13"/>
      <c r="H3874" s="88"/>
      <c r="I3874" s="88"/>
      <c r="J3874" s="9"/>
      <c r="K3874" s="8"/>
      <c r="L3874" s="19"/>
      <c r="M3874" s="8"/>
      <c r="N3874" s="19"/>
      <c r="O3874" s="19"/>
      <c r="P3874" s="19"/>
      <c r="Q3874" s="8"/>
      <c r="R3874" s="8"/>
      <c r="S3874" s="88"/>
      <c r="T3874" s="8"/>
      <c r="U3874" s="8"/>
      <c r="V3874" s="11"/>
      <c r="W3874" s="19"/>
      <c r="X3874" s="8"/>
      <c r="Y3874" s="90"/>
      <c r="Z3874" s="88"/>
      <c r="AA3874" s="88"/>
      <c r="AB3874" s="88"/>
      <c r="AC3874" s="88"/>
      <c r="AD3874" s="10"/>
      <c r="AE3874" s="8"/>
      <c r="AF3874" s="12"/>
      <c r="AG3874" s="8"/>
      <c r="AH3874" s="88"/>
    </row>
    <row r="3875" spans="1:34" x14ac:dyDescent="0.25">
      <c r="A3875" s="62">
        <f>COUNTA(H3875:K3875,L3875:AH3875,J3876)-4</f>
        <v>0</v>
      </c>
      <c r="B3875" s="13"/>
      <c r="C3875" s="13"/>
      <c r="D3875" s="13"/>
      <c r="E3875" s="13">
        <f t="shared" si="486"/>
        <v>0</v>
      </c>
      <c r="F3875" s="13"/>
      <c r="G3875" s="13"/>
      <c r="H3875" s="88"/>
      <c r="I3875" s="88"/>
      <c r="J3875" s="7" t="s">
        <v>78</v>
      </c>
      <c r="K3875" s="8"/>
      <c r="L3875" s="19"/>
      <c r="M3875" s="8"/>
      <c r="N3875" s="19"/>
      <c r="O3875" s="19"/>
      <c r="P3875" s="19"/>
      <c r="Q3875" s="8"/>
      <c r="R3875" s="8"/>
      <c r="S3875" s="88"/>
      <c r="T3875" s="17" t="s">
        <v>80</v>
      </c>
      <c r="U3875" s="17" t="s">
        <v>80</v>
      </c>
      <c r="V3875" s="18" t="s">
        <v>80</v>
      </c>
      <c r="W3875" s="19"/>
      <c r="X3875" s="8"/>
      <c r="Y3875" s="90"/>
      <c r="Z3875" s="88"/>
      <c r="AA3875" s="88"/>
      <c r="AB3875" s="88"/>
      <c r="AC3875" s="88"/>
      <c r="AD3875" s="10"/>
      <c r="AE3875" s="8"/>
      <c r="AF3875" s="12"/>
      <c r="AG3875" s="8"/>
      <c r="AH3875" s="88"/>
    </row>
    <row r="3876" spans="1:34" x14ac:dyDescent="0.25">
      <c r="A3876" s="62">
        <f>COUNTA(H3876:K3876,L3876:AH3876)</f>
        <v>0</v>
      </c>
      <c r="B3876" s="13"/>
      <c r="C3876" s="13"/>
      <c r="D3876" s="13" t="str">
        <f>IF(J3876&gt;0,"совмещение","-")</f>
        <v>-</v>
      </c>
      <c r="E3876" s="13">
        <f t="shared" si="486"/>
        <v>0</v>
      </c>
      <c r="F3876" s="13"/>
      <c r="G3876" s="13"/>
      <c r="H3876" s="88"/>
      <c r="I3876" s="88"/>
      <c r="J3876" s="9"/>
      <c r="K3876" s="8"/>
      <c r="L3876" s="19"/>
      <c r="M3876" s="8"/>
      <c r="N3876" s="19"/>
      <c r="O3876" s="19"/>
      <c r="P3876" s="19"/>
      <c r="Q3876" s="8"/>
      <c r="R3876" s="8"/>
      <c r="S3876" s="88"/>
      <c r="T3876" s="8"/>
      <c r="U3876" s="8"/>
      <c r="V3876" s="11"/>
      <c r="W3876" s="19"/>
      <c r="X3876" s="8"/>
      <c r="Y3876" s="90"/>
      <c r="Z3876" s="88"/>
      <c r="AA3876" s="88"/>
      <c r="AB3876" s="88"/>
      <c r="AC3876" s="88"/>
      <c r="AD3876" s="10"/>
      <c r="AE3876" s="8"/>
      <c r="AF3876" s="12"/>
      <c r="AG3876" s="8"/>
      <c r="AH3876" s="88"/>
    </row>
    <row r="3877" spans="1:34" x14ac:dyDescent="0.25">
      <c r="A3877" s="62">
        <f>COUNTA(H3877:K3877,L3877:AH3877)</f>
        <v>0</v>
      </c>
      <c r="B3877" s="13"/>
      <c r="C3877" s="13"/>
      <c r="D3877" s="13"/>
      <c r="E3877" s="13">
        <f t="shared" si="486"/>
        <v>0</v>
      </c>
      <c r="F3877" s="13"/>
      <c r="G3877" s="13"/>
      <c r="H3877" s="88"/>
      <c r="I3877" s="88"/>
      <c r="J3877" s="9"/>
      <c r="K3877" s="8"/>
      <c r="L3877" s="19"/>
      <c r="M3877" s="8"/>
      <c r="N3877" s="19"/>
      <c r="O3877" s="19"/>
      <c r="P3877" s="19"/>
      <c r="Q3877" s="8"/>
      <c r="R3877" s="8"/>
      <c r="S3877" s="88"/>
      <c r="T3877" s="8"/>
      <c r="U3877" s="8"/>
      <c r="V3877" s="11"/>
      <c r="W3877" s="19"/>
      <c r="X3877" s="8"/>
      <c r="Y3877" s="90"/>
      <c r="Z3877" s="88"/>
      <c r="AA3877" s="88"/>
      <c r="AB3877" s="88"/>
      <c r="AC3877" s="88"/>
      <c r="AD3877" s="10"/>
      <c r="AE3877" s="8"/>
      <c r="AF3877" s="12"/>
      <c r="AG3877" s="8"/>
      <c r="AH3877" s="88"/>
    </row>
    <row r="3878" spans="1:34" x14ac:dyDescent="0.25">
      <c r="A3878" s="62">
        <f>COUNTA(H3878:K3878,L3878:AH3878)</f>
        <v>0</v>
      </c>
      <c r="B3878" s="13"/>
      <c r="C3878" s="13"/>
      <c r="D3878" s="13"/>
      <c r="E3878" s="13">
        <f t="shared" si="486"/>
        <v>0</v>
      </c>
      <c r="F3878" s="13"/>
      <c r="G3878" s="13"/>
      <c r="H3878" s="88"/>
      <c r="I3878" s="88"/>
      <c r="J3878" s="9"/>
      <c r="K3878" s="8"/>
      <c r="L3878" s="19"/>
      <c r="M3878" s="8"/>
      <c r="N3878" s="19"/>
      <c r="O3878" s="19"/>
      <c r="P3878" s="19"/>
      <c r="Q3878" s="8"/>
      <c r="R3878" s="8"/>
      <c r="S3878" s="88"/>
      <c r="T3878" s="8"/>
      <c r="U3878" s="8"/>
      <c r="V3878" s="11"/>
      <c r="W3878" s="19"/>
      <c r="X3878" s="8"/>
      <c r="Y3878" s="90"/>
      <c r="Z3878" s="88"/>
      <c r="AA3878" s="88"/>
      <c r="AB3878" s="88"/>
      <c r="AC3878" s="88"/>
      <c r="AD3878" s="10"/>
      <c r="AE3878" s="8"/>
      <c r="AF3878" s="12"/>
      <c r="AG3878" s="8"/>
      <c r="AH3878" s="88"/>
    </row>
    <row r="3879" spans="1:34" x14ac:dyDescent="0.25">
      <c r="A3879" s="62">
        <f>COUNTA(H3879:K3879,L3879:AH3879)</f>
        <v>0</v>
      </c>
      <c r="B3879" s="13"/>
      <c r="C3879" s="13"/>
      <c r="D3879" s="13"/>
      <c r="E3879" s="13">
        <f t="shared" si="486"/>
        <v>0</v>
      </c>
      <c r="F3879" s="13"/>
      <c r="G3879" s="13"/>
      <c r="H3879" s="88"/>
      <c r="I3879" s="88"/>
      <c r="J3879" s="9"/>
      <c r="K3879" s="8"/>
      <c r="L3879" s="19"/>
      <c r="M3879" s="8"/>
      <c r="N3879" s="19"/>
      <c r="O3879" s="19"/>
      <c r="P3879" s="19"/>
      <c r="Q3879" s="8"/>
      <c r="R3879" s="8"/>
      <c r="S3879" s="88"/>
      <c r="T3879" s="8"/>
      <c r="U3879" s="8"/>
      <c r="V3879" s="11"/>
      <c r="W3879" s="19"/>
      <c r="X3879" s="8"/>
      <c r="Y3879" s="90"/>
      <c r="Z3879" s="88"/>
      <c r="AA3879" s="88"/>
      <c r="AB3879" s="88"/>
      <c r="AC3879" s="88"/>
      <c r="AD3879" s="10"/>
      <c r="AE3879" s="8"/>
      <c r="AF3879" s="12"/>
      <c r="AG3879" s="8"/>
      <c r="AH3879" s="88"/>
    </row>
    <row r="3880" spans="1:34" x14ac:dyDescent="0.25">
      <c r="A3880" s="62">
        <f>COUNTA(H3880:K3880,L3880:AH3880)</f>
        <v>0</v>
      </c>
      <c r="B3880" s="13"/>
      <c r="C3880" s="13"/>
      <c r="D3880" s="13"/>
      <c r="E3880" s="13">
        <f t="shared" si="486"/>
        <v>0</v>
      </c>
      <c r="F3880" s="13"/>
      <c r="G3880" s="13"/>
      <c r="H3880" s="88"/>
      <c r="I3880" s="88"/>
      <c r="J3880" s="9"/>
      <c r="K3880" s="8"/>
      <c r="L3880" s="19"/>
      <c r="M3880" s="8"/>
      <c r="N3880" s="19"/>
      <c r="O3880" s="19"/>
      <c r="P3880" s="19"/>
      <c r="Q3880" s="8"/>
      <c r="R3880" s="8"/>
      <c r="S3880" s="88"/>
      <c r="T3880" s="8"/>
      <c r="U3880" s="8"/>
      <c r="V3880" s="11"/>
      <c r="W3880" s="19"/>
      <c r="X3880" s="8"/>
      <c r="Y3880" s="90"/>
      <c r="Z3880" s="88"/>
      <c r="AA3880" s="88"/>
      <c r="AB3880" s="88"/>
      <c r="AC3880" s="88"/>
      <c r="AD3880" s="10"/>
      <c r="AE3880" s="8"/>
      <c r="AF3880" s="12"/>
      <c r="AG3880" s="8"/>
      <c r="AH3880" s="88"/>
    </row>
    <row r="3881" spans="1:34" x14ac:dyDescent="0.25">
      <c r="A3881" s="62">
        <f>COUNTA(H3881:K3881,L3881:AH3881)</f>
        <v>0</v>
      </c>
      <c r="B3881" s="13"/>
      <c r="C3881" s="13"/>
      <c r="D3881" s="13"/>
      <c r="E3881" s="13">
        <f t="shared" si="486"/>
        <v>0</v>
      </c>
      <c r="F3881" s="13"/>
      <c r="G3881" s="13"/>
      <c r="H3881" s="88"/>
      <c r="I3881" s="88"/>
      <c r="J3881" s="9"/>
      <c r="K3881" s="8"/>
      <c r="L3881" s="19"/>
      <c r="M3881" s="8"/>
      <c r="N3881" s="19"/>
      <c r="O3881" s="19"/>
      <c r="P3881" s="19"/>
      <c r="Q3881" s="8"/>
      <c r="R3881" s="8"/>
      <c r="S3881" s="88"/>
      <c r="T3881" s="8"/>
      <c r="U3881" s="8"/>
      <c r="V3881" s="11"/>
      <c r="W3881" s="19"/>
      <c r="X3881" s="8"/>
      <c r="Y3881" s="90"/>
      <c r="Z3881" s="88"/>
      <c r="AA3881" s="88"/>
      <c r="AB3881" s="88"/>
      <c r="AC3881" s="88"/>
      <c r="AD3881" s="10"/>
      <c r="AE3881" s="8"/>
      <c r="AF3881" s="12"/>
      <c r="AG3881" s="8"/>
      <c r="AH3881" s="88"/>
    </row>
    <row r="3882" spans="1:34" x14ac:dyDescent="0.25">
      <c r="A3882" s="62">
        <f>COUNTA(H3882:K3882,L3882:AH3882,J3883)-4</f>
        <v>0</v>
      </c>
      <c r="B3882" s="13"/>
      <c r="C3882" s="13"/>
      <c r="D3882" s="13"/>
      <c r="E3882" s="13">
        <f t="shared" si="486"/>
        <v>0</v>
      </c>
      <c r="F3882" s="13"/>
      <c r="G3882" s="13"/>
      <c r="H3882" s="88"/>
      <c r="I3882" s="88"/>
      <c r="J3882" s="7" t="s">
        <v>79</v>
      </c>
      <c r="K3882" s="8"/>
      <c r="L3882" s="19"/>
      <c r="M3882" s="8"/>
      <c r="N3882" s="19"/>
      <c r="O3882" s="19"/>
      <c r="P3882" s="19"/>
      <c r="Q3882" s="8"/>
      <c r="R3882" s="8"/>
      <c r="S3882" s="88"/>
      <c r="T3882" s="17" t="s">
        <v>80</v>
      </c>
      <c r="U3882" s="17" t="s">
        <v>80</v>
      </c>
      <c r="V3882" s="18" t="s">
        <v>80</v>
      </c>
      <c r="W3882" s="19"/>
      <c r="X3882" s="8"/>
      <c r="Y3882" s="90"/>
      <c r="Z3882" s="88"/>
      <c r="AA3882" s="88"/>
      <c r="AB3882" s="88"/>
      <c r="AC3882" s="88"/>
      <c r="AD3882" s="10"/>
      <c r="AE3882" s="8"/>
      <c r="AF3882" s="12"/>
      <c r="AG3882" s="8"/>
      <c r="AH3882" s="88"/>
    </row>
    <row r="3883" spans="1:34" x14ac:dyDescent="0.25">
      <c r="A3883" s="62">
        <f>COUNTA(H3883:K3883,L3883:AH3883)</f>
        <v>0</v>
      </c>
      <c r="B3883" s="13"/>
      <c r="C3883" s="13"/>
      <c r="D3883" s="13" t="str">
        <f>IF(J3883&gt;0,"совместительство","-")</f>
        <v>-</v>
      </c>
      <c r="E3883" s="13">
        <f t="shared" si="486"/>
        <v>0</v>
      </c>
      <c r="F3883" s="13"/>
      <c r="G3883" s="13"/>
      <c r="H3883" s="88"/>
      <c r="I3883" s="88"/>
      <c r="J3883" s="9"/>
      <c r="K3883" s="8"/>
      <c r="L3883" s="19"/>
      <c r="M3883" s="8"/>
      <c r="N3883" s="19"/>
      <c r="O3883" s="19"/>
      <c r="P3883" s="19"/>
      <c r="Q3883" s="8"/>
      <c r="R3883" s="8"/>
      <c r="S3883" s="88"/>
      <c r="T3883" s="8"/>
      <c r="U3883" s="8"/>
      <c r="V3883" s="11"/>
      <c r="W3883" s="19"/>
      <c r="X3883" s="8"/>
      <c r="Y3883" s="90"/>
      <c r="Z3883" s="88"/>
      <c r="AA3883" s="88"/>
      <c r="AB3883" s="88"/>
      <c r="AC3883" s="88"/>
      <c r="AD3883" s="10"/>
      <c r="AE3883" s="8"/>
      <c r="AF3883" s="12"/>
      <c r="AG3883" s="8"/>
      <c r="AH3883" s="88"/>
    </row>
    <row r="3884" spans="1:34" x14ac:dyDescent="0.25">
      <c r="A3884" s="62">
        <f>COUNTA(H3884:K3884,L3884:AH3884)</f>
        <v>0</v>
      </c>
      <c r="B3884" s="13"/>
      <c r="C3884" s="13"/>
      <c r="D3884" s="13"/>
      <c r="E3884" s="13">
        <f t="shared" si="486"/>
        <v>0</v>
      </c>
      <c r="F3884" s="13"/>
      <c r="G3884" s="13"/>
      <c r="H3884" s="88"/>
      <c r="I3884" s="88"/>
      <c r="J3884" s="9"/>
      <c r="K3884" s="8"/>
      <c r="L3884" s="19"/>
      <c r="M3884" s="8"/>
      <c r="N3884" s="19"/>
      <c r="O3884" s="19"/>
      <c r="P3884" s="19"/>
      <c r="Q3884" s="8"/>
      <c r="R3884" s="8"/>
      <c r="S3884" s="88"/>
      <c r="T3884" s="8"/>
      <c r="U3884" s="8"/>
      <c r="V3884" s="11"/>
      <c r="W3884" s="19"/>
      <c r="X3884" s="8"/>
      <c r="Y3884" s="90"/>
      <c r="Z3884" s="88"/>
      <c r="AA3884" s="88"/>
      <c r="AB3884" s="88"/>
      <c r="AC3884" s="88"/>
      <c r="AD3884" s="10"/>
      <c r="AE3884" s="8"/>
      <c r="AF3884" s="12"/>
      <c r="AG3884" s="8"/>
      <c r="AH3884" s="88"/>
    </row>
    <row r="3885" spans="1:34" x14ac:dyDescent="0.25">
      <c r="A3885" s="62">
        <f>COUNTA(H3885:K3885,L3885:AH3885)</f>
        <v>0</v>
      </c>
      <c r="B3885" s="13"/>
      <c r="C3885" s="13"/>
      <c r="D3885" s="13"/>
      <c r="E3885" s="13">
        <f t="shared" si="486"/>
        <v>0</v>
      </c>
      <c r="F3885" s="13"/>
      <c r="G3885" s="13"/>
      <c r="H3885" s="88"/>
      <c r="I3885" s="88"/>
      <c r="J3885" s="9"/>
      <c r="K3885" s="8"/>
      <c r="L3885" s="19"/>
      <c r="M3885" s="8"/>
      <c r="N3885" s="19"/>
      <c r="O3885" s="19"/>
      <c r="P3885" s="19"/>
      <c r="Q3885" s="8"/>
      <c r="R3885" s="8"/>
      <c r="S3885" s="88"/>
      <c r="T3885" s="8"/>
      <c r="U3885" s="8"/>
      <c r="V3885" s="11"/>
      <c r="W3885" s="19"/>
      <c r="X3885" s="8"/>
      <c r="Y3885" s="90"/>
      <c r="Z3885" s="88"/>
      <c r="AA3885" s="88"/>
      <c r="AB3885" s="88"/>
      <c r="AC3885" s="88"/>
      <c r="AD3885" s="10"/>
      <c r="AE3885" s="8"/>
      <c r="AF3885" s="12"/>
      <c r="AG3885" s="8"/>
      <c r="AH3885" s="88"/>
    </row>
    <row r="3886" spans="1:34" x14ac:dyDescent="0.25">
      <c r="A3886" s="62">
        <f>COUNTA(H3886:K3886,L3886:AH3886)</f>
        <v>0</v>
      </c>
      <c r="B3886" s="13"/>
      <c r="C3886" s="13"/>
      <c r="D3886" s="13"/>
      <c r="E3886" s="13">
        <f t="shared" si="486"/>
        <v>0</v>
      </c>
      <c r="F3886" s="13"/>
      <c r="G3886" s="13"/>
      <c r="H3886" s="88"/>
      <c r="I3886" s="88"/>
      <c r="J3886" s="9"/>
      <c r="K3886" s="8"/>
      <c r="L3886" s="19"/>
      <c r="M3886" s="8"/>
      <c r="N3886" s="19"/>
      <c r="O3886" s="19"/>
      <c r="P3886" s="19"/>
      <c r="Q3886" s="8"/>
      <c r="R3886" s="8"/>
      <c r="S3886" s="88"/>
      <c r="T3886" s="8"/>
      <c r="U3886" s="8"/>
      <c r="V3886" s="11"/>
      <c r="W3886" s="19"/>
      <c r="X3886" s="8"/>
      <c r="Y3886" s="90"/>
      <c r="Z3886" s="88"/>
      <c r="AA3886" s="88"/>
      <c r="AB3886" s="88"/>
      <c r="AC3886" s="88"/>
      <c r="AD3886" s="10"/>
      <c r="AE3886" s="8"/>
      <c r="AF3886" s="12"/>
      <c r="AG3886" s="8"/>
      <c r="AH3886" s="88"/>
    </row>
    <row r="3887" spans="1:34" x14ac:dyDescent="0.25">
      <c r="A3887" s="62">
        <f>COUNTA(H3887:K3887,L3887:AH3887)</f>
        <v>0</v>
      </c>
      <c r="B3887" s="13"/>
      <c r="C3887" s="13"/>
      <c r="D3887" s="13"/>
      <c r="E3887" s="13">
        <f t="shared" si="486"/>
        <v>0</v>
      </c>
      <c r="F3887" s="13"/>
      <c r="G3887" s="13"/>
      <c r="H3887" s="88"/>
      <c r="I3887" s="88"/>
      <c r="J3887" s="9"/>
      <c r="K3887" s="8"/>
      <c r="L3887" s="19"/>
      <c r="M3887" s="8"/>
      <c r="N3887" s="19"/>
      <c r="O3887" s="19"/>
      <c r="P3887" s="19"/>
      <c r="Q3887" s="8"/>
      <c r="R3887" s="8"/>
      <c r="S3887" s="88"/>
      <c r="T3887" s="8"/>
      <c r="U3887" s="8"/>
      <c r="V3887" s="11"/>
      <c r="W3887" s="19"/>
      <c r="X3887" s="8"/>
      <c r="Y3887" s="90"/>
      <c r="Z3887" s="88"/>
      <c r="AA3887" s="88"/>
      <c r="AB3887" s="88"/>
      <c r="AC3887" s="88"/>
      <c r="AD3887" s="10"/>
      <c r="AE3887" s="8"/>
      <c r="AF3887" s="12"/>
      <c r="AG3887" s="8"/>
      <c r="AH3887" s="88"/>
    </row>
    <row r="3888" spans="1:34" x14ac:dyDescent="0.25">
      <c r="A3888" s="62">
        <f>COUNTA(H3888:K3888,L3888:AH3888)</f>
        <v>0</v>
      </c>
      <c r="B3888" s="13"/>
      <c r="C3888" s="13"/>
      <c r="D3888" s="13"/>
      <c r="E3888" s="13">
        <f t="shared" si="486"/>
        <v>0</v>
      </c>
      <c r="F3888" s="13"/>
      <c r="G3888" s="13"/>
      <c r="H3888" s="88"/>
      <c r="I3888" s="88"/>
      <c r="J3888" s="9"/>
      <c r="K3888" s="8"/>
      <c r="L3888" s="19"/>
      <c r="M3888" s="8"/>
      <c r="N3888" s="19"/>
      <c r="O3888" s="19"/>
      <c r="P3888" s="19"/>
      <c r="Q3888" s="8"/>
      <c r="R3888" s="8"/>
      <c r="S3888" s="88"/>
      <c r="T3888" s="8"/>
      <c r="U3888" s="8"/>
      <c r="V3888" s="11"/>
      <c r="W3888" s="19"/>
      <c r="X3888" s="8"/>
      <c r="Y3888" s="90"/>
      <c r="Z3888" s="88"/>
      <c r="AA3888" s="88"/>
      <c r="AB3888" s="88"/>
      <c r="AC3888" s="88"/>
      <c r="AD3888" s="10"/>
      <c r="AE3888" s="8"/>
      <c r="AF3888" s="12"/>
      <c r="AG3888" s="8"/>
      <c r="AH3888" s="88"/>
    </row>
    <row r="3889" spans="1:34" s="26" customFormat="1" ht="11.25" customHeight="1" x14ac:dyDescent="0.25">
      <c r="A3889" s="21">
        <v>0</v>
      </c>
      <c r="B3889" s="22"/>
      <c r="C3889" s="22"/>
      <c r="D3889" s="21"/>
      <c r="E3889" s="23">
        <f>MAX(E3873:E3888)</f>
        <v>0</v>
      </c>
      <c r="F3889" s="21" t="str">
        <f>RIGHT(R3889,4)</f>
        <v xml:space="preserve"> - 0</v>
      </c>
      <c r="G3889" s="21" t="str">
        <f>RIGHT(X3889,4)</f>
        <v xml:space="preserve"> - 0</v>
      </c>
      <c r="H3889" s="88"/>
      <c r="I3889" s="88"/>
      <c r="J3889" s="23" t="s">
        <v>85</v>
      </c>
      <c r="K3889" s="23" t="str">
        <f>IF(E3889=4,"ВО",IF(E3889=3,"СПО",IF(E3889=2,"ВО (с)",IF(E3889=1,"СПО (с)","-"))))</f>
        <v>-</v>
      </c>
      <c r="L3889" s="23">
        <f>COUNTA(L3873:L3888)</f>
        <v>0</v>
      </c>
      <c r="M3889" s="23" t="s">
        <v>80</v>
      </c>
      <c r="N3889" s="23" t="s">
        <v>80</v>
      </c>
      <c r="O3889" s="23">
        <f>COUNTA(O3873:O3888)</f>
        <v>0</v>
      </c>
      <c r="P3889" s="23" t="s">
        <v>80</v>
      </c>
      <c r="Q3889" s="23">
        <f>SUM(Q3873:Q3888)</f>
        <v>0</v>
      </c>
      <c r="R3889" s="23" t="str">
        <f>CONCATENATE("П.Г.П. - ",MAX(R3873:R3888))</f>
        <v>П.Г.П. - 0</v>
      </c>
      <c r="S3889" s="23">
        <f>COUNTA(S3873)</f>
        <v>0</v>
      </c>
      <c r="T3889" s="23">
        <f>T3874</f>
        <v>0</v>
      </c>
      <c r="U3889" s="23" t="s">
        <v>80</v>
      </c>
      <c r="V3889" s="23" t="s">
        <v>80</v>
      </c>
      <c r="W3889" s="23">
        <f>COUNTA(W3873:W3888)</f>
        <v>0</v>
      </c>
      <c r="X3889" s="23" t="str">
        <f>CONCATENATE("П.Г.П. - ",MAX(X3873:X3888))</f>
        <v>П.Г.П. - 0</v>
      </c>
      <c r="Y3889" s="24">
        <f>Y3873</f>
        <v>0</v>
      </c>
      <c r="Z3889" s="23" t="str">
        <f>IF(Z3873="","-",Z3873)</f>
        <v>-</v>
      </c>
      <c r="AA3889" s="23" t="str">
        <f t="shared" ref="AA3889:AC3889" si="487">IF(AA3873="","-",AA3873)</f>
        <v>-</v>
      </c>
      <c r="AB3889" s="23" t="str">
        <f t="shared" si="487"/>
        <v>-</v>
      </c>
      <c r="AC3889" s="23" t="str">
        <f t="shared" si="487"/>
        <v>-</v>
      </c>
      <c r="AD3889" s="23" t="s">
        <v>80</v>
      </c>
      <c r="AE3889" s="23">
        <f>SUM(AE3873:AE3888)</f>
        <v>0</v>
      </c>
      <c r="AF3889" s="25">
        <f>SUM(AF3873:AF3888)</f>
        <v>0</v>
      </c>
      <c r="AG3889" s="23" t="s">
        <v>80</v>
      </c>
      <c r="AH3889" s="23" t="s">
        <v>80</v>
      </c>
    </row>
    <row r="3890" spans="1:34" x14ac:dyDescent="0.25">
      <c r="A3890" s="62">
        <f>COUNTA(H3890:K3890,L3890:AH3890)-7</f>
        <v>-1</v>
      </c>
      <c r="B3890" s="13"/>
      <c r="C3890" s="13"/>
      <c r="D3890" s="13"/>
      <c r="E3890" s="13">
        <f t="shared" ref="E3890:E3905" si="488">IF(K3890="ВО",4,IF(K3890="СПО",3,IF(K3890="ВО (студент)",2,IF(K3890="СПО (студент)",1,0))))</f>
        <v>0</v>
      </c>
      <c r="F3890" s="13"/>
      <c r="G3890" s="13"/>
      <c r="H3890" s="88">
        <v>249</v>
      </c>
      <c r="I3890" s="88"/>
      <c r="J3890" s="7" t="s">
        <v>77</v>
      </c>
      <c r="K3890" s="8"/>
      <c r="L3890" s="19"/>
      <c r="M3890" s="8"/>
      <c r="N3890" s="19"/>
      <c r="O3890" s="19"/>
      <c r="P3890" s="19"/>
      <c r="Q3890" s="8"/>
      <c r="R3890" s="8"/>
      <c r="S3890" s="88"/>
      <c r="T3890" s="17" t="s">
        <v>80</v>
      </c>
      <c r="U3890" s="17" t="s">
        <v>80</v>
      </c>
      <c r="V3890" s="18" t="s">
        <v>80</v>
      </c>
      <c r="W3890" s="19"/>
      <c r="X3890" s="8"/>
      <c r="Y3890" s="90"/>
      <c r="Z3890" s="88"/>
      <c r="AA3890" s="88"/>
      <c r="AB3890" s="88" t="str">
        <f>IF(Y3890&lt;1,"-",ROUND(YEARFRAC(Y3890,#REF!,1),2))</f>
        <v>-</v>
      </c>
      <c r="AC3890" s="88"/>
      <c r="AD3890" s="10"/>
      <c r="AE3890" s="8"/>
      <c r="AF3890" s="12"/>
      <c r="AG3890" s="8"/>
      <c r="AH3890" s="88"/>
    </row>
    <row r="3891" spans="1:34" x14ac:dyDescent="0.25">
      <c r="A3891" s="62">
        <f>COUNTA(H3891:K3891,L3891:AH3891)</f>
        <v>0</v>
      </c>
      <c r="B3891" s="13"/>
      <c r="C3891" s="13"/>
      <c r="D3891" s="13"/>
      <c r="E3891" s="13">
        <f t="shared" si="488"/>
        <v>0</v>
      </c>
      <c r="F3891" s="13"/>
      <c r="G3891" s="13"/>
      <c r="H3891" s="88"/>
      <c r="I3891" s="88"/>
      <c r="J3891" s="9"/>
      <c r="K3891" s="8"/>
      <c r="L3891" s="19"/>
      <c r="M3891" s="8"/>
      <c r="N3891" s="19"/>
      <c r="O3891" s="19"/>
      <c r="P3891" s="19"/>
      <c r="Q3891" s="8"/>
      <c r="R3891" s="8"/>
      <c r="S3891" s="88"/>
      <c r="T3891" s="8"/>
      <c r="U3891" s="8"/>
      <c r="V3891" s="11"/>
      <c r="W3891" s="19"/>
      <c r="X3891" s="8"/>
      <c r="Y3891" s="90"/>
      <c r="Z3891" s="88"/>
      <c r="AA3891" s="88"/>
      <c r="AB3891" s="88"/>
      <c r="AC3891" s="88"/>
      <c r="AD3891" s="10"/>
      <c r="AE3891" s="8"/>
      <c r="AF3891" s="12"/>
      <c r="AG3891" s="8"/>
      <c r="AH3891" s="88"/>
    </row>
    <row r="3892" spans="1:34" x14ac:dyDescent="0.25">
      <c r="A3892" s="62">
        <f>COUNTA(H3892:K3892,L3892:AH3892,J3893)-4</f>
        <v>0</v>
      </c>
      <c r="B3892" s="13"/>
      <c r="C3892" s="13"/>
      <c r="D3892" s="13"/>
      <c r="E3892" s="13">
        <f t="shared" si="488"/>
        <v>0</v>
      </c>
      <c r="F3892" s="13"/>
      <c r="G3892" s="13"/>
      <c r="H3892" s="88"/>
      <c r="I3892" s="88"/>
      <c r="J3892" s="7" t="s">
        <v>78</v>
      </c>
      <c r="K3892" s="8"/>
      <c r="L3892" s="19"/>
      <c r="M3892" s="8"/>
      <c r="N3892" s="19"/>
      <c r="O3892" s="19"/>
      <c r="P3892" s="19"/>
      <c r="Q3892" s="8"/>
      <c r="R3892" s="8"/>
      <c r="S3892" s="88"/>
      <c r="T3892" s="17" t="s">
        <v>80</v>
      </c>
      <c r="U3892" s="17" t="s">
        <v>80</v>
      </c>
      <c r="V3892" s="18" t="s">
        <v>80</v>
      </c>
      <c r="W3892" s="19"/>
      <c r="X3892" s="8"/>
      <c r="Y3892" s="90"/>
      <c r="Z3892" s="88"/>
      <c r="AA3892" s="88"/>
      <c r="AB3892" s="88"/>
      <c r="AC3892" s="88"/>
      <c r="AD3892" s="10"/>
      <c r="AE3892" s="8"/>
      <c r="AF3892" s="12"/>
      <c r="AG3892" s="8"/>
      <c r="AH3892" s="88"/>
    </row>
    <row r="3893" spans="1:34" x14ac:dyDescent="0.25">
      <c r="A3893" s="62">
        <f>COUNTA(H3893:K3893,L3893:AH3893)</f>
        <v>0</v>
      </c>
      <c r="B3893" s="13"/>
      <c r="C3893" s="13"/>
      <c r="D3893" s="13" t="str">
        <f>IF(J3893&gt;0,"совмещение","-")</f>
        <v>-</v>
      </c>
      <c r="E3893" s="13">
        <f t="shared" si="488"/>
        <v>0</v>
      </c>
      <c r="F3893" s="13"/>
      <c r="G3893" s="13"/>
      <c r="H3893" s="88"/>
      <c r="I3893" s="88"/>
      <c r="J3893" s="9"/>
      <c r="K3893" s="8"/>
      <c r="L3893" s="19"/>
      <c r="M3893" s="8"/>
      <c r="N3893" s="19"/>
      <c r="O3893" s="19"/>
      <c r="P3893" s="19"/>
      <c r="Q3893" s="8"/>
      <c r="R3893" s="8"/>
      <c r="S3893" s="88"/>
      <c r="T3893" s="8"/>
      <c r="U3893" s="8"/>
      <c r="V3893" s="11"/>
      <c r="W3893" s="19"/>
      <c r="X3893" s="8"/>
      <c r="Y3893" s="90"/>
      <c r="Z3893" s="88"/>
      <c r="AA3893" s="88"/>
      <c r="AB3893" s="88"/>
      <c r="AC3893" s="88"/>
      <c r="AD3893" s="10"/>
      <c r="AE3893" s="8"/>
      <c r="AF3893" s="12"/>
      <c r="AG3893" s="8"/>
      <c r="AH3893" s="88"/>
    </row>
    <row r="3894" spans="1:34" x14ac:dyDescent="0.25">
      <c r="A3894" s="62">
        <f>COUNTA(H3894:K3894,L3894:AH3894)</f>
        <v>0</v>
      </c>
      <c r="B3894" s="13"/>
      <c r="C3894" s="13"/>
      <c r="D3894" s="13"/>
      <c r="E3894" s="13">
        <f t="shared" si="488"/>
        <v>0</v>
      </c>
      <c r="F3894" s="13"/>
      <c r="G3894" s="13"/>
      <c r="H3894" s="88"/>
      <c r="I3894" s="88"/>
      <c r="J3894" s="9"/>
      <c r="K3894" s="8"/>
      <c r="L3894" s="19"/>
      <c r="M3894" s="8"/>
      <c r="N3894" s="19"/>
      <c r="O3894" s="19"/>
      <c r="P3894" s="19"/>
      <c r="Q3894" s="8"/>
      <c r="R3894" s="8"/>
      <c r="S3894" s="88"/>
      <c r="T3894" s="8"/>
      <c r="U3894" s="8"/>
      <c r="V3894" s="11"/>
      <c r="W3894" s="19"/>
      <c r="X3894" s="8"/>
      <c r="Y3894" s="90"/>
      <c r="Z3894" s="88"/>
      <c r="AA3894" s="88"/>
      <c r="AB3894" s="88"/>
      <c r="AC3894" s="88"/>
      <c r="AD3894" s="10"/>
      <c r="AE3894" s="8"/>
      <c r="AF3894" s="12"/>
      <c r="AG3894" s="8"/>
      <c r="AH3894" s="88"/>
    </row>
    <row r="3895" spans="1:34" x14ac:dyDescent="0.25">
      <c r="A3895" s="62">
        <f>COUNTA(H3895:K3895,L3895:AH3895)</f>
        <v>0</v>
      </c>
      <c r="B3895" s="13"/>
      <c r="C3895" s="13"/>
      <c r="D3895" s="13"/>
      <c r="E3895" s="13">
        <f t="shared" si="488"/>
        <v>0</v>
      </c>
      <c r="F3895" s="13"/>
      <c r="G3895" s="13"/>
      <c r="H3895" s="88"/>
      <c r="I3895" s="88"/>
      <c r="J3895" s="9"/>
      <c r="K3895" s="8"/>
      <c r="L3895" s="19"/>
      <c r="M3895" s="8"/>
      <c r="N3895" s="19"/>
      <c r="O3895" s="19"/>
      <c r="P3895" s="19"/>
      <c r="Q3895" s="8"/>
      <c r="R3895" s="8"/>
      <c r="S3895" s="88"/>
      <c r="T3895" s="8"/>
      <c r="U3895" s="8"/>
      <c r="V3895" s="11"/>
      <c r="W3895" s="19"/>
      <c r="X3895" s="8"/>
      <c r="Y3895" s="90"/>
      <c r="Z3895" s="88"/>
      <c r="AA3895" s="88"/>
      <c r="AB3895" s="88"/>
      <c r="AC3895" s="88"/>
      <c r="AD3895" s="10"/>
      <c r="AE3895" s="8"/>
      <c r="AF3895" s="12"/>
      <c r="AG3895" s="8"/>
      <c r="AH3895" s="88"/>
    </row>
    <row r="3896" spans="1:34" x14ac:dyDescent="0.25">
      <c r="A3896" s="62">
        <f>COUNTA(H3896:K3896,L3896:AH3896)</f>
        <v>0</v>
      </c>
      <c r="B3896" s="13"/>
      <c r="C3896" s="13"/>
      <c r="D3896" s="13"/>
      <c r="E3896" s="13">
        <f t="shared" si="488"/>
        <v>0</v>
      </c>
      <c r="F3896" s="13"/>
      <c r="G3896" s="13"/>
      <c r="H3896" s="88"/>
      <c r="I3896" s="88"/>
      <c r="J3896" s="9"/>
      <c r="K3896" s="8"/>
      <c r="L3896" s="19"/>
      <c r="M3896" s="8"/>
      <c r="N3896" s="19"/>
      <c r="O3896" s="19"/>
      <c r="P3896" s="19"/>
      <c r="Q3896" s="8"/>
      <c r="R3896" s="8"/>
      <c r="S3896" s="88"/>
      <c r="T3896" s="8"/>
      <c r="U3896" s="8"/>
      <c r="V3896" s="11"/>
      <c r="W3896" s="19"/>
      <c r="X3896" s="8"/>
      <c r="Y3896" s="90"/>
      <c r="Z3896" s="88"/>
      <c r="AA3896" s="88"/>
      <c r="AB3896" s="88"/>
      <c r="AC3896" s="88"/>
      <c r="AD3896" s="10"/>
      <c r="AE3896" s="8"/>
      <c r="AF3896" s="12"/>
      <c r="AG3896" s="8"/>
      <c r="AH3896" s="88"/>
    </row>
    <row r="3897" spans="1:34" x14ac:dyDescent="0.25">
      <c r="A3897" s="62">
        <f>COUNTA(H3897:K3897,L3897:AH3897)</f>
        <v>0</v>
      </c>
      <c r="B3897" s="13"/>
      <c r="C3897" s="13"/>
      <c r="D3897" s="13"/>
      <c r="E3897" s="13">
        <f t="shared" si="488"/>
        <v>0</v>
      </c>
      <c r="F3897" s="13"/>
      <c r="G3897" s="13"/>
      <c r="H3897" s="88"/>
      <c r="I3897" s="88"/>
      <c r="J3897" s="9"/>
      <c r="K3897" s="8"/>
      <c r="L3897" s="19"/>
      <c r="M3897" s="8"/>
      <c r="N3897" s="19"/>
      <c r="O3897" s="19"/>
      <c r="P3897" s="19"/>
      <c r="Q3897" s="8"/>
      <c r="R3897" s="8"/>
      <c r="S3897" s="88"/>
      <c r="T3897" s="8"/>
      <c r="U3897" s="8"/>
      <c r="V3897" s="11"/>
      <c r="W3897" s="19"/>
      <c r="X3897" s="8"/>
      <c r="Y3897" s="90"/>
      <c r="Z3897" s="88"/>
      <c r="AA3897" s="88"/>
      <c r="AB3897" s="88"/>
      <c r="AC3897" s="88"/>
      <c r="AD3897" s="10"/>
      <c r="AE3897" s="8"/>
      <c r="AF3897" s="12"/>
      <c r="AG3897" s="8"/>
      <c r="AH3897" s="88"/>
    </row>
    <row r="3898" spans="1:34" x14ac:dyDescent="0.25">
      <c r="A3898" s="62">
        <f>COUNTA(H3898:K3898,L3898:AH3898)</f>
        <v>0</v>
      </c>
      <c r="B3898" s="13"/>
      <c r="C3898" s="13"/>
      <c r="D3898" s="13"/>
      <c r="E3898" s="13">
        <f t="shared" si="488"/>
        <v>0</v>
      </c>
      <c r="F3898" s="13"/>
      <c r="G3898" s="13"/>
      <c r="H3898" s="88"/>
      <c r="I3898" s="88"/>
      <c r="J3898" s="9"/>
      <c r="K3898" s="8"/>
      <c r="L3898" s="19"/>
      <c r="M3898" s="8"/>
      <c r="N3898" s="19"/>
      <c r="O3898" s="19"/>
      <c r="P3898" s="19"/>
      <c r="Q3898" s="8"/>
      <c r="R3898" s="8"/>
      <c r="S3898" s="88"/>
      <c r="T3898" s="8"/>
      <c r="U3898" s="8"/>
      <c r="V3898" s="11"/>
      <c r="W3898" s="19"/>
      <c r="X3898" s="8"/>
      <c r="Y3898" s="90"/>
      <c r="Z3898" s="88"/>
      <c r="AA3898" s="88"/>
      <c r="AB3898" s="88"/>
      <c r="AC3898" s="88"/>
      <c r="AD3898" s="10"/>
      <c r="AE3898" s="8"/>
      <c r="AF3898" s="12"/>
      <c r="AG3898" s="8"/>
      <c r="AH3898" s="88"/>
    </row>
    <row r="3899" spans="1:34" x14ac:dyDescent="0.25">
      <c r="A3899" s="62">
        <f>COUNTA(H3899:K3899,L3899:AH3899,J3900)-4</f>
        <v>0</v>
      </c>
      <c r="B3899" s="13"/>
      <c r="C3899" s="13"/>
      <c r="D3899" s="13"/>
      <c r="E3899" s="13">
        <f t="shared" si="488"/>
        <v>0</v>
      </c>
      <c r="F3899" s="13"/>
      <c r="G3899" s="13"/>
      <c r="H3899" s="88"/>
      <c r="I3899" s="88"/>
      <c r="J3899" s="7" t="s">
        <v>79</v>
      </c>
      <c r="K3899" s="8"/>
      <c r="L3899" s="19"/>
      <c r="M3899" s="8"/>
      <c r="N3899" s="19"/>
      <c r="O3899" s="19"/>
      <c r="P3899" s="19"/>
      <c r="Q3899" s="8"/>
      <c r="R3899" s="8"/>
      <c r="S3899" s="88"/>
      <c r="T3899" s="17" t="s">
        <v>80</v>
      </c>
      <c r="U3899" s="17" t="s">
        <v>80</v>
      </c>
      <c r="V3899" s="18" t="s">
        <v>80</v>
      </c>
      <c r="W3899" s="19"/>
      <c r="X3899" s="8"/>
      <c r="Y3899" s="90"/>
      <c r="Z3899" s="88"/>
      <c r="AA3899" s="88"/>
      <c r="AB3899" s="88"/>
      <c r="AC3899" s="88"/>
      <c r="AD3899" s="10"/>
      <c r="AE3899" s="8"/>
      <c r="AF3899" s="12"/>
      <c r="AG3899" s="8"/>
      <c r="AH3899" s="88"/>
    </row>
    <row r="3900" spans="1:34" x14ac:dyDescent="0.25">
      <c r="A3900" s="62">
        <f>COUNTA(H3900:K3900,L3900:AH3900)</f>
        <v>0</v>
      </c>
      <c r="B3900" s="13"/>
      <c r="C3900" s="13"/>
      <c r="D3900" s="13" t="str">
        <f>IF(J3900&gt;0,"совместительство","-")</f>
        <v>-</v>
      </c>
      <c r="E3900" s="13">
        <f t="shared" si="488"/>
        <v>0</v>
      </c>
      <c r="F3900" s="13"/>
      <c r="G3900" s="13"/>
      <c r="H3900" s="88"/>
      <c r="I3900" s="88"/>
      <c r="J3900" s="9"/>
      <c r="K3900" s="8"/>
      <c r="L3900" s="19"/>
      <c r="M3900" s="8"/>
      <c r="N3900" s="19"/>
      <c r="O3900" s="19"/>
      <c r="P3900" s="19"/>
      <c r="Q3900" s="8"/>
      <c r="R3900" s="8"/>
      <c r="S3900" s="88"/>
      <c r="T3900" s="8"/>
      <c r="U3900" s="8"/>
      <c r="V3900" s="11"/>
      <c r="W3900" s="19"/>
      <c r="X3900" s="8"/>
      <c r="Y3900" s="90"/>
      <c r="Z3900" s="88"/>
      <c r="AA3900" s="88"/>
      <c r="AB3900" s="88"/>
      <c r="AC3900" s="88"/>
      <c r="AD3900" s="10"/>
      <c r="AE3900" s="8"/>
      <c r="AF3900" s="12"/>
      <c r="AG3900" s="8"/>
      <c r="AH3900" s="88"/>
    </row>
    <row r="3901" spans="1:34" x14ac:dyDescent="0.25">
      <c r="A3901" s="62">
        <f>COUNTA(H3901:K3901,L3901:AH3901)</f>
        <v>0</v>
      </c>
      <c r="B3901" s="13"/>
      <c r="C3901" s="13"/>
      <c r="D3901" s="13"/>
      <c r="E3901" s="13">
        <f t="shared" si="488"/>
        <v>0</v>
      </c>
      <c r="F3901" s="13"/>
      <c r="G3901" s="13"/>
      <c r="H3901" s="88"/>
      <c r="I3901" s="88"/>
      <c r="J3901" s="9"/>
      <c r="K3901" s="8"/>
      <c r="L3901" s="19"/>
      <c r="M3901" s="8"/>
      <c r="N3901" s="19"/>
      <c r="O3901" s="19"/>
      <c r="P3901" s="19"/>
      <c r="Q3901" s="8"/>
      <c r="R3901" s="8"/>
      <c r="S3901" s="88"/>
      <c r="T3901" s="8"/>
      <c r="U3901" s="8"/>
      <c r="V3901" s="11"/>
      <c r="W3901" s="19"/>
      <c r="X3901" s="8"/>
      <c r="Y3901" s="90"/>
      <c r="Z3901" s="88"/>
      <c r="AA3901" s="88"/>
      <c r="AB3901" s="88"/>
      <c r="AC3901" s="88"/>
      <c r="AD3901" s="10"/>
      <c r="AE3901" s="8"/>
      <c r="AF3901" s="12"/>
      <c r="AG3901" s="8"/>
      <c r="AH3901" s="88"/>
    </row>
    <row r="3902" spans="1:34" x14ac:dyDescent="0.25">
      <c r="A3902" s="62">
        <f>COUNTA(H3902:K3902,L3902:AH3902)</f>
        <v>0</v>
      </c>
      <c r="B3902" s="13"/>
      <c r="C3902" s="13"/>
      <c r="D3902" s="13"/>
      <c r="E3902" s="13">
        <f t="shared" si="488"/>
        <v>0</v>
      </c>
      <c r="F3902" s="13"/>
      <c r="G3902" s="13"/>
      <c r="H3902" s="88"/>
      <c r="I3902" s="88"/>
      <c r="J3902" s="9"/>
      <c r="K3902" s="8"/>
      <c r="L3902" s="19"/>
      <c r="M3902" s="8"/>
      <c r="N3902" s="19"/>
      <c r="O3902" s="19"/>
      <c r="P3902" s="19"/>
      <c r="Q3902" s="8"/>
      <c r="R3902" s="8"/>
      <c r="S3902" s="88"/>
      <c r="T3902" s="8"/>
      <c r="U3902" s="8"/>
      <c r="V3902" s="11"/>
      <c r="W3902" s="19"/>
      <c r="X3902" s="8"/>
      <c r="Y3902" s="90"/>
      <c r="Z3902" s="88"/>
      <c r="AA3902" s="88"/>
      <c r="AB3902" s="88"/>
      <c r="AC3902" s="88"/>
      <c r="AD3902" s="10"/>
      <c r="AE3902" s="8"/>
      <c r="AF3902" s="12"/>
      <c r="AG3902" s="8"/>
      <c r="AH3902" s="88"/>
    </row>
    <row r="3903" spans="1:34" x14ac:dyDescent="0.25">
      <c r="A3903" s="62">
        <f>COUNTA(H3903:K3903,L3903:AH3903)</f>
        <v>0</v>
      </c>
      <c r="B3903" s="13"/>
      <c r="C3903" s="13"/>
      <c r="D3903" s="13"/>
      <c r="E3903" s="13">
        <f t="shared" si="488"/>
        <v>0</v>
      </c>
      <c r="F3903" s="13"/>
      <c r="G3903" s="13"/>
      <c r="H3903" s="88"/>
      <c r="I3903" s="88"/>
      <c r="J3903" s="9"/>
      <c r="K3903" s="8"/>
      <c r="L3903" s="19"/>
      <c r="M3903" s="8"/>
      <c r="N3903" s="19"/>
      <c r="O3903" s="19"/>
      <c r="P3903" s="19"/>
      <c r="Q3903" s="8"/>
      <c r="R3903" s="8"/>
      <c r="S3903" s="88"/>
      <c r="T3903" s="8"/>
      <c r="U3903" s="8"/>
      <c r="V3903" s="11"/>
      <c r="W3903" s="19"/>
      <c r="X3903" s="8"/>
      <c r="Y3903" s="90"/>
      <c r="Z3903" s="88"/>
      <c r="AA3903" s="88"/>
      <c r="AB3903" s="88"/>
      <c r="AC3903" s="88"/>
      <c r="AD3903" s="10"/>
      <c r="AE3903" s="8"/>
      <c r="AF3903" s="12"/>
      <c r="AG3903" s="8"/>
      <c r="AH3903" s="88"/>
    </row>
    <row r="3904" spans="1:34" x14ac:dyDescent="0.25">
      <c r="A3904" s="62">
        <f>COUNTA(H3904:K3904,L3904:AH3904)</f>
        <v>0</v>
      </c>
      <c r="B3904" s="13"/>
      <c r="C3904" s="13"/>
      <c r="D3904" s="13"/>
      <c r="E3904" s="13">
        <f t="shared" si="488"/>
        <v>0</v>
      </c>
      <c r="F3904" s="13"/>
      <c r="G3904" s="13"/>
      <c r="H3904" s="88"/>
      <c r="I3904" s="88"/>
      <c r="J3904" s="9"/>
      <c r="K3904" s="8"/>
      <c r="L3904" s="19"/>
      <c r="M3904" s="8"/>
      <c r="N3904" s="19"/>
      <c r="O3904" s="19"/>
      <c r="P3904" s="19"/>
      <c r="Q3904" s="8"/>
      <c r="R3904" s="8"/>
      <c r="S3904" s="88"/>
      <c r="T3904" s="8"/>
      <c r="U3904" s="8"/>
      <c r="V3904" s="11"/>
      <c r="W3904" s="19"/>
      <c r="X3904" s="8"/>
      <c r="Y3904" s="90"/>
      <c r="Z3904" s="88"/>
      <c r="AA3904" s="88"/>
      <c r="AB3904" s="88"/>
      <c r="AC3904" s="88"/>
      <c r="AD3904" s="10"/>
      <c r="AE3904" s="8"/>
      <c r="AF3904" s="12"/>
      <c r="AG3904" s="8"/>
      <c r="AH3904" s="88"/>
    </row>
    <row r="3905" spans="1:34" x14ac:dyDescent="0.25">
      <c r="A3905" s="62">
        <f>COUNTA(H3905:K3905,L3905:AH3905)</f>
        <v>0</v>
      </c>
      <c r="B3905" s="13"/>
      <c r="C3905" s="13"/>
      <c r="D3905" s="13"/>
      <c r="E3905" s="13">
        <f t="shared" si="488"/>
        <v>0</v>
      </c>
      <c r="F3905" s="13"/>
      <c r="G3905" s="13"/>
      <c r="H3905" s="88"/>
      <c r="I3905" s="88"/>
      <c r="J3905" s="9"/>
      <c r="K3905" s="8"/>
      <c r="L3905" s="19"/>
      <c r="M3905" s="8"/>
      <c r="N3905" s="19"/>
      <c r="O3905" s="19"/>
      <c r="P3905" s="19"/>
      <c r="Q3905" s="8"/>
      <c r="R3905" s="8"/>
      <c r="S3905" s="88"/>
      <c r="T3905" s="8"/>
      <c r="U3905" s="8"/>
      <c r="V3905" s="11"/>
      <c r="W3905" s="19"/>
      <c r="X3905" s="8"/>
      <c r="Y3905" s="90"/>
      <c r="Z3905" s="88"/>
      <c r="AA3905" s="88"/>
      <c r="AB3905" s="88"/>
      <c r="AC3905" s="88"/>
      <c r="AD3905" s="10"/>
      <c r="AE3905" s="8"/>
      <c r="AF3905" s="12"/>
      <c r="AG3905" s="8"/>
      <c r="AH3905" s="88"/>
    </row>
    <row r="3906" spans="1:34" s="26" customFormat="1" ht="11.25" customHeight="1" x14ac:dyDescent="0.25">
      <c r="A3906" s="21">
        <v>0</v>
      </c>
      <c r="B3906" s="22"/>
      <c r="C3906" s="22"/>
      <c r="D3906" s="21"/>
      <c r="E3906" s="23">
        <f>MAX(E3890:E3905)</f>
        <v>0</v>
      </c>
      <c r="F3906" s="21" t="str">
        <f>RIGHT(R3906,4)</f>
        <v xml:space="preserve"> - 0</v>
      </c>
      <c r="G3906" s="21" t="str">
        <f>RIGHT(X3906,4)</f>
        <v xml:space="preserve"> - 0</v>
      </c>
      <c r="H3906" s="88"/>
      <c r="I3906" s="88"/>
      <c r="J3906" s="23" t="s">
        <v>85</v>
      </c>
      <c r="K3906" s="23" t="str">
        <f>IF(E3906=4,"ВО",IF(E3906=3,"СПО",IF(E3906=2,"ВО (с)",IF(E3906=1,"СПО (с)","-"))))</f>
        <v>-</v>
      </c>
      <c r="L3906" s="23">
        <f>COUNTA(L3890:L3905)</f>
        <v>0</v>
      </c>
      <c r="M3906" s="23" t="s">
        <v>80</v>
      </c>
      <c r="N3906" s="23" t="s">
        <v>80</v>
      </c>
      <c r="O3906" s="23">
        <f>COUNTA(O3890:O3905)</f>
        <v>0</v>
      </c>
      <c r="P3906" s="23" t="s">
        <v>80</v>
      </c>
      <c r="Q3906" s="23">
        <f>SUM(Q3890:Q3905)</f>
        <v>0</v>
      </c>
      <c r="R3906" s="23" t="str">
        <f>CONCATENATE("П.Г.П. - ",MAX(R3890:R3905))</f>
        <v>П.Г.П. - 0</v>
      </c>
      <c r="S3906" s="23">
        <f>COUNTA(S3890)</f>
        <v>0</v>
      </c>
      <c r="T3906" s="23">
        <f>T3891</f>
        <v>0</v>
      </c>
      <c r="U3906" s="23" t="s">
        <v>80</v>
      </c>
      <c r="V3906" s="23" t="s">
        <v>80</v>
      </c>
      <c r="W3906" s="23">
        <f>COUNTA(W3890:W3905)</f>
        <v>0</v>
      </c>
      <c r="X3906" s="23" t="str">
        <f>CONCATENATE("П.Г.П. - ",MAX(X3890:X3905))</f>
        <v>П.Г.П. - 0</v>
      </c>
      <c r="Y3906" s="24">
        <f>Y3890</f>
        <v>0</v>
      </c>
      <c r="Z3906" s="23" t="str">
        <f>IF(Z3890="","-",Z3890)</f>
        <v>-</v>
      </c>
      <c r="AA3906" s="23" t="str">
        <f t="shared" ref="AA3906:AC3906" si="489">IF(AA3890="","-",AA3890)</f>
        <v>-</v>
      </c>
      <c r="AB3906" s="23" t="str">
        <f t="shared" si="489"/>
        <v>-</v>
      </c>
      <c r="AC3906" s="23" t="str">
        <f t="shared" si="489"/>
        <v>-</v>
      </c>
      <c r="AD3906" s="23" t="s">
        <v>80</v>
      </c>
      <c r="AE3906" s="23">
        <f>SUM(AE3890:AE3905)</f>
        <v>0</v>
      </c>
      <c r="AF3906" s="25">
        <f>SUM(AF3890:AF3905)</f>
        <v>0</v>
      </c>
      <c r="AG3906" s="23" t="s">
        <v>80</v>
      </c>
      <c r="AH3906" s="23" t="s">
        <v>80</v>
      </c>
    </row>
    <row r="3907" spans="1:34" x14ac:dyDescent="0.25">
      <c r="A3907" s="62">
        <f>COUNTA(H3907:K3907,L3907:AH3907)-7</f>
        <v>-1</v>
      </c>
      <c r="B3907" s="13"/>
      <c r="C3907" s="13"/>
      <c r="D3907" s="13"/>
      <c r="E3907" s="13">
        <f t="shared" ref="E3907:E3922" si="490">IF(K3907="ВО",4,IF(K3907="СПО",3,IF(K3907="ВО (студент)",2,IF(K3907="СПО (студент)",1,0))))</f>
        <v>0</v>
      </c>
      <c r="F3907" s="13"/>
      <c r="G3907" s="13"/>
      <c r="H3907" s="88">
        <v>250</v>
      </c>
      <c r="I3907" s="88"/>
      <c r="J3907" s="7" t="s">
        <v>77</v>
      </c>
      <c r="K3907" s="8"/>
      <c r="L3907" s="19"/>
      <c r="M3907" s="8"/>
      <c r="N3907" s="19"/>
      <c r="O3907" s="19"/>
      <c r="P3907" s="19"/>
      <c r="Q3907" s="8"/>
      <c r="R3907" s="8"/>
      <c r="S3907" s="88"/>
      <c r="T3907" s="17" t="s">
        <v>80</v>
      </c>
      <c r="U3907" s="17" t="s">
        <v>80</v>
      </c>
      <c r="V3907" s="18" t="s">
        <v>80</v>
      </c>
      <c r="W3907" s="19"/>
      <c r="X3907" s="8"/>
      <c r="Y3907" s="90"/>
      <c r="Z3907" s="88"/>
      <c r="AA3907" s="88"/>
      <c r="AB3907" s="88" t="str">
        <f>IF(Y3907&lt;1,"-",ROUND(YEARFRAC(Y3907,#REF!,1),2))</f>
        <v>-</v>
      </c>
      <c r="AC3907" s="88"/>
      <c r="AD3907" s="10"/>
      <c r="AE3907" s="8"/>
      <c r="AF3907" s="12"/>
      <c r="AG3907" s="8"/>
      <c r="AH3907" s="88"/>
    </row>
    <row r="3908" spans="1:34" x14ac:dyDescent="0.25">
      <c r="A3908" s="62">
        <f>COUNTA(H3908:K3908,L3908:AH3908)</f>
        <v>0</v>
      </c>
      <c r="B3908" s="13"/>
      <c r="C3908" s="13"/>
      <c r="D3908" s="13"/>
      <c r="E3908" s="13">
        <f t="shared" si="490"/>
        <v>0</v>
      </c>
      <c r="F3908" s="13"/>
      <c r="G3908" s="13"/>
      <c r="H3908" s="88"/>
      <c r="I3908" s="88"/>
      <c r="J3908" s="9"/>
      <c r="K3908" s="8"/>
      <c r="L3908" s="19"/>
      <c r="M3908" s="8"/>
      <c r="N3908" s="19"/>
      <c r="O3908" s="19"/>
      <c r="P3908" s="19"/>
      <c r="Q3908" s="8"/>
      <c r="R3908" s="8"/>
      <c r="S3908" s="88"/>
      <c r="T3908" s="8"/>
      <c r="U3908" s="8"/>
      <c r="V3908" s="11"/>
      <c r="W3908" s="19"/>
      <c r="X3908" s="8"/>
      <c r="Y3908" s="90"/>
      <c r="Z3908" s="88"/>
      <c r="AA3908" s="88"/>
      <c r="AB3908" s="88"/>
      <c r="AC3908" s="88"/>
      <c r="AD3908" s="10"/>
      <c r="AE3908" s="8"/>
      <c r="AF3908" s="12"/>
      <c r="AG3908" s="8"/>
      <c r="AH3908" s="88"/>
    </row>
    <row r="3909" spans="1:34" x14ac:dyDescent="0.25">
      <c r="A3909" s="62">
        <f>COUNTA(H3909:K3909,L3909:AH3909,J3910)-4</f>
        <v>0</v>
      </c>
      <c r="B3909" s="13"/>
      <c r="C3909" s="13"/>
      <c r="D3909" s="13"/>
      <c r="E3909" s="13">
        <f t="shared" si="490"/>
        <v>0</v>
      </c>
      <c r="F3909" s="13"/>
      <c r="G3909" s="13"/>
      <c r="H3909" s="88"/>
      <c r="I3909" s="88"/>
      <c r="J3909" s="7" t="s">
        <v>78</v>
      </c>
      <c r="K3909" s="8"/>
      <c r="L3909" s="19"/>
      <c r="M3909" s="8"/>
      <c r="N3909" s="19"/>
      <c r="O3909" s="19"/>
      <c r="P3909" s="19"/>
      <c r="Q3909" s="8"/>
      <c r="R3909" s="8"/>
      <c r="S3909" s="88"/>
      <c r="T3909" s="17" t="s">
        <v>80</v>
      </c>
      <c r="U3909" s="17" t="s">
        <v>80</v>
      </c>
      <c r="V3909" s="18" t="s">
        <v>80</v>
      </c>
      <c r="W3909" s="19"/>
      <c r="X3909" s="8"/>
      <c r="Y3909" s="90"/>
      <c r="Z3909" s="88"/>
      <c r="AA3909" s="88"/>
      <c r="AB3909" s="88"/>
      <c r="AC3909" s="88"/>
      <c r="AD3909" s="10"/>
      <c r="AE3909" s="8"/>
      <c r="AF3909" s="12"/>
      <c r="AG3909" s="8"/>
      <c r="AH3909" s="88"/>
    </row>
    <row r="3910" spans="1:34" x14ac:dyDescent="0.25">
      <c r="A3910" s="62">
        <f>COUNTA(H3910:K3910,L3910:AH3910)</f>
        <v>0</v>
      </c>
      <c r="B3910" s="13"/>
      <c r="C3910" s="13"/>
      <c r="D3910" s="13" t="str">
        <f>IF(J3910&gt;0,"совмещение","-")</f>
        <v>-</v>
      </c>
      <c r="E3910" s="13">
        <f t="shared" si="490"/>
        <v>0</v>
      </c>
      <c r="F3910" s="13"/>
      <c r="G3910" s="13"/>
      <c r="H3910" s="88"/>
      <c r="I3910" s="88"/>
      <c r="J3910" s="9"/>
      <c r="K3910" s="8"/>
      <c r="L3910" s="19"/>
      <c r="M3910" s="8"/>
      <c r="N3910" s="19"/>
      <c r="O3910" s="19"/>
      <c r="P3910" s="19"/>
      <c r="Q3910" s="8"/>
      <c r="R3910" s="8"/>
      <c r="S3910" s="88"/>
      <c r="T3910" s="8"/>
      <c r="U3910" s="8"/>
      <c r="V3910" s="11"/>
      <c r="W3910" s="19"/>
      <c r="X3910" s="8"/>
      <c r="Y3910" s="90"/>
      <c r="Z3910" s="88"/>
      <c r="AA3910" s="88"/>
      <c r="AB3910" s="88"/>
      <c r="AC3910" s="88"/>
      <c r="AD3910" s="10"/>
      <c r="AE3910" s="8"/>
      <c r="AF3910" s="12"/>
      <c r="AG3910" s="8"/>
      <c r="AH3910" s="88"/>
    </row>
    <row r="3911" spans="1:34" x14ac:dyDescent="0.25">
      <c r="A3911" s="62">
        <f>COUNTA(H3911:K3911,L3911:AH3911)</f>
        <v>0</v>
      </c>
      <c r="B3911" s="13"/>
      <c r="C3911" s="13"/>
      <c r="D3911" s="13"/>
      <c r="E3911" s="13">
        <f t="shared" si="490"/>
        <v>0</v>
      </c>
      <c r="F3911" s="13"/>
      <c r="G3911" s="13"/>
      <c r="H3911" s="88"/>
      <c r="I3911" s="88"/>
      <c r="J3911" s="9"/>
      <c r="K3911" s="8"/>
      <c r="L3911" s="19"/>
      <c r="M3911" s="8"/>
      <c r="N3911" s="19"/>
      <c r="O3911" s="19"/>
      <c r="P3911" s="19"/>
      <c r="Q3911" s="8"/>
      <c r="R3911" s="8"/>
      <c r="S3911" s="88"/>
      <c r="T3911" s="8"/>
      <c r="U3911" s="8"/>
      <c r="V3911" s="11"/>
      <c r="W3911" s="19"/>
      <c r="X3911" s="8"/>
      <c r="Y3911" s="90"/>
      <c r="Z3911" s="88"/>
      <c r="AA3911" s="88"/>
      <c r="AB3911" s="88"/>
      <c r="AC3911" s="88"/>
      <c r="AD3911" s="10"/>
      <c r="AE3911" s="8"/>
      <c r="AF3911" s="12"/>
      <c r="AG3911" s="8"/>
      <c r="AH3911" s="88"/>
    </row>
    <row r="3912" spans="1:34" x14ac:dyDescent="0.25">
      <c r="A3912" s="62">
        <f>COUNTA(H3912:K3912,L3912:AH3912)</f>
        <v>0</v>
      </c>
      <c r="B3912" s="13"/>
      <c r="C3912" s="13"/>
      <c r="D3912" s="13"/>
      <c r="E3912" s="13">
        <f t="shared" si="490"/>
        <v>0</v>
      </c>
      <c r="F3912" s="13"/>
      <c r="G3912" s="13"/>
      <c r="H3912" s="88"/>
      <c r="I3912" s="88"/>
      <c r="J3912" s="9"/>
      <c r="K3912" s="8"/>
      <c r="L3912" s="19"/>
      <c r="M3912" s="8"/>
      <c r="N3912" s="19"/>
      <c r="O3912" s="19"/>
      <c r="P3912" s="19"/>
      <c r="Q3912" s="8"/>
      <c r="R3912" s="8"/>
      <c r="S3912" s="88"/>
      <c r="T3912" s="8"/>
      <c r="U3912" s="8"/>
      <c r="V3912" s="11"/>
      <c r="W3912" s="19"/>
      <c r="X3912" s="8"/>
      <c r="Y3912" s="90"/>
      <c r="Z3912" s="88"/>
      <c r="AA3912" s="88"/>
      <c r="AB3912" s="88"/>
      <c r="AC3912" s="88"/>
      <c r="AD3912" s="10"/>
      <c r="AE3912" s="8"/>
      <c r="AF3912" s="12"/>
      <c r="AG3912" s="8"/>
      <c r="AH3912" s="88"/>
    </row>
    <row r="3913" spans="1:34" x14ac:dyDescent="0.25">
      <c r="A3913" s="62">
        <f>COUNTA(H3913:K3913,L3913:AH3913)</f>
        <v>0</v>
      </c>
      <c r="B3913" s="13"/>
      <c r="C3913" s="13"/>
      <c r="D3913" s="13"/>
      <c r="E3913" s="13">
        <f t="shared" si="490"/>
        <v>0</v>
      </c>
      <c r="F3913" s="13"/>
      <c r="G3913" s="13"/>
      <c r="H3913" s="88"/>
      <c r="I3913" s="88"/>
      <c r="J3913" s="9"/>
      <c r="K3913" s="8"/>
      <c r="L3913" s="19"/>
      <c r="M3913" s="8"/>
      <c r="N3913" s="19"/>
      <c r="O3913" s="19"/>
      <c r="P3913" s="19"/>
      <c r="Q3913" s="8"/>
      <c r="R3913" s="8"/>
      <c r="S3913" s="88"/>
      <c r="T3913" s="8"/>
      <c r="U3913" s="8"/>
      <c r="V3913" s="11"/>
      <c r="W3913" s="19"/>
      <c r="X3913" s="8"/>
      <c r="Y3913" s="90"/>
      <c r="Z3913" s="88"/>
      <c r="AA3913" s="88"/>
      <c r="AB3913" s="88"/>
      <c r="AC3913" s="88"/>
      <c r="AD3913" s="10"/>
      <c r="AE3913" s="8"/>
      <c r="AF3913" s="12"/>
      <c r="AG3913" s="8"/>
      <c r="AH3913" s="88"/>
    </row>
    <row r="3914" spans="1:34" x14ac:dyDescent="0.25">
      <c r="A3914" s="62">
        <f>COUNTA(H3914:K3914,L3914:AH3914)</f>
        <v>0</v>
      </c>
      <c r="B3914" s="13"/>
      <c r="C3914" s="13"/>
      <c r="D3914" s="13"/>
      <c r="E3914" s="13">
        <f t="shared" si="490"/>
        <v>0</v>
      </c>
      <c r="F3914" s="13"/>
      <c r="G3914" s="13"/>
      <c r="H3914" s="88"/>
      <c r="I3914" s="88"/>
      <c r="J3914" s="9"/>
      <c r="K3914" s="8"/>
      <c r="L3914" s="19"/>
      <c r="M3914" s="8"/>
      <c r="N3914" s="19"/>
      <c r="O3914" s="19"/>
      <c r="P3914" s="19"/>
      <c r="Q3914" s="8"/>
      <c r="R3914" s="8"/>
      <c r="S3914" s="88"/>
      <c r="T3914" s="8"/>
      <c r="U3914" s="8"/>
      <c r="V3914" s="11"/>
      <c r="W3914" s="19"/>
      <c r="X3914" s="8"/>
      <c r="Y3914" s="90"/>
      <c r="Z3914" s="88"/>
      <c r="AA3914" s="88"/>
      <c r="AB3914" s="88"/>
      <c r="AC3914" s="88"/>
      <c r="AD3914" s="10"/>
      <c r="AE3914" s="8"/>
      <c r="AF3914" s="12"/>
      <c r="AG3914" s="8"/>
      <c r="AH3914" s="88"/>
    </row>
    <row r="3915" spans="1:34" x14ac:dyDescent="0.25">
      <c r="A3915" s="62">
        <f>COUNTA(H3915:K3915,L3915:AH3915)</f>
        <v>0</v>
      </c>
      <c r="B3915" s="13"/>
      <c r="C3915" s="13"/>
      <c r="D3915" s="13"/>
      <c r="E3915" s="13">
        <f t="shared" si="490"/>
        <v>0</v>
      </c>
      <c r="F3915" s="13"/>
      <c r="G3915" s="13"/>
      <c r="H3915" s="88"/>
      <c r="I3915" s="88"/>
      <c r="J3915" s="9"/>
      <c r="K3915" s="8"/>
      <c r="L3915" s="19"/>
      <c r="M3915" s="8"/>
      <c r="N3915" s="19"/>
      <c r="O3915" s="19"/>
      <c r="P3915" s="19"/>
      <c r="Q3915" s="8"/>
      <c r="R3915" s="8"/>
      <c r="S3915" s="88"/>
      <c r="T3915" s="8"/>
      <c r="U3915" s="8"/>
      <c r="V3915" s="11"/>
      <c r="W3915" s="19"/>
      <c r="X3915" s="8"/>
      <c r="Y3915" s="90"/>
      <c r="Z3915" s="88"/>
      <c r="AA3915" s="88"/>
      <c r="AB3915" s="88"/>
      <c r="AC3915" s="88"/>
      <c r="AD3915" s="10"/>
      <c r="AE3915" s="8"/>
      <c r="AF3915" s="12"/>
      <c r="AG3915" s="8"/>
      <c r="AH3915" s="88"/>
    </row>
    <row r="3916" spans="1:34" x14ac:dyDescent="0.25">
      <c r="A3916" s="62">
        <f>COUNTA(H3916:K3916,L3916:AH3916,J3917)-4</f>
        <v>0</v>
      </c>
      <c r="B3916" s="13"/>
      <c r="C3916" s="13"/>
      <c r="D3916" s="13"/>
      <c r="E3916" s="13">
        <f t="shared" si="490"/>
        <v>0</v>
      </c>
      <c r="F3916" s="13"/>
      <c r="G3916" s="13"/>
      <c r="H3916" s="88"/>
      <c r="I3916" s="88"/>
      <c r="J3916" s="7" t="s">
        <v>79</v>
      </c>
      <c r="K3916" s="8"/>
      <c r="L3916" s="19"/>
      <c r="M3916" s="8"/>
      <c r="N3916" s="19"/>
      <c r="O3916" s="19"/>
      <c r="P3916" s="19"/>
      <c r="Q3916" s="8"/>
      <c r="R3916" s="8"/>
      <c r="S3916" s="88"/>
      <c r="T3916" s="17" t="s">
        <v>80</v>
      </c>
      <c r="U3916" s="17" t="s">
        <v>80</v>
      </c>
      <c r="V3916" s="18" t="s">
        <v>80</v>
      </c>
      <c r="W3916" s="19"/>
      <c r="X3916" s="8"/>
      <c r="Y3916" s="90"/>
      <c r="Z3916" s="88"/>
      <c r="AA3916" s="88"/>
      <c r="AB3916" s="88"/>
      <c r="AC3916" s="88"/>
      <c r="AD3916" s="10"/>
      <c r="AE3916" s="8"/>
      <c r="AF3916" s="12"/>
      <c r="AG3916" s="8"/>
      <c r="AH3916" s="88"/>
    </row>
    <row r="3917" spans="1:34" x14ac:dyDescent="0.25">
      <c r="A3917" s="62">
        <f>COUNTA(H3917:K3917,L3917:AH3917)</f>
        <v>0</v>
      </c>
      <c r="B3917" s="13"/>
      <c r="C3917" s="13"/>
      <c r="D3917" s="13" t="str">
        <f>IF(J3917&gt;0,"совместительство","-")</f>
        <v>-</v>
      </c>
      <c r="E3917" s="13">
        <f t="shared" si="490"/>
        <v>0</v>
      </c>
      <c r="F3917" s="13"/>
      <c r="G3917" s="13"/>
      <c r="H3917" s="88"/>
      <c r="I3917" s="88"/>
      <c r="J3917" s="9"/>
      <c r="K3917" s="8"/>
      <c r="L3917" s="19"/>
      <c r="M3917" s="8"/>
      <c r="N3917" s="19"/>
      <c r="O3917" s="19"/>
      <c r="P3917" s="19"/>
      <c r="Q3917" s="8"/>
      <c r="R3917" s="8"/>
      <c r="S3917" s="88"/>
      <c r="T3917" s="8"/>
      <c r="U3917" s="8"/>
      <c r="V3917" s="11"/>
      <c r="W3917" s="19"/>
      <c r="X3917" s="8"/>
      <c r="Y3917" s="90"/>
      <c r="Z3917" s="88"/>
      <c r="AA3917" s="88"/>
      <c r="AB3917" s="88"/>
      <c r="AC3917" s="88"/>
      <c r="AD3917" s="10"/>
      <c r="AE3917" s="8"/>
      <c r="AF3917" s="12"/>
      <c r="AG3917" s="8"/>
      <c r="AH3917" s="88"/>
    </row>
    <row r="3918" spans="1:34" x14ac:dyDescent="0.25">
      <c r="A3918" s="62">
        <f>COUNTA(H3918:K3918,L3918:AH3918)</f>
        <v>0</v>
      </c>
      <c r="B3918" s="13"/>
      <c r="C3918" s="13"/>
      <c r="D3918" s="13"/>
      <c r="E3918" s="13">
        <f t="shared" si="490"/>
        <v>0</v>
      </c>
      <c r="F3918" s="13"/>
      <c r="G3918" s="13"/>
      <c r="H3918" s="88"/>
      <c r="I3918" s="88"/>
      <c r="J3918" s="9"/>
      <c r="K3918" s="8"/>
      <c r="L3918" s="19"/>
      <c r="M3918" s="8"/>
      <c r="N3918" s="19"/>
      <c r="O3918" s="19"/>
      <c r="P3918" s="19"/>
      <c r="Q3918" s="8"/>
      <c r="R3918" s="8"/>
      <c r="S3918" s="88"/>
      <c r="T3918" s="8"/>
      <c r="U3918" s="8"/>
      <c r="V3918" s="11"/>
      <c r="W3918" s="19"/>
      <c r="X3918" s="8"/>
      <c r="Y3918" s="90"/>
      <c r="Z3918" s="88"/>
      <c r="AA3918" s="88"/>
      <c r="AB3918" s="88"/>
      <c r="AC3918" s="88"/>
      <c r="AD3918" s="10"/>
      <c r="AE3918" s="8"/>
      <c r="AF3918" s="12"/>
      <c r="AG3918" s="8"/>
      <c r="AH3918" s="88"/>
    </row>
    <row r="3919" spans="1:34" x14ac:dyDescent="0.25">
      <c r="A3919" s="62">
        <f>COUNTA(H3919:K3919,L3919:AH3919)</f>
        <v>0</v>
      </c>
      <c r="B3919" s="13"/>
      <c r="C3919" s="13"/>
      <c r="D3919" s="13"/>
      <c r="E3919" s="13">
        <f t="shared" si="490"/>
        <v>0</v>
      </c>
      <c r="F3919" s="13"/>
      <c r="G3919" s="13"/>
      <c r="H3919" s="88"/>
      <c r="I3919" s="88"/>
      <c r="J3919" s="9"/>
      <c r="K3919" s="8"/>
      <c r="L3919" s="19"/>
      <c r="M3919" s="8"/>
      <c r="N3919" s="19"/>
      <c r="O3919" s="19"/>
      <c r="P3919" s="19"/>
      <c r="Q3919" s="8"/>
      <c r="R3919" s="8"/>
      <c r="S3919" s="88"/>
      <c r="T3919" s="8"/>
      <c r="U3919" s="8"/>
      <c r="V3919" s="11"/>
      <c r="W3919" s="19"/>
      <c r="X3919" s="8"/>
      <c r="Y3919" s="90"/>
      <c r="Z3919" s="88"/>
      <c r="AA3919" s="88"/>
      <c r="AB3919" s="88"/>
      <c r="AC3919" s="88"/>
      <c r="AD3919" s="10"/>
      <c r="AE3919" s="8"/>
      <c r="AF3919" s="12"/>
      <c r="AG3919" s="8"/>
      <c r="AH3919" s="88"/>
    </row>
    <row r="3920" spans="1:34" x14ac:dyDescent="0.25">
      <c r="A3920" s="62">
        <f>COUNTA(H3920:K3920,L3920:AH3920)</f>
        <v>0</v>
      </c>
      <c r="B3920" s="13"/>
      <c r="C3920" s="13"/>
      <c r="D3920" s="13"/>
      <c r="E3920" s="13">
        <f t="shared" si="490"/>
        <v>0</v>
      </c>
      <c r="F3920" s="13"/>
      <c r="G3920" s="13"/>
      <c r="H3920" s="88"/>
      <c r="I3920" s="88"/>
      <c r="J3920" s="9"/>
      <c r="K3920" s="8"/>
      <c r="L3920" s="19"/>
      <c r="M3920" s="8"/>
      <c r="N3920" s="19"/>
      <c r="O3920" s="19"/>
      <c r="P3920" s="19"/>
      <c r="Q3920" s="8"/>
      <c r="R3920" s="8"/>
      <c r="S3920" s="88"/>
      <c r="T3920" s="8"/>
      <c r="U3920" s="8"/>
      <c r="V3920" s="11"/>
      <c r="W3920" s="19"/>
      <c r="X3920" s="8"/>
      <c r="Y3920" s="90"/>
      <c r="Z3920" s="88"/>
      <c r="AA3920" s="88"/>
      <c r="AB3920" s="88"/>
      <c r="AC3920" s="88"/>
      <c r="AD3920" s="10"/>
      <c r="AE3920" s="8"/>
      <c r="AF3920" s="12"/>
      <c r="AG3920" s="8"/>
      <c r="AH3920" s="88"/>
    </row>
    <row r="3921" spans="1:34" x14ac:dyDescent="0.25">
      <c r="A3921" s="62">
        <f>COUNTA(H3921:K3921,L3921:AH3921)</f>
        <v>0</v>
      </c>
      <c r="B3921" s="13"/>
      <c r="C3921" s="13"/>
      <c r="D3921" s="13"/>
      <c r="E3921" s="13">
        <f t="shared" si="490"/>
        <v>0</v>
      </c>
      <c r="F3921" s="13"/>
      <c r="G3921" s="13"/>
      <c r="H3921" s="88"/>
      <c r="I3921" s="88"/>
      <c r="J3921" s="9"/>
      <c r="K3921" s="8"/>
      <c r="L3921" s="19"/>
      <c r="M3921" s="8"/>
      <c r="N3921" s="19"/>
      <c r="O3921" s="19"/>
      <c r="P3921" s="19"/>
      <c r="Q3921" s="8"/>
      <c r="R3921" s="8"/>
      <c r="S3921" s="88"/>
      <c r="T3921" s="8"/>
      <c r="U3921" s="8"/>
      <c r="V3921" s="11"/>
      <c r="W3921" s="19"/>
      <c r="X3921" s="8"/>
      <c r="Y3921" s="90"/>
      <c r="Z3921" s="88"/>
      <c r="AA3921" s="88"/>
      <c r="AB3921" s="88"/>
      <c r="AC3921" s="88"/>
      <c r="AD3921" s="10"/>
      <c r="AE3921" s="8"/>
      <c r="AF3921" s="12"/>
      <c r="AG3921" s="8"/>
      <c r="AH3921" s="88"/>
    </row>
    <row r="3922" spans="1:34" x14ac:dyDescent="0.25">
      <c r="A3922" s="62">
        <f>COUNTA(H3922:K3922,L3922:AH3922)</f>
        <v>0</v>
      </c>
      <c r="B3922" s="13"/>
      <c r="C3922" s="13"/>
      <c r="D3922" s="13"/>
      <c r="E3922" s="13">
        <f t="shared" si="490"/>
        <v>0</v>
      </c>
      <c r="F3922" s="13"/>
      <c r="G3922" s="13"/>
      <c r="H3922" s="88"/>
      <c r="I3922" s="88"/>
      <c r="J3922" s="9"/>
      <c r="K3922" s="8"/>
      <c r="L3922" s="19"/>
      <c r="M3922" s="8"/>
      <c r="N3922" s="19"/>
      <c r="O3922" s="19"/>
      <c r="P3922" s="19"/>
      <c r="Q3922" s="8"/>
      <c r="R3922" s="8"/>
      <c r="S3922" s="88"/>
      <c r="T3922" s="8"/>
      <c r="U3922" s="8"/>
      <c r="V3922" s="11"/>
      <c r="W3922" s="19"/>
      <c r="X3922" s="8"/>
      <c r="Y3922" s="90"/>
      <c r="Z3922" s="88"/>
      <c r="AA3922" s="88"/>
      <c r="AB3922" s="88"/>
      <c r="AC3922" s="88"/>
      <c r="AD3922" s="10"/>
      <c r="AE3922" s="8"/>
      <c r="AF3922" s="12"/>
      <c r="AG3922" s="8"/>
      <c r="AH3922" s="88"/>
    </row>
    <row r="3923" spans="1:34" s="26" customFormat="1" ht="11.25" customHeight="1" x14ac:dyDescent="0.25">
      <c r="A3923" s="21">
        <v>0</v>
      </c>
      <c r="B3923" s="22"/>
      <c r="C3923" s="22"/>
      <c r="D3923" s="21"/>
      <c r="E3923" s="23">
        <f>MAX(E3907:E3922)</f>
        <v>0</v>
      </c>
      <c r="F3923" s="21" t="str">
        <f>RIGHT(R3923,4)</f>
        <v xml:space="preserve"> - 0</v>
      </c>
      <c r="G3923" s="21" t="str">
        <f>RIGHT(X3923,4)</f>
        <v xml:space="preserve"> - 0</v>
      </c>
      <c r="H3923" s="88"/>
      <c r="I3923" s="88"/>
      <c r="J3923" s="23" t="s">
        <v>85</v>
      </c>
      <c r="K3923" s="23" t="str">
        <f>IF(E3923=4,"ВО",IF(E3923=3,"СПО",IF(E3923=2,"ВО (с)",IF(E3923=1,"СПО (с)","-"))))</f>
        <v>-</v>
      </c>
      <c r="L3923" s="23">
        <f>COUNTA(L3907:L3922)</f>
        <v>0</v>
      </c>
      <c r="M3923" s="23" t="s">
        <v>80</v>
      </c>
      <c r="N3923" s="23" t="s">
        <v>80</v>
      </c>
      <c r="O3923" s="23">
        <f>COUNTA(O3907:O3922)</f>
        <v>0</v>
      </c>
      <c r="P3923" s="23" t="s">
        <v>80</v>
      </c>
      <c r="Q3923" s="23">
        <f>SUM(Q3907:Q3922)</f>
        <v>0</v>
      </c>
      <c r="R3923" s="23" t="str">
        <f>CONCATENATE("П.Г.П. - ",MAX(R3907:R3922))</f>
        <v>П.Г.П. - 0</v>
      </c>
      <c r="S3923" s="23">
        <f>COUNTA(S3907)</f>
        <v>0</v>
      </c>
      <c r="T3923" s="23">
        <f>T3908</f>
        <v>0</v>
      </c>
      <c r="U3923" s="23" t="s">
        <v>80</v>
      </c>
      <c r="V3923" s="23" t="s">
        <v>80</v>
      </c>
      <c r="W3923" s="23">
        <f>COUNTA(W3907:W3922)</f>
        <v>0</v>
      </c>
      <c r="X3923" s="23" t="str">
        <f>CONCATENATE("П.Г.П. - ",MAX(X3907:X3922))</f>
        <v>П.Г.П. - 0</v>
      </c>
      <c r="Y3923" s="24">
        <f>Y3907</f>
        <v>0</v>
      </c>
      <c r="Z3923" s="23" t="str">
        <f>IF(Z3907="","-",Z3907)</f>
        <v>-</v>
      </c>
      <c r="AA3923" s="23" t="str">
        <f t="shared" ref="AA3923:AC3923" si="491">IF(AA3907="","-",AA3907)</f>
        <v>-</v>
      </c>
      <c r="AB3923" s="23" t="str">
        <f t="shared" si="491"/>
        <v>-</v>
      </c>
      <c r="AC3923" s="23" t="str">
        <f t="shared" si="491"/>
        <v>-</v>
      </c>
      <c r="AD3923" s="23" t="s">
        <v>80</v>
      </c>
      <c r="AE3923" s="23">
        <f>SUM(AE3907:AE3922)</f>
        <v>0</v>
      </c>
      <c r="AF3923" s="25">
        <f>SUM(AF3907:AF3922)</f>
        <v>0</v>
      </c>
      <c r="AG3923" s="23" t="s">
        <v>80</v>
      </c>
      <c r="AH3923" s="23" t="s">
        <v>80</v>
      </c>
    </row>
  </sheetData>
  <autoFilter ref="A7:AH3923"/>
  <mergeCells count="2282">
    <mergeCell ref="AB5:AB6"/>
    <mergeCell ref="AA5:AA6"/>
    <mergeCell ref="Z5:Z6"/>
    <mergeCell ref="AH4:AH6"/>
    <mergeCell ref="W4:X4"/>
    <mergeCell ref="K4:N4"/>
    <mergeCell ref="O4:R4"/>
    <mergeCell ref="T4:V4"/>
    <mergeCell ref="W5:W6"/>
    <mergeCell ref="V5:V6"/>
    <mergeCell ref="U5:U6"/>
    <mergeCell ref="T5:T6"/>
    <mergeCell ref="S4:S6"/>
    <mergeCell ref="R5:R6"/>
    <mergeCell ref="Z4:AC4"/>
    <mergeCell ref="AD4:AG4"/>
    <mergeCell ref="D4:D6"/>
    <mergeCell ref="G4:G6"/>
    <mergeCell ref="AA8:AA9"/>
    <mergeCell ref="H8:H10"/>
    <mergeCell ref="I8:I10"/>
    <mergeCell ref="A4:A6"/>
    <mergeCell ref="B4:B6"/>
    <mergeCell ref="C4:C6"/>
    <mergeCell ref="L5:L6"/>
    <mergeCell ref="K5:K6"/>
    <mergeCell ref="J4:J6"/>
    <mergeCell ref="H4:H6"/>
    <mergeCell ref="I4:I6"/>
    <mergeCell ref="Q5:Q6"/>
    <mergeCell ref="P5:P6"/>
    <mergeCell ref="O5:O6"/>
    <mergeCell ref="N5:N6"/>
    <mergeCell ref="M5:M6"/>
    <mergeCell ref="H11:H15"/>
    <mergeCell ref="I11:I15"/>
    <mergeCell ref="S11:S14"/>
    <mergeCell ref="Y11:Y14"/>
    <mergeCell ref="Z11:Z14"/>
    <mergeCell ref="AA11:AA14"/>
    <mergeCell ref="AB11:AB14"/>
    <mergeCell ref="AC11:AC14"/>
    <mergeCell ref="AH11:AH14"/>
    <mergeCell ref="E4:E6"/>
    <mergeCell ref="AG5:AG6"/>
    <mergeCell ref="Y4:Y6"/>
    <mergeCell ref="X5:X6"/>
    <mergeCell ref="AE5:AF5"/>
    <mergeCell ref="AD5:AD6"/>
    <mergeCell ref="AC5:AC6"/>
    <mergeCell ref="F4:F6"/>
    <mergeCell ref="AB8:AB9"/>
    <mergeCell ref="AC8:AC9"/>
    <mergeCell ref="AH8:AH9"/>
    <mergeCell ref="S8:S9"/>
    <mergeCell ref="Y8:Y9"/>
    <mergeCell ref="Z8:Z9"/>
    <mergeCell ref="AH16:AH19"/>
    <mergeCell ref="H21:H29"/>
    <mergeCell ref="I21:I29"/>
    <mergeCell ref="S21:S28"/>
    <mergeCell ref="Y21:Y28"/>
    <mergeCell ref="Z21:Z28"/>
    <mergeCell ref="AA21:AA28"/>
    <mergeCell ref="AB21:AB28"/>
    <mergeCell ref="AC21:AC28"/>
    <mergeCell ref="AH21:AH28"/>
    <mergeCell ref="Y16:Y19"/>
    <mergeCell ref="Z16:Z19"/>
    <mergeCell ref="AA16:AA19"/>
    <mergeCell ref="AB16:AB19"/>
    <mergeCell ref="AC16:AC19"/>
    <mergeCell ref="H16:H20"/>
    <mergeCell ref="I16:I20"/>
    <mergeCell ref="S16:S19"/>
    <mergeCell ref="AH30:AH32"/>
    <mergeCell ref="H34:H37"/>
    <mergeCell ref="I34:I37"/>
    <mergeCell ref="S34:S36"/>
    <mergeCell ref="Y34:Y36"/>
    <mergeCell ref="Z34:Z36"/>
    <mergeCell ref="AA34:AA36"/>
    <mergeCell ref="AB34:AB36"/>
    <mergeCell ref="AC34:AC36"/>
    <mergeCell ref="AH34:AH36"/>
    <mergeCell ref="Y30:Y32"/>
    <mergeCell ref="Z30:Z32"/>
    <mergeCell ref="AA30:AA32"/>
    <mergeCell ref="AB30:AB32"/>
    <mergeCell ref="AC30:AC32"/>
    <mergeCell ref="H30:H33"/>
    <mergeCell ref="I30:I33"/>
    <mergeCell ref="S30:S32"/>
    <mergeCell ref="AH38:AH40"/>
    <mergeCell ref="H42:H46"/>
    <mergeCell ref="I42:I46"/>
    <mergeCell ref="S42:S45"/>
    <mergeCell ref="Y42:Y45"/>
    <mergeCell ref="Z42:Z45"/>
    <mergeCell ref="AA42:AA45"/>
    <mergeCell ref="AB42:AB45"/>
    <mergeCell ref="AC42:AC45"/>
    <mergeCell ref="AH42:AH45"/>
    <mergeCell ref="Y38:Y40"/>
    <mergeCell ref="Z38:Z40"/>
    <mergeCell ref="AA38:AA40"/>
    <mergeCell ref="AB38:AB40"/>
    <mergeCell ref="AC38:AC40"/>
    <mergeCell ref="H38:H41"/>
    <mergeCell ref="I38:I41"/>
    <mergeCell ref="S38:S40"/>
    <mergeCell ref="AH47:AH52"/>
    <mergeCell ref="H54:H59"/>
    <mergeCell ref="I54:I59"/>
    <mergeCell ref="S54:S58"/>
    <mergeCell ref="Y54:Y58"/>
    <mergeCell ref="Z54:Z58"/>
    <mergeCell ref="AA54:AA58"/>
    <mergeCell ref="AB54:AB58"/>
    <mergeCell ref="AC54:AC58"/>
    <mergeCell ref="AH54:AH58"/>
    <mergeCell ref="Y47:Y52"/>
    <mergeCell ref="Z47:Z52"/>
    <mergeCell ref="AA47:AA52"/>
    <mergeCell ref="AB47:AB52"/>
    <mergeCell ref="AC47:AC52"/>
    <mergeCell ref="H47:H53"/>
    <mergeCell ref="I47:I53"/>
    <mergeCell ref="S47:S52"/>
    <mergeCell ref="AH60:AH67"/>
    <mergeCell ref="H69:H75"/>
    <mergeCell ref="I69:I75"/>
    <mergeCell ref="S69:S74"/>
    <mergeCell ref="Y69:Y74"/>
    <mergeCell ref="Z69:Z74"/>
    <mergeCell ref="AA69:AA74"/>
    <mergeCell ref="AB69:AB74"/>
    <mergeCell ref="AC69:AC74"/>
    <mergeCell ref="AH69:AH74"/>
    <mergeCell ref="Y60:Y67"/>
    <mergeCell ref="Z60:Z67"/>
    <mergeCell ref="AA60:AA67"/>
    <mergeCell ref="AB60:AB67"/>
    <mergeCell ref="AC60:AC67"/>
    <mergeCell ref="H60:H68"/>
    <mergeCell ref="I60:I68"/>
    <mergeCell ref="S60:S67"/>
    <mergeCell ref="AH76:AH79"/>
    <mergeCell ref="H81:H85"/>
    <mergeCell ref="I81:I85"/>
    <mergeCell ref="S81:S84"/>
    <mergeCell ref="Y81:Y84"/>
    <mergeCell ref="Z81:Z84"/>
    <mergeCell ref="AA81:AA84"/>
    <mergeCell ref="AB81:AB84"/>
    <mergeCell ref="AC81:AC84"/>
    <mergeCell ref="AH81:AH84"/>
    <mergeCell ref="Y76:Y79"/>
    <mergeCell ref="Z76:Z79"/>
    <mergeCell ref="AA76:AA79"/>
    <mergeCell ref="AB76:AB79"/>
    <mergeCell ref="AC76:AC79"/>
    <mergeCell ref="H76:H80"/>
    <mergeCell ref="I76:I80"/>
    <mergeCell ref="S76:S79"/>
    <mergeCell ref="AH86:AH91"/>
    <mergeCell ref="H93:H98"/>
    <mergeCell ref="I93:I98"/>
    <mergeCell ref="S93:S97"/>
    <mergeCell ref="Y93:Y97"/>
    <mergeCell ref="Z93:Z97"/>
    <mergeCell ref="AA93:AA97"/>
    <mergeCell ref="AB93:AB97"/>
    <mergeCell ref="AC93:AC97"/>
    <mergeCell ref="AH93:AH97"/>
    <mergeCell ref="Y86:Y91"/>
    <mergeCell ref="Z86:Z91"/>
    <mergeCell ref="AA86:AA91"/>
    <mergeCell ref="AB86:AB91"/>
    <mergeCell ref="AC86:AC91"/>
    <mergeCell ref="H86:H92"/>
    <mergeCell ref="I86:I92"/>
    <mergeCell ref="S86:S91"/>
    <mergeCell ref="AH99:AH105"/>
    <mergeCell ref="H107:H109"/>
    <mergeCell ref="I107:I109"/>
    <mergeCell ref="S107:S108"/>
    <mergeCell ref="Y107:Y108"/>
    <mergeCell ref="Z107:Z108"/>
    <mergeCell ref="AA107:AA108"/>
    <mergeCell ref="AB107:AB108"/>
    <mergeCell ref="AC107:AC108"/>
    <mergeCell ref="AH107:AH108"/>
    <mergeCell ref="Y99:Y105"/>
    <mergeCell ref="Z99:Z105"/>
    <mergeCell ref="AA99:AA105"/>
    <mergeCell ref="AB99:AB105"/>
    <mergeCell ref="AC99:AC105"/>
    <mergeCell ref="H99:H106"/>
    <mergeCell ref="I99:I106"/>
    <mergeCell ref="S99:S105"/>
    <mergeCell ref="AH110:AH112"/>
    <mergeCell ref="H114:H119"/>
    <mergeCell ref="I114:I119"/>
    <mergeCell ref="S114:S118"/>
    <mergeCell ref="Y114:Y118"/>
    <mergeCell ref="Z114:Z118"/>
    <mergeCell ref="AA114:AA118"/>
    <mergeCell ref="AB114:AB118"/>
    <mergeCell ref="AC114:AC118"/>
    <mergeCell ref="AH114:AH118"/>
    <mergeCell ref="Y110:Y112"/>
    <mergeCell ref="Z110:Z112"/>
    <mergeCell ref="AA110:AA112"/>
    <mergeCell ref="AB110:AB112"/>
    <mergeCell ref="AC110:AC112"/>
    <mergeCell ref="H110:H113"/>
    <mergeCell ref="I110:I113"/>
    <mergeCell ref="S110:S112"/>
    <mergeCell ref="AH120:AH129"/>
    <mergeCell ref="H131:H134"/>
    <mergeCell ref="I131:I134"/>
    <mergeCell ref="S131:S133"/>
    <mergeCell ref="Y131:Y133"/>
    <mergeCell ref="Z131:Z133"/>
    <mergeCell ref="AA131:AA133"/>
    <mergeCell ref="AB131:AB133"/>
    <mergeCell ref="AC131:AC133"/>
    <mergeCell ref="AH131:AH133"/>
    <mergeCell ref="Y120:Y129"/>
    <mergeCell ref="Z120:Z129"/>
    <mergeCell ref="AA120:AA129"/>
    <mergeCell ref="AB120:AB129"/>
    <mergeCell ref="AC120:AC129"/>
    <mergeCell ref="H120:H130"/>
    <mergeCell ref="I120:I130"/>
    <mergeCell ref="S120:S129"/>
    <mergeCell ref="AH135:AH139"/>
    <mergeCell ref="H141:H147"/>
    <mergeCell ref="I141:I147"/>
    <mergeCell ref="S141:S146"/>
    <mergeCell ref="Y141:Y146"/>
    <mergeCell ref="Z141:Z146"/>
    <mergeCell ref="AA141:AA146"/>
    <mergeCell ref="AB141:AB146"/>
    <mergeCell ref="AC141:AC146"/>
    <mergeCell ref="AH141:AH146"/>
    <mergeCell ref="Y135:Y139"/>
    <mergeCell ref="Z135:Z139"/>
    <mergeCell ref="AA135:AA139"/>
    <mergeCell ref="AB135:AB139"/>
    <mergeCell ref="AC135:AC139"/>
    <mergeCell ref="H135:H140"/>
    <mergeCell ref="I135:I140"/>
    <mergeCell ref="S135:S139"/>
    <mergeCell ref="AH148:AH152"/>
    <mergeCell ref="H154:H159"/>
    <mergeCell ref="I154:I159"/>
    <mergeCell ref="S154:S158"/>
    <mergeCell ref="Y154:Y158"/>
    <mergeCell ref="Z154:Z158"/>
    <mergeCell ref="AA154:AA158"/>
    <mergeCell ref="AB154:AB158"/>
    <mergeCell ref="AC154:AC158"/>
    <mergeCell ref="AH154:AH158"/>
    <mergeCell ref="Y148:Y152"/>
    <mergeCell ref="Z148:Z152"/>
    <mergeCell ref="AA148:AA152"/>
    <mergeCell ref="AB148:AB152"/>
    <mergeCell ref="AC148:AC152"/>
    <mergeCell ref="H148:H153"/>
    <mergeCell ref="I148:I153"/>
    <mergeCell ref="S148:S152"/>
    <mergeCell ref="AH160:AH162"/>
    <mergeCell ref="H164:H166"/>
    <mergeCell ref="I164:I166"/>
    <mergeCell ref="S164:S165"/>
    <mergeCell ref="Y164:Y165"/>
    <mergeCell ref="Z164:Z165"/>
    <mergeCell ref="AA164:AA165"/>
    <mergeCell ref="AB164:AB165"/>
    <mergeCell ref="AC164:AC165"/>
    <mergeCell ref="AH164:AH165"/>
    <mergeCell ref="Y160:Y162"/>
    <mergeCell ref="Z160:Z162"/>
    <mergeCell ref="AA160:AA162"/>
    <mergeCell ref="AB160:AB162"/>
    <mergeCell ref="AC160:AC162"/>
    <mergeCell ref="H160:H163"/>
    <mergeCell ref="I160:I163"/>
    <mergeCell ref="S160:S162"/>
    <mergeCell ref="AH167:AH182"/>
    <mergeCell ref="H184:H200"/>
    <mergeCell ref="I184:I200"/>
    <mergeCell ref="S184:S199"/>
    <mergeCell ref="Y184:Y199"/>
    <mergeCell ref="Z184:Z199"/>
    <mergeCell ref="AA184:AA199"/>
    <mergeCell ref="AB184:AB199"/>
    <mergeCell ref="AC184:AC199"/>
    <mergeCell ref="AH184:AH199"/>
    <mergeCell ref="Y167:Y182"/>
    <mergeCell ref="Z167:Z182"/>
    <mergeCell ref="AA167:AA182"/>
    <mergeCell ref="AB167:AB182"/>
    <mergeCell ref="AC167:AC182"/>
    <mergeCell ref="H167:H183"/>
    <mergeCell ref="I167:I183"/>
    <mergeCell ref="S167:S182"/>
    <mergeCell ref="AH201:AH216"/>
    <mergeCell ref="H218:H234"/>
    <mergeCell ref="I218:I234"/>
    <mergeCell ref="S218:S233"/>
    <mergeCell ref="Y218:Y233"/>
    <mergeCell ref="Z218:Z233"/>
    <mergeCell ref="AA218:AA233"/>
    <mergeCell ref="AB218:AB233"/>
    <mergeCell ref="AC218:AC233"/>
    <mergeCell ref="AH218:AH233"/>
    <mergeCell ref="Y201:Y216"/>
    <mergeCell ref="Z201:Z216"/>
    <mergeCell ref="AA201:AA216"/>
    <mergeCell ref="AB201:AB216"/>
    <mergeCell ref="AC201:AC216"/>
    <mergeCell ref="H201:H217"/>
    <mergeCell ref="I201:I217"/>
    <mergeCell ref="S201:S216"/>
    <mergeCell ref="AH235:AH250"/>
    <mergeCell ref="H252:H268"/>
    <mergeCell ref="I252:I268"/>
    <mergeCell ref="S252:S267"/>
    <mergeCell ref="Y252:Y267"/>
    <mergeCell ref="Z252:Z267"/>
    <mergeCell ref="AA252:AA267"/>
    <mergeCell ref="AB252:AB267"/>
    <mergeCell ref="AC252:AC267"/>
    <mergeCell ref="AH252:AH267"/>
    <mergeCell ref="Y235:Y250"/>
    <mergeCell ref="Z235:Z250"/>
    <mergeCell ref="AA235:AA250"/>
    <mergeCell ref="AB235:AB250"/>
    <mergeCell ref="AC235:AC250"/>
    <mergeCell ref="H235:H251"/>
    <mergeCell ref="I235:I251"/>
    <mergeCell ref="S235:S250"/>
    <mergeCell ref="AH269:AH284"/>
    <mergeCell ref="H286:H302"/>
    <mergeCell ref="I286:I302"/>
    <mergeCell ref="S286:S301"/>
    <mergeCell ref="Y286:Y301"/>
    <mergeCell ref="Z286:Z301"/>
    <mergeCell ref="AA286:AA301"/>
    <mergeCell ref="AB286:AB301"/>
    <mergeCell ref="AC286:AC301"/>
    <mergeCell ref="AH286:AH301"/>
    <mergeCell ref="Y269:Y284"/>
    <mergeCell ref="Z269:Z284"/>
    <mergeCell ref="AA269:AA284"/>
    <mergeCell ref="AB269:AB284"/>
    <mergeCell ref="AC269:AC284"/>
    <mergeCell ref="H269:H285"/>
    <mergeCell ref="I269:I285"/>
    <mergeCell ref="S269:S284"/>
    <mergeCell ref="AH303:AH318"/>
    <mergeCell ref="H320:H336"/>
    <mergeCell ref="I320:I336"/>
    <mergeCell ref="S320:S335"/>
    <mergeCell ref="Y320:Y335"/>
    <mergeCell ref="Z320:Z335"/>
    <mergeCell ref="AA320:AA335"/>
    <mergeCell ref="AB320:AB335"/>
    <mergeCell ref="AC320:AC335"/>
    <mergeCell ref="AH320:AH335"/>
    <mergeCell ref="Y303:Y318"/>
    <mergeCell ref="Z303:Z318"/>
    <mergeCell ref="AA303:AA318"/>
    <mergeCell ref="AB303:AB318"/>
    <mergeCell ref="AC303:AC318"/>
    <mergeCell ref="H303:H319"/>
    <mergeCell ref="I303:I319"/>
    <mergeCell ref="S303:S318"/>
    <mergeCell ref="AH337:AH352"/>
    <mergeCell ref="H354:H370"/>
    <mergeCell ref="I354:I370"/>
    <mergeCell ref="S354:S369"/>
    <mergeCell ref="Y354:Y369"/>
    <mergeCell ref="Z354:Z369"/>
    <mergeCell ref="AA354:AA369"/>
    <mergeCell ref="AB354:AB369"/>
    <mergeCell ref="AC354:AC369"/>
    <mergeCell ref="AH354:AH369"/>
    <mergeCell ref="Y337:Y352"/>
    <mergeCell ref="Z337:Z352"/>
    <mergeCell ref="AA337:AA352"/>
    <mergeCell ref="AB337:AB352"/>
    <mergeCell ref="AC337:AC352"/>
    <mergeCell ref="H337:H353"/>
    <mergeCell ref="I337:I353"/>
    <mergeCell ref="S337:S352"/>
    <mergeCell ref="AH371:AH386"/>
    <mergeCell ref="H388:H404"/>
    <mergeCell ref="I388:I404"/>
    <mergeCell ref="S388:S403"/>
    <mergeCell ref="Y388:Y403"/>
    <mergeCell ref="Z388:Z403"/>
    <mergeCell ref="AA388:AA403"/>
    <mergeCell ref="AB388:AB403"/>
    <mergeCell ref="AC388:AC403"/>
    <mergeCell ref="AH388:AH403"/>
    <mergeCell ref="Y371:Y386"/>
    <mergeCell ref="Z371:Z386"/>
    <mergeCell ref="AA371:AA386"/>
    <mergeCell ref="AB371:AB386"/>
    <mergeCell ref="AC371:AC386"/>
    <mergeCell ref="H371:H387"/>
    <mergeCell ref="I371:I387"/>
    <mergeCell ref="S371:S386"/>
    <mergeCell ref="AH405:AH420"/>
    <mergeCell ref="H422:H438"/>
    <mergeCell ref="I422:I438"/>
    <mergeCell ref="S422:S437"/>
    <mergeCell ref="Y422:Y437"/>
    <mergeCell ref="Z422:Z437"/>
    <mergeCell ref="AA422:AA437"/>
    <mergeCell ref="AB422:AB437"/>
    <mergeCell ref="AC422:AC437"/>
    <mergeCell ref="AH422:AH437"/>
    <mergeCell ref="Y405:Y420"/>
    <mergeCell ref="Z405:Z420"/>
    <mergeCell ref="AA405:AA420"/>
    <mergeCell ref="AB405:AB420"/>
    <mergeCell ref="AC405:AC420"/>
    <mergeCell ref="H405:H421"/>
    <mergeCell ref="I405:I421"/>
    <mergeCell ref="S405:S420"/>
    <mergeCell ref="AH439:AH454"/>
    <mergeCell ref="H456:H472"/>
    <mergeCell ref="I456:I472"/>
    <mergeCell ref="S456:S471"/>
    <mergeCell ref="Y456:Y471"/>
    <mergeCell ref="Z456:Z471"/>
    <mergeCell ref="AA456:AA471"/>
    <mergeCell ref="AB456:AB471"/>
    <mergeCell ref="AC456:AC471"/>
    <mergeCell ref="AH456:AH471"/>
    <mergeCell ref="Y439:Y454"/>
    <mergeCell ref="Z439:Z454"/>
    <mergeCell ref="AA439:AA454"/>
    <mergeCell ref="AB439:AB454"/>
    <mergeCell ref="AC439:AC454"/>
    <mergeCell ref="H439:H455"/>
    <mergeCell ref="I439:I455"/>
    <mergeCell ref="S439:S454"/>
    <mergeCell ref="AH473:AH488"/>
    <mergeCell ref="H490:H506"/>
    <mergeCell ref="I490:I506"/>
    <mergeCell ref="S490:S505"/>
    <mergeCell ref="Y490:Y505"/>
    <mergeCell ref="Z490:Z505"/>
    <mergeCell ref="AA490:AA505"/>
    <mergeCell ref="AB490:AB505"/>
    <mergeCell ref="AC490:AC505"/>
    <mergeCell ref="AH490:AH505"/>
    <mergeCell ref="Y473:Y488"/>
    <mergeCell ref="Z473:Z488"/>
    <mergeCell ref="AA473:AA488"/>
    <mergeCell ref="AB473:AB488"/>
    <mergeCell ref="AC473:AC488"/>
    <mergeCell ref="H473:H489"/>
    <mergeCell ref="I473:I489"/>
    <mergeCell ref="S473:S488"/>
    <mergeCell ref="AH507:AH522"/>
    <mergeCell ref="H524:H540"/>
    <mergeCell ref="I524:I540"/>
    <mergeCell ref="S524:S539"/>
    <mergeCell ref="Y524:Y539"/>
    <mergeCell ref="Z524:Z539"/>
    <mergeCell ref="AA524:AA539"/>
    <mergeCell ref="AB524:AB539"/>
    <mergeCell ref="AC524:AC539"/>
    <mergeCell ref="AH524:AH539"/>
    <mergeCell ref="Y507:Y522"/>
    <mergeCell ref="Z507:Z522"/>
    <mergeCell ref="AA507:AA522"/>
    <mergeCell ref="AB507:AB522"/>
    <mergeCell ref="AC507:AC522"/>
    <mergeCell ref="H507:H523"/>
    <mergeCell ref="I507:I523"/>
    <mergeCell ref="S507:S522"/>
    <mergeCell ref="AH541:AH556"/>
    <mergeCell ref="H558:H574"/>
    <mergeCell ref="I558:I574"/>
    <mergeCell ref="S558:S573"/>
    <mergeCell ref="Y558:Y573"/>
    <mergeCell ref="Z558:Z573"/>
    <mergeCell ref="AA558:AA573"/>
    <mergeCell ref="AB558:AB573"/>
    <mergeCell ref="AC558:AC573"/>
    <mergeCell ref="AH558:AH573"/>
    <mergeCell ref="Y541:Y556"/>
    <mergeCell ref="Z541:Z556"/>
    <mergeCell ref="AA541:AA556"/>
    <mergeCell ref="AB541:AB556"/>
    <mergeCell ref="AC541:AC556"/>
    <mergeCell ref="H541:H557"/>
    <mergeCell ref="I541:I557"/>
    <mergeCell ref="S541:S556"/>
    <mergeCell ref="AH575:AH590"/>
    <mergeCell ref="H592:H608"/>
    <mergeCell ref="I592:I608"/>
    <mergeCell ref="S592:S607"/>
    <mergeCell ref="Y592:Y607"/>
    <mergeCell ref="Z592:Z607"/>
    <mergeCell ref="AA592:AA607"/>
    <mergeCell ref="AB592:AB607"/>
    <mergeCell ref="AC592:AC607"/>
    <mergeCell ref="AH592:AH607"/>
    <mergeCell ref="Y575:Y590"/>
    <mergeCell ref="Z575:Z590"/>
    <mergeCell ref="AA575:AA590"/>
    <mergeCell ref="AB575:AB590"/>
    <mergeCell ref="AC575:AC590"/>
    <mergeCell ref="H575:H591"/>
    <mergeCell ref="I575:I591"/>
    <mergeCell ref="S575:S590"/>
    <mergeCell ref="AH609:AH624"/>
    <mergeCell ref="H626:H642"/>
    <mergeCell ref="I626:I642"/>
    <mergeCell ref="S626:S641"/>
    <mergeCell ref="Y626:Y641"/>
    <mergeCell ref="Z626:Z641"/>
    <mergeCell ref="AA626:AA641"/>
    <mergeCell ref="AB626:AB641"/>
    <mergeCell ref="AC626:AC641"/>
    <mergeCell ref="AH626:AH641"/>
    <mergeCell ref="Y609:Y624"/>
    <mergeCell ref="Z609:Z624"/>
    <mergeCell ref="AA609:AA624"/>
    <mergeCell ref="AB609:AB624"/>
    <mergeCell ref="AC609:AC624"/>
    <mergeCell ref="H609:H625"/>
    <mergeCell ref="I609:I625"/>
    <mergeCell ref="S609:S624"/>
    <mergeCell ref="AH643:AH658"/>
    <mergeCell ref="H660:H676"/>
    <mergeCell ref="I660:I676"/>
    <mergeCell ref="S660:S675"/>
    <mergeCell ref="Y660:Y675"/>
    <mergeCell ref="Z660:Z675"/>
    <mergeCell ref="AA660:AA675"/>
    <mergeCell ref="AB660:AB675"/>
    <mergeCell ref="AC660:AC675"/>
    <mergeCell ref="AH660:AH675"/>
    <mergeCell ref="Y643:Y658"/>
    <mergeCell ref="Z643:Z658"/>
    <mergeCell ref="AA643:AA658"/>
    <mergeCell ref="AB643:AB658"/>
    <mergeCell ref="AC643:AC658"/>
    <mergeCell ref="H643:H659"/>
    <mergeCell ref="I643:I659"/>
    <mergeCell ref="S643:S658"/>
    <mergeCell ref="AH677:AH692"/>
    <mergeCell ref="H694:H710"/>
    <mergeCell ref="I694:I710"/>
    <mergeCell ref="S694:S709"/>
    <mergeCell ref="Y694:Y709"/>
    <mergeCell ref="Z694:Z709"/>
    <mergeCell ref="AA694:AA709"/>
    <mergeCell ref="AB694:AB709"/>
    <mergeCell ref="AC694:AC709"/>
    <mergeCell ref="AH694:AH709"/>
    <mergeCell ref="Y677:Y692"/>
    <mergeCell ref="Z677:Z692"/>
    <mergeCell ref="AA677:AA692"/>
    <mergeCell ref="AB677:AB692"/>
    <mergeCell ref="AC677:AC692"/>
    <mergeCell ref="H677:H693"/>
    <mergeCell ref="I677:I693"/>
    <mergeCell ref="S677:S692"/>
    <mergeCell ref="AH711:AH726"/>
    <mergeCell ref="H728:H744"/>
    <mergeCell ref="I728:I744"/>
    <mergeCell ref="S728:S743"/>
    <mergeCell ref="Y728:Y743"/>
    <mergeCell ref="Z728:Z743"/>
    <mergeCell ref="AA728:AA743"/>
    <mergeCell ref="AB728:AB743"/>
    <mergeCell ref="AC728:AC743"/>
    <mergeCell ref="AH728:AH743"/>
    <mergeCell ref="Y711:Y726"/>
    <mergeCell ref="Z711:Z726"/>
    <mergeCell ref="AA711:AA726"/>
    <mergeCell ref="AB711:AB726"/>
    <mergeCell ref="AC711:AC726"/>
    <mergeCell ref="H711:H727"/>
    <mergeCell ref="I711:I727"/>
    <mergeCell ref="S711:S726"/>
    <mergeCell ref="AH745:AH760"/>
    <mergeCell ref="H762:H778"/>
    <mergeCell ref="I762:I778"/>
    <mergeCell ref="S762:S777"/>
    <mergeCell ref="Y762:Y777"/>
    <mergeCell ref="Z762:Z777"/>
    <mergeCell ref="AA762:AA777"/>
    <mergeCell ref="AB762:AB777"/>
    <mergeCell ref="AC762:AC777"/>
    <mergeCell ref="AH762:AH777"/>
    <mergeCell ref="Y745:Y760"/>
    <mergeCell ref="Z745:Z760"/>
    <mergeCell ref="AA745:AA760"/>
    <mergeCell ref="AB745:AB760"/>
    <mergeCell ref="AC745:AC760"/>
    <mergeCell ref="H745:H761"/>
    <mergeCell ref="I745:I761"/>
    <mergeCell ref="S745:S760"/>
    <mergeCell ref="AH779:AH794"/>
    <mergeCell ref="H796:H812"/>
    <mergeCell ref="I796:I812"/>
    <mergeCell ref="S796:S811"/>
    <mergeCell ref="Y796:Y811"/>
    <mergeCell ref="Z796:Z811"/>
    <mergeCell ref="AA796:AA811"/>
    <mergeCell ref="AB796:AB811"/>
    <mergeCell ref="AC796:AC811"/>
    <mergeCell ref="AH796:AH811"/>
    <mergeCell ref="Y779:Y794"/>
    <mergeCell ref="Z779:Z794"/>
    <mergeCell ref="AA779:AA794"/>
    <mergeCell ref="AB779:AB794"/>
    <mergeCell ref="AC779:AC794"/>
    <mergeCell ref="H779:H795"/>
    <mergeCell ref="I779:I795"/>
    <mergeCell ref="S779:S794"/>
    <mergeCell ref="AH813:AH828"/>
    <mergeCell ref="H830:H846"/>
    <mergeCell ref="I830:I846"/>
    <mergeCell ref="S830:S845"/>
    <mergeCell ref="Y830:Y845"/>
    <mergeCell ref="Z830:Z845"/>
    <mergeCell ref="AA830:AA845"/>
    <mergeCell ref="AB830:AB845"/>
    <mergeCell ref="AC830:AC845"/>
    <mergeCell ref="AH830:AH845"/>
    <mergeCell ref="Y813:Y828"/>
    <mergeCell ref="Z813:Z828"/>
    <mergeCell ref="AA813:AA828"/>
    <mergeCell ref="AB813:AB828"/>
    <mergeCell ref="AC813:AC828"/>
    <mergeCell ref="H813:H829"/>
    <mergeCell ref="I813:I829"/>
    <mergeCell ref="S813:S828"/>
    <mergeCell ref="AH847:AH862"/>
    <mergeCell ref="H864:H880"/>
    <mergeCell ref="I864:I880"/>
    <mergeCell ref="S864:S879"/>
    <mergeCell ref="Y864:Y879"/>
    <mergeCell ref="Z864:Z879"/>
    <mergeCell ref="AA864:AA879"/>
    <mergeCell ref="AB864:AB879"/>
    <mergeCell ref="AC864:AC879"/>
    <mergeCell ref="AH864:AH879"/>
    <mergeCell ref="Y847:Y862"/>
    <mergeCell ref="Z847:Z862"/>
    <mergeCell ref="AA847:AA862"/>
    <mergeCell ref="AB847:AB862"/>
    <mergeCell ref="AC847:AC862"/>
    <mergeCell ref="H847:H863"/>
    <mergeCell ref="I847:I863"/>
    <mergeCell ref="S847:S862"/>
    <mergeCell ref="AH881:AH896"/>
    <mergeCell ref="H898:H914"/>
    <mergeCell ref="I898:I914"/>
    <mergeCell ref="S898:S913"/>
    <mergeCell ref="Y898:Y913"/>
    <mergeCell ref="Z898:Z913"/>
    <mergeCell ref="AA898:AA913"/>
    <mergeCell ref="AB898:AB913"/>
    <mergeCell ref="AC898:AC913"/>
    <mergeCell ref="AH898:AH913"/>
    <mergeCell ref="Y881:Y896"/>
    <mergeCell ref="Z881:Z896"/>
    <mergeCell ref="AA881:AA896"/>
    <mergeCell ref="AB881:AB896"/>
    <mergeCell ref="AC881:AC896"/>
    <mergeCell ref="H881:H897"/>
    <mergeCell ref="I881:I897"/>
    <mergeCell ref="S881:S896"/>
    <mergeCell ref="AH915:AH930"/>
    <mergeCell ref="H932:H948"/>
    <mergeCell ref="I932:I948"/>
    <mergeCell ref="S932:S947"/>
    <mergeCell ref="Y932:Y947"/>
    <mergeCell ref="Z932:Z947"/>
    <mergeCell ref="AA932:AA947"/>
    <mergeCell ref="AB932:AB947"/>
    <mergeCell ref="AC932:AC947"/>
    <mergeCell ref="AH932:AH947"/>
    <mergeCell ref="Y915:Y930"/>
    <mergeCell ref="Z915:Z930"/>
    <mergeCell ref="AA915:AA930"/>
    <mergeCell ref="AB915:AB930"/>
    <mergeCell ref="AC915:AC930"/>
    <mergeCell ref="H915:H931"/>
    <mergeCell ref="I915:I931"/>
    <mergeCell ref="S915:S930"/>
    <mergeCell ref="AH949:AH964"/>
    <mergeCell ref="H966:H982"/>
    <mergeCell ref="I966:I982"/>
    <mergeCell ref="S966:S981"/>
    <mergeCell ref="Y966:Y981"/>
    <mergeCell ref="Z966:Z981"/>
    <mergeCell ref="AA966:AA981"/>
    <mergeCell ref="AB966:AB981"/>
    <mergeCell ref="AC966:AC981"/>
    <mergeCell ref="AH966:AH981"/>
    <mergeCell ref="Y949:Y964"/>
    <mergeCell ref="Z949:Z964"/>
    <mergeCell ref="AA949:AA964"/>
    <mergeCell ref="AB949:AB964"/>
    <mergeCell ref="AC949:AC964"/>
    <mergeCell ref="H949:H965"/>
    <mergeCell ref="I949:I965"/>
    <mergeCell ref="S949:S964"/>
    <mergeCell ref="AH983:AH998"/>
    <mergeCell ref="H1000:H1016"/>
    <mergeCell ref="I1000:I1016"/>
    <mergeCell ref="S1000:S1015"/>
    <mergeCell ref="Y1000:Y1015"/>
    <mergeCell ref="Z1000:Z1015"/>
    <mergeCell ref="AA1000:AA1015"/>
    <mergeCell ref="AB1000:AB1015"/>
    <mergeCell ref="AC1000:AC1015"/>
    <mergeCell ref="AH1000:AH1015"/>
    <mergeCell ref="Y983:Y998"/>
    <mergeCell ref="Z983:Z998"/>
    <mergeCell ref="AA983:AA998"/>
    <mergeCell ref="AB983:AB998"/>
    <mergeCell ref="AC983:AC998"/>
    <mergeCell ref="H983:H999"/>
    <mergeCell ref="I983:I999"/>
    <mergeCell ref="S983:S998"/>
    <mergeCell ref="AH1017:AH1032"/>
    <mergeCell ref="H1034:H1050"/>
    <mergeCell ref="I1034:I1050"/>
    <mergeCell ref="S1034:S1049"/>
    <mergeCell ref="Y1034:Y1049"/>
    <mergeCell ref="Z1034:Z1049"/>
    <mergeCell ref="AA1034:AA1049"/>
    <mergeCell ref="AB1034:AB1049"/>
    <mergeCell ref="AC1034:AC1049"/>
    <mergeCell ref="AH1034:AH1049"/>
    <mergeCell ref="Y1017:Y1032"/>
    <mergeCell ref="Z1017:Z1032"/>
    <mergeCell ref="AA1017:AA1032"/>
    <mergeCell ref="AB1017:AB1032"/>
    <mergeCell ref="AC1017:AC1032"/>
    <mergeCell ref="H1017:H1033"/>
    <mergeCell ref="I1017:I1033"/>
    <mergeCell ref="S1017:S1032"/>
    <mergeCell ref="AH1051:AH1066"/>
    <mergeCell ref="H1068:H1084"/>
    <mergeCell ref="I1068:I1084"/>
    <mergeCell ref="S1068:S1083"/>
    <mergeCell ref="Y1068:Y1083"/>
    <mergeCell ref="Z1068:Z1083"/>
    <mergeCell ref="AA1068:AA1083"/>
    <mergeCell ref="AB1068:AB1083"/>
    <mergeCell ref="AC1068:AC1083"/>
    <mergeCell ref="AH1068:AH1083"/>
    <mergeCell ref="Y1051:Y1066"/>
    <mergeCell ref="Z1051:Z1066"/>
    <mergeCell ref="AA1051:AA1066"/>
    <mergeCell ref="AB1051:AB1066"/>
    <mergeCell ref="AC1051:AC1066"/>
    <mergeCell ref="H1051:H1067"/>
    <mergeCell ref="I1051:I1067"/>
    <mergeCell ref="S1051:S1066"/>
    <mergeCell ref="AH1085:AH1100"/>
    <mergeCell ref="H1102:H1118"/>
    <mergeCell ref="I1102:I1118"/>
    <mergeCell ref="S1102:S1117"/>
    <mergeCell ref="Y1102:Y1117"/>
    <mergeCell ref="Z1102:Z1117"/>
    <mergeCell ref="AA1102:AA1117"/>
    <mergeCell ref="AB1102:AB1117"/>
    <mergeCell ref="AC1102:AC1117"/>
    <mergeCell ref="AH1102:AH1117"/>
    <mergeCell ref="Y1085:Y1100"/>
    <mergeCell ref="Z1085:Z1100"/>
    <mergeCell ref="AA1085:AA1100"/>
    <mergeCell ref="AB1085:AB1100"/>
    <mergeCell ref="AC1085:AC1100"/>
    <mergeCell ref="H1085:H1101"/>
    <mergeCell ref="I1085:I1101"/>
    <mergeCell ref="S1085:S1100"/>
    <mergeCell ref="AH1119:AH1134"/>
    <mergeCell ref="H1136:H1152"/>
    <mergeCell ref="I1136:I1152"/>
    <mergeCell ref="S1136:S1151"/>
    <mergeCell ref="Y1136:Y1151"/>
    <mergeCell ref="Z1136:Z1151"/>
    <mergeCell ref="AA1136:AA1151"/>
    <mergeCell ref="AB1136:AB1151"/>
    <mergeCell ref="AC1136:AC1151"/>
    <mergeCell ref="AH1136:AH1151"/>
    <mergeCell ref="Y1119:Y1134"/>
    <mergeCell ref="Z1119:Z1134"/>
    <mergeCell ref="AA1119:AA1134"/>
    <mergeCell ref="AB1119:AB1134"/>
    <mergeCell ref="AC1119:AC1134"/>
    <mergeCell ref="H1119:H1135"/>
    <mergeCell ref="I1119:I1135"/>
    <mergeCell ref="S1119:S1134"/>
    <mergeCell ref="AH1153:AH1168"/>
    <mergeCell ref="H1170:H1186"/>
    <mergeCell ref="I1170:I1186"/>
    <mergeCell ref="S1170:S1185"/>
    <mergeCell ref="Y1170:Y1185"/>
    <mergeCell ref="Z1170:Z1185"/>
    <mergeCell ref="AA1170:AA1185"/>
    <mergeCell ref="AB1170:AB1185"/>
    <mergeCell ref="AC1170:AC1185"/>
    <mergeCell ref="AH1170:AH1185"/>
    <mergeCell ref="Y1153:Y1168"/>
    <mergeCell ref="Z1153:Z1168"/>
    <mergeCell ref="AA1153:AA1168"/>
    <mergeCell ref="AB1153:AB1168"/>
    <mergeCell ref="AC1153:AC1168"/>
    <mergeCell ref="H1153:H1169"/>
    <mergeCell ref="I1153:I1169"/>
    <mergeCell ref="S1153:S1168"/>
    <mergeCell ref="AH1187:AH1202"/>
    <mergeCell ref="H1204:H1220"/>
    <mergeCell ref="I1204:I1220"/>
    <mergeCell ref="S1204:S1219"/>
    <mergeCell ref="Y1204:Y1219"/>
    <mergeCell ref="Z1204:Z1219"/>
    <mergeCell ref="AA1204:AA1219"/>
    <mergeCell ref="AB1204:AB1219"/>
    <mergeCell ref="AC1204:AC1219"/>
    <mergeCell ref="AH1204:AH1219"/>
    <mergeCell ref="Y1187:Y1202"/>
    <mergeCell ref="Z1187:Z1202"/>
    <mergeCell ref="AA1187:AA1202"/>
    <mergeCell ref="AB1187:AB1202"/>
    <mergeCell ref="AC1187:AC1202"/>
    <mergeCell ref="H1187:H1203"/>
    <mergeCell ref="I1187:I1203"/>
    <mergeCell ref="S1187:S1202"/>
    <mergeCell ref="AH1221:AH1236"/>
    <mergeCell ref="H1238:H1254"/>
    <mergeCell ref="I1238:I1254"/>
    <mergeCell ref="S1238:S1253"/>
    <mergeCell ref="Y1238:Y1253"/>
    <mergeCell ref="Z1238:Z1253"/>
    <mergeCell ref="AA1238:AA1253"/>
    <mergeCell ref="AB1238:AB1253"/>
    <mergeCell ref="AC1238:AC1253"/>
    <mergeCell ref="AH1238:AH1253"/>
    <mergeCell ref="Y1221:Y1236"/>
    <mergeCell ref="Z1221:Z1236"/>
    <mergeCell ref="AA1221:AA1236"/>
    <mergeCell ref="AB1221:AB1236"/>
    <mergeCell ref="AC1221:AC1236"/>
    <mergeCell ref="H1221:H1237"/>
    <mergeCell ref="I1221:I1237"/>
    <mergeCell ref="S1221:S1236"/>
    <mergeCell ref="AH1255:AH1270"/>
    <mergeCell ref="H1272:H1288"/>
    <mergeCell ref="I1272:I1288"/>
    <mergeCell ref="S1272:S1287"/>
    <mergeCell ref="Y1272:Y1287"/>
    <mergeCell ref="Z1272:Z1287"/>
    <mergeCell ref="AA1272:AA1287"/>
    <mergeCell ref="AB1272:AB1287"/>
    <mergeCell ref="AC1272:AC1287"/>
    <mergeCell ref="AH1272:AH1287"/>
    <mergeCell ref="Y1255:Y1270"/>
    <mergeCell ref="Z1255:Z1270"/>
    <mergeCell ref="AA1255:AA1270"/>
    <mergeCell ref="AB1255:AB1270"/>
    <mergeCell ref="AC1255:AC1270"/>
    <mergeCell ref="H1255:H1271"/>
    <mergeCell ref="I1255:I1271"/>
    <mergeCell ref="S1255:S1270"/>
    <mergeCell ref="AH1289:AH1304"/>
    <mergeCell ref="H1306:H1322"/>
    <mergeCell ref="I1306:I1322"/>
    <mergeCell ref="S1306:S1321"/>
    <mergeCell ref="Y1306:Y1321"/>
    <mergeCell ref="Z1306:Z1321"/>
    <mergeCell ref="AA1306:AA1321"/>
    <mergeCell ref="AB1306:AB1321"/>
    <mergeCell ref="AC1306:AC1321"/>
    <mergeCell ref="AH1306:AH1321"/>
    <mergeCell ref="Y1289:Y1304"/>
    <mergeCell ref="Z1289:Z1304"/>
    <mergeCell ref="AA1289:AA1304"/>
    <mergeCell ref="AB1289:AB1304"/>
    <mergeCell ref="AC1289:AC1304"/>
    <mergeCell ref="H1289:H1305"/>
    <mergeCell ref="I1289:I1305"/>
    <mergeCell ref="S1289:S1304"/>
    <mergeCell ref="AH1323:AH1338"/>
    <mergeCell ref="H1340:H1356"/>
    <mergeCell ref="I1340:I1356"/>
    <mergeCell ref="S1340:S1355"/>
    <mergeCell ref="Y1340:Y1355"/>
    <mergeCell ref="Z1340:Z1355"/>
    <mergeCell ref="AA1340:AA1355"/>
    <mergeCell ref="AB1340:AB1355"/>
    <mergeCell ref="AC1340:AC1355"/>
    <mergeCell ref="AH1340:AH1355"/>
    <mergeCell ref="Y1323:Y1338"/>
    <mergeCell ref="Z1323:Z1338"/>
    <mergeCell ref="AA1323:AA1338"/>
    <mergeCell ref="AB1323:AB1338"/>
    <mergeCell ref="AC1323:AC1338"/>
    <mergeCell ref="H1323:H1339"/>
    <mergeCell ref="I1323:I1339"/>
    <mergeCell ref="S1323:S1338"/>
    <mergeCell ref="AH1357:AH1372"/>
    <mergeCell ref="H1374:H1390"/>
    <mergeCell ref="I1374:I1390"/>
    <mergeCell ref="S1374:S1389"/>
    <mergeCell ref="Y1374:Y1389"/>
    <mergeCell ref="Z1374:Z1389"/>
    <mergeCell ref="AA1374:AA1389"/>
    <mergeCell ref="AB1374:AB1389"/>
    <mergeCell ref="AC1374:AC1389"/>
    <mergeCell ref="AH1374:AH1389"/>
    <mergeCell ref="Y1357:Y1372"/>
    <mergeCell ref="Z1357:Z1372"/>
    <mergeCell ref="AA1357:AA1372"/>
    <mergeCell ref="AB1357:AB1372"/>
    <mergeCell ref="AC1357:AC1372"/>
    <mergeCell ref="H1357:H1373"/>
    <mergeCell ref="I1357:I1373"/>
    <mergeCell ref="S1357:S1372"/>
    <mergeCell ref="AH1391:AH1406"/>
    <mergeCell ref="H1408:H1424"/>
    <mergeCell ref="I1408:I1424"/>
    <mergeCell ref="S1408:S1423"/>
    <mergeCell ref="Y1408:Y1423"/>
    <mergeCell ref="Z1408:Z1423"/>
    <mergeCell ref="AA1408:AA1423"/>
    <mergeCell ref="AB1408:AB1423"/>
    <mergeCell ref="AC1408:AC1423"/>
    <mergeCell ref="AH1408:AH1423"/>
    <mergeCell ref="Y1391:Y1406"/>
    <mergeCell ref="Z1391:Z1406"/>
    <mergeCell ref="AA1391:AA1406"/>
    <mergeCell ref="AB1391:AB1406"/>
    <mergeCell ref="AC1391:AC1406"/>
    <mergeCell ref="H1391:H1407"/>
    <mergeCell ref="I1391:I1407"/>
    <mergeCell ref="S1391:S1406"/>
    <mergeCell ref="AH1425:AH1440"/>
    <mergeCell ref="H1442:H1458"/>
    <mergeCell ref="I1442:I1458"/>
    <mergeCell ref="S1442:S1457"/>
    <mergeCell ref="Y1442:Y1457"/>
    <mergeCell ref="Z1442:Z1457"/>
    <mergeCell ref="AA1442:AA1457"/>
    <mergeCell ref="AB1442:AB1457"/>
    <mergeCell ref="AC1442:AC1457"/>
    <mergeCell ref="AH1442:AH1457"/>
    <mergeCell ref="Y1425:Y1440"/>
    <mergeCell ref="Z1425:Z1440"/>
    <mergeCell ref="AA1425:AA1440"/>
    <mergeCell ref="AB1425:AB1440"/>
    <mergeCell ref="AC1425:AC1440"/>
    <mergeCell ref="H1425:H1441"/>
    <mergeCell ref="I1425:I1441"/>
    <mergeCell ref="S1425:S1440"/>
    <mergeCell ref="AH1459:AH1474"/>
    <mergeCell ref="H1476:H1492"/>
    <mergeCell ref="I1476:I1492"/>
    <mergeCell ref="S1476:S1491"/>
    <mergeCell ref="Y1476:Y1491"/>
    <mergeCell ref="Z1476:Z1491"/>
    <mergeCell ref="AA1476:AA1491"/>
    <mergeCell ref="AB1476:AB1491"/>
    <mergeCell ref="AC1476:AC1491"/>
    <mergeCell ref="AH1476:AH1491"/>
    <mergeCell ref="Y1459:Y1474"/>
    <mergeCell ref="Z1459:Z1474"/>
    <mergeCell ref="AA1459:AA1474"/>
    <mergeCell ref="AB1459:AB1474"/>
    <mergeCell ref="AC1459:AC1474"/>
    <mergeCell ref="H1459:H1475"/>
    <mergeCell ref="I1459:I1475"/>
    <mergeCell ref="S1459:S1474"/>
    <mergeCell ref="AH1493:AH1508"/>
    <mergeCell ref="H1510:H1526"/>
    <mergeCell ref="I1510:I1526"/>
    <mergeCell ref="S1510:S1525"/>
    <mergeCell ref="Y1510:Y1525"/>
    <mergeCell ref="Z1510:Z1525"/>
    <mergeCell ref="AA1510:AA1525"/>
    <mergeCell ref="AB1510:AB1525"/>
    <mergeCell ref="AC1510:AC1525"/>
    <mergeCell ref="AH1510:AH1525"/>
    <mergeCell ref="Y1493:Y1508"/>
    <mergeCell ref="Z1493:Z1508"/>
    <mergeCell ref="AA1493:AA1508"/>
    <mergeCell ref="AB1493:AB1508"/>
    <mergeCell ref="AC1493:AC1508"/>
    <mergeCell ref="H1493:H1509"/>
    <mergeCell ref="I1493:I1509"/>
    <mergeCell ref="S1493:S1508"/>
    <mergeCell ref="AH1527:AH1542"/>
    <mergeCell ref="H1544:H1560"/>
    <mergeCell ref="I1544:I1560"/>
    <mergeCell ref="S1544:S1559"/>
    <mergeCell ref="Y1544:Y1559"/>
    <mergeCell ref="Z1544:Z1559"/>
    <mergeCell ref="AA1544:AA1559"/>
    <mergeCell ref="AB1544:AB1559"/>
    <mergeCell ref="AC1544:AC1559"/>
    <mergeCell ref="AH1544:AH1559"/>
    <mergeCell ref="Y1527:Y1542"/>
    <mergeCell ref="Z1527:Z1542"/>
    <mergeCell ref="AA1527:AA1542"/>
    <mergeCell ref="AB1527:AB1542"/>
    <mergeCell ref="AC1527:AC1542"/>
    <mergeCell ref="H1527:H1543"/>
    <mergeCell ref="I1527:I1543"/>
    <mergeCell ref="S1527:S1542"/>
    <mergeCell ref="AH1561:AH1576"/>
    <mergeCell ref="H1578:H1594"/>
    <mergeCell ref="I1578:I1594"/>
    <mergeCell ref="S1578:S1593"/>
    <mergeCell ref="Y1578:Y1593"/>
    <mergeCell ref="Z1578:Z1593"/>
    <mergeCell ref="AA1578:AA1593"/>
    <mergeCell ref="AB1578:AB1593"/>
    <mergeCell ref="AC1578:AC1593"/>
    <mergeCell ref="AH1578:AH1593"/>
    <mergeCell ref="Y1561:Y1576"/>
    <mergeCell ref="Z1561:Z1576"/>
    <mergeCell ref="AA1561:AA1576"/>
    <mergeCell ref="AB1561:AB1576"/>
    <mergeCell ref="AC1561:AC1576"/>
    <mergeCell ref="H1561:H1577"/>
    <mergeCell ref="I1561:I1577"/>
    <mergeCell ref="S1561:S1576"/>
    <mergeCell ref="AH1595:AH1610"/>
    <mergeCell ref="H1612:H1628"/>
    <mergeCell ref="I1612:I1628"/>
    <mergeCell ref="S1612:S1627"/>
    <mergeCell ref="Y1612:Y1627"/>
    <mergeCell ref="Z1612:Z1627"/>
    <mergeCell ref="AA1612:AA1627"/>
    <mergeCell ref="AB1612:AB1627"/>
    <mergeCell ref="AC1612:AC1627"/>
    <mergeCell ref="AH1612:AH1627"/>
    <mergeCell ref="Y1595:Y1610"/>
    <mergeCell ref="Z1595:Z1610"/>
    <mergeCell ref="AA1595:AA1610"/>
    <mergeCell ref="AB1595:AB1610"/>
    <mergeCell ref="AC1595:AC1610"/>
    <mergeCell ref="H1595:H1611"/>
    <mergeCell ref="I1595:I1611"/>
    <mergeCell ref="S1595:S1610"/>
    <mergeCell ref="AH1629:AH1644"/>
    <mergeCell ref="H1646:H1662"/>
    <mergeCell ref="I1646:I1662"/>
    <mergeCell ref="S1646:S1661"/>
    <mergeCell ref="Y1646:Y1661"/>
    <mergeCell ref="Z1646:Z1661"/>
    <mergeCell ref="AA1646:AA1661"/>
    <mergeCell ref="AB1646:AB1661"/>
    <mergeCell ref="AC1646:AC1661"/>
    <mergeCell ref="AH1646:AH1661"/>
    <mergeCell ref="Y1629:Y1644"/>
    <mergeCell ref="Z1629:Z1644"/>
    <mergeCell ref="AA1629:AA1644"/>
    <mergeCell ref="AB1629:AB1644"/>
    <mergeCell ref="AC1629:AC1644"/>
    <mergeCell ref="H1629:H1645"/>
    <mergeCell ref="I1629:I1645"/>
    <mergeCell ref="S1629:S1644"/>
    <mergeCell ref="AH1663:AH1678"/>
    <mergeCell ref="H1680:H1696"/>
    <mergeCell ref="I1680:I1696"/>
    <mergeCell ref="S1680:S1695"/>
    <mergeCell ref="Y1680:Y1695"/>
    <mergeCell ref="Z1680:Z1695"/>
    <mergeCell ref="AA1680:AA1695"/>
    <mergeCell ref="AB1680:AB1695"/>
    <mergeCell ref="AC1680:AC1695"/>
    <mergeCell ref="AH1680:AH1695"/>
    <mergeCell ref="Y1663:Y1678"/>
    <mergeCell ref="Z1663:Z1678"/>
    <mergeCell ref="AA1663:AA1678"/>
    <mergeCell ref="AB1663:AB1678"/>
    <mergeCell ref="AC1663:AC1678"/>
    <mergeCell ref="H1663:H1679"/>
    <mergeCell ref="I1663:I1679"/>
    <mergeCell ref="S1663:S1678"/>
    <mergeCell ref="AH1697:AH1712"/>
    <mergeCell ref="H1714:H1730"/>
    <mergeCell ref="I1714:I1730"/>
    <mergeCell ref="S1714:S1729"/>
    <mergeCell ref="Y1714:Y1729"/>
    <mergeCell ref="Z1714:Z1729"/>
    <mergeCell ref="AA1714:AA1729"/>
    <mergeCell ref="AB1714:AB1729"/>
    <mergeCell ref="AC1714:AC1729"/>
    <mergeCell ref="AH1714:AH1729"/>
    <mergeCell ref="Y1697:Y1712"/>
    <mergeCell ref="Z1697:Z1712"/>
    <mergeCell ref="AA1697:AA1712"/>
    <mergeCell ref="AB1697:AB1712"/>
    <mergeCell ref="AC1697:AC1712"/>
    <mergeCell ref="H1697:H1713"/>
    <mergeCell ref="I1697:I1713"/>
    <mergeCell ref="S1697:S1712"/>
    <mergeCell ref="AH1731:AH1746"/>
    <mergeCell ref="H1748:H1764"/>
    <mergeCell ref="I1748:I1764"/>
    <mergeCell ref="S1748:S1763"/>
    <mergeCell ref="Y1748:Y1763"/>
    <mergeCell ref="Z1748:Z1763"/>
    <mergeCell ref="AA1748:AA1763"/>
    <mergeCell ref="AB1748:AB1763"/>
    <mergeCell ref="AC1748:AC1763"/>
    <mergeCell ref="AH1748:AH1763"/>
    <mergeCell ref="Y1731:Y1746"/>
    <mergeCell ref="Z1731:Z1746"/>
    <mergeCell ref="AA1731:AA1746"/>
    <mergeCell ref="AB1731:AB1746"/>
    <mergeCell ref="AC1731:AC1746"/>
    <mergeCell ref="H1731:H1747"/>
    <mergeCell ref="I1731:I1747"/>
    <mergeCell ref="S1731:S1746"/>
    <mergeCell ref="AH1765:AH1780"/>
    <mergeCell ref="H1782:H1798"/>
    <mergeCell ref="I1782:I1798"/>
    <mergeCell ref="S1782:S1797"/>
    <mergeCell ref="Y1782:Y1797"/>
    <mergeCell ref="Z1782:Z1797"/>
    <mergeCell ref="AA1782:AA1797"/>
    <mergeCell ref="AB1782:AB1797"/>
    <mergeCell ref="AC1782:AC1797"/>
    <mergeCell ref="AH1782:AH1797"/>
    <mergeCell ref="Y1765:Y1780"/>
    <mergeCell ref="Z1765:Z1780"/>
    <mergeCell ref="AA1765:AA1780"/>
    <mergeCell ref="AB1765:AB1780"/>
    <mergeCell ref="AC1765:AC1780"/>
    <mergeCell ref="H1765:H1781"/>
    <mergeCell ref="I1765:I1781"/>
    <mergeCell ref="S1765:S1780"/>
    <mergeCell ref="AH1799:AH1814"/>
    <mergeCell ref="H1816:H1832"/>
    <mergeCell ref="I1816:I1832"/>
    <mergeCell ref="S1816:S1831"/>
    <mergeCell ref="Y1816:Y1831"/>
    <mergeCell ref="Z1816:Z1831"/>
    <mergeCell ref="AA1816:AA1831"/>
    <mergeCell ref="AB1816:AB1831"/>
    <mergeCell ref="AC1816:AC1831"/>
    <mergeCell ref="AH1816:AH1831"/>
    <mergeCell ref="Y1799:Y1814"/>
    <mergeCell ref="Z1799:Z1814"/>
    <mergeCell ref="AA1799:AA1814"/>
    <mergeCell ref="AB1799:AB1814"/>
    <mergeCell ref="AC1799:AC1814"/>
    <mergeCell ref="H1799:H1815"/>
    <mergeCell ref="I1799:I1815"/>
    <mergeCell ref="S1799:S1814"/>
    <mergeCell ref="AH1833:AH1848"/>
    <mergeCell ref="H1850:H1866"/>
    <mergeCell ref="I1850:I1866"/>
    <mergeCell ref="S1850:S1865"/>
    <mergeCell ref="Y1850:Y1865"/>
    <mergeCell ref="Z1850:Z1865"/>
    <mergeCell ref="AA1850:AA1865"/>
    <mergeCell ref="AB1850:AB1865"/>
    <mergeCell ref="AC1850:AC1865"/>
    <mergeCell ref="AH1850:AH1865"/>
    <mergeCell ref="Y1833:Y1848"/>
    <mergeCell ref="Z1833:Z1848"/>
    <mergeCell ref="AA1833:AA1848"/>
    <mergeCell ref="AB1833:AB1848"/>
    <mergeCell ref="AC1833:AC1848"/>
    <mergeCell ref="H1833:H1849"/>
    <mergeCell ref="I1833:I1849"/>
    <mergeCell ref="S1833:S1848"/>
    <mergeCell ref="AH1867:AH1882"/>
    <mergeCell ref="H1884:H1900"/>
    <mergeCell ref="I1884:I1900"/>
    <mergeCell ref="S1884:S1899"/>
    <mergeCell ref="Y1884:Y1899"/>
    <mergeCell ref="Z1884:Z1899"/>
    <mergeCell ref="AA1884:AA1899"/>
    <mergeCell ref="AB1884:AB1899"/>
    <mergeCell ref="AC1884:AC1899"/>
    <mergeCell ref="AH1884:AH1899"/>
    <mergeCell ref="Y1867:Y1882"/>
    <mergeCell ref="Z1867:Z1882"/>
    <mergeCell ref="AA1867:AA1882"/>
    <mergeCell ref="AB1867:AB1882"/>
    <mergeCell ref="AC1867:AC1882"/>
    <mergeCell ref="H1867:H1883"/>
    <mergeCell ref="I1867:I1883"/>
    <mergeCell ref="S1867:S1882"/>
    <mergeCell ref="AH1901:AH1916"/>
    <mergeCell ref="H1918:H1934"/>
    <mergeCell ref="I1918:I1934"/>
    <mergeCell ref="S1918:S1933"/>
    <mergeCell ref="Y1918:Y1933"/>
    <mergeCell ref="Z1918:Z1933"/>
    <mergeCell ref="AA1918:AA1933"/>
    <mergeCell ref="AB1918:AB1933"/>
    <mergeCell ref="AC1918:AC1933"/>
    <mergeCell ref="AH1918:AH1933"/>
    <mergeCell ref="Y1901:Y1916"/>
    <mergeCell ref="Z1901:Z1916"/>
    <mergeCell ref="AA1901:AA1916"/>
    <mergeCell ref="AB1901:AB1916"/>
    <mergeCell ref="AC1901:AC1916"/>
    <mergeCell ref="H1901:H1917"/>
    <mergeCell ref="I1901:I1917"/>
    <mergeCell ref="S1901:S1916"/>
    <mergeCell ref="AH1935:AH1950"/>
    <mergeCell ref="H1952:H1968"/>
    <mergeCell ref="I1952:I1968"/>
    <mergeCell ref="S1952:S1967"/>
    <mergeCell ref="Y1952:Y1967"/>
    <mergeCell ref="Z1952:Z1967"/>
    <mergeCell ref="AA1952:AA1967"/>
    <mergeCell ref="AB1952:AB1967"/>
    <mergeCell ref="AC1952:AC1967"/>
    <mergeCell ref="AH1952:AH1967"/>
    <mergeCell ref="Y1935:Y1950"/>
    <mergeCell ref="Z1935:Z1950"/>
    <mergeCell ref="AA1935:AA1950"/>
    <mergeCell ref="AB1935:AB1950"/>
    <mergeCell ref="AC1935:AC1950"/>
    <mergeCell ref="H1935:H1951"/>
    <mergeCell ref="I1935:I1951"/>
    <mergeCell ref="S1935:S1950"/>
    <mergeCell ref="AH1969:AH1984"/>
    <mergeCell ref="H1986:H2002"/>
    <mergeCell ref="I1986:I2002"/>
    <mergeCell ref="S1986:S2001"/>
    <mergeCell ref="Y1986:Y2001"/>
    <mergeCell ref="Z1986:Z2001"/>
    <mergeCell ref="AA1986:AA2001"/>
    <mergeCell ref="AB1986:AB2001"/>
    <mergeCell ref="AC1986:AC2001"/>
    <mergeCell ref="AH1986:AH2001"/>
    <mergeCell ref="Y1969:Y1984"/>
    <mergeCell ref="Z1969:Z1984"/>
    <mergeCell ref="AA1969:AA1984"/>
    <mergeCell ref="AB1969:AB1984"/>
    <mergeCell ref="AC1969:AC1984"/>
    <mergeCell ref="H1969:H1985"/>
    <mergeCell ref="I1969:I1985"/>
    <mergeCell ref="S1969:S1984"/>
    <mergeCell ref="AH2003:AH2018"/>
    <mergeCell ref="H2020:H2036"/>
    <mergeCell ref="I2020:I2036"/>
    <mergeCell ref="S2020:S2035"/>
    <mergeCell ref="Y2020:Y2035"/>
    <mergeCell ref="Z2020:Z2035"/>
    <mergeCell ref="AA2020:AA2035"/>
    <mergeCell ref="AB2020:AB2035"/>
    <mergeCell ref="AC2020:AC2035"/>
    <mergeCell ref="AH2020:AH2035"/>
    <mergeCell ref="Y2003:Y2018"/>
    <mergeCell ref="Z2003:Z2018"/>
    <mergeCell ref="AA2003:AA2018"/>
    <mergeCell ref="AB2003:AB2018"/>
    <mergeCell ref="AC2003:AC2018"/>
    <mergeCell ref="H2003:H2019"/>
    <mergeCell ref="I2003:I2019"/>
    <mergeCell ref="S2003:S2018"/>
    <mergeCell ref="AH2037:AH2052"/>
    <mergeCell ref="H2054:H2070"/>
    <mergeCell ref="I2054:I2070"/>
    <mergeCell ref="S2054:S2069"/>
    <mergeCell ref="Y2054:Y2069"/>
    <mergeCell ref="Z2054:Z2069"/>
    <mergeCell ref="AA2054:AA2069"/>
    <mergeCell ref="AB2054:AB2069"/>
    <mergeCell ref="AC2054:AC2069"/>
    <mergeCell ref="AH2054:AH2069"/>
    <mergeCell ref="Y2037:Y2052"/>
    <mergeCell ref="Z2037:Z2052"/>
    <mergeCell ref="AA2037:AA2052"/>
    <mergeCell ref="AB2037:AB2052"/>
    <mergeCell ref="AC2037:AC2052"/>
    <mergeCell ref="H2037:H2053"/>
    <mergeCell ref="I2037:I2053"/>
    <mergeCell ref="S2037:S2052"/>
    <mergeCell ref="AH2071:AH2086"/>
    <mergeCell ref="H2088:H2104"/>
    <mergeCell ref="I2088:I2104"/>
    <mergeCell ref="S2088:S2103"/>
    <mergeCell ref="Y2088:Y2103"/>
    <mergeCell ref="Z2088:Z2103"/>
    <mergeCell ref="AA2088:AA2103"/>
    <mergeCell ref="AB2088:AB2103"/>
    <mergeCell ref="AC2088:AC2103"/>
    <mergeCell ref="AH2088:AH2103"/>
    <mergeCell ref="Y2071:Y2086"/>
    <mergeCell ref="Z2071:Z2086"/>
    <mergeCell ref="AA2071:AA2086"/>
    <mergeCell ref="AB2071:AB2086"/>
    <mergeCell ref="AC2071:AC2086"/>
    <mergeCell ref="H2071:H2087"/>
    <mergeCell ref="I2071:I2087"/>
    <mergeCell ref="S2071:S2086"/>
    <mergeCell ref="AH2105:AH2120"/>
    <mergeCell ref="H2122:H2138"/>
    <mergeCell ref="I2122:I2138"/>
    <mergeCell ref="S2122:S2137"/>
    <mergeCell ref="Y2122:Y2137"/>
    <mergeCell ref="Z2122:Z2137"/>
    <mergeCell ref="AA2122:AA2137"/>
    <mergeCell ref="AB2122:AB2137"/>
    <mergeCell ref="AC2122:AC2137"/>
    <mergeCell ref="AH2122:AH2137"/>
    <mergeCell ref="Y2105:Y2120"/>
    <mergeCell ref="Z2105:Z2120"/>
    <mergeCell ref="AA2105:AA2120"/>
    <mergeCell ref="AB2105:AB2120"/>
    <mergeCell ref="AC2105:AC2120"/>
    <mergeCell ref="H2105:H2121"/>
    <mergeCell ref="I2105:I2121"/>
    <mergeCell ref="S2105:S2120"/>
    <mergeCell ref="AH2139:AH2154"/>
    <mergeCell ref="H2156:H2172"/>
    <mergeCell ref="I2156:I2172"/>
    <mergeCell ref="S2156:S2171"/>
    <mergeCell ref="Y2156:Y2171"/>
    <mergeCell ref="Z2156:Z2171"/>
    <mergeCell ref="AA2156:AA2171"/>
    <mergeCell ref="AB2156:AB2171"/>
    <mergeCell ref="AC2156:AC2171"/>
    <mergeCell ref="AH2156:AH2171"/>
    <mergeCell ref="Y2139:Y2154"/>
    <mergeCell ref="Z2139:Z2154"/>
    <mergeCell ref="AA2139:AA2154"/>
    <mergeCell ref="AB2139:AB2154"/>
    <mergeCell ref="AC2139:AC2154"/>
    <mergeCell ref="H2139:H2155"/>
    <mergeCell ref="I2139:I2155"/>
    <mergeCell ref="S2139:S2154"/>
    <mergeCell ref="AH2173:AH2188"/>
    <mergeCell ref="H2190:H2206"/>
    <mergeCell ref="I2190:I2206"/>
    <mergeCell ref="S2190:S2205"/>
    <mergeCell ref="Y2190:Y2205"/>
    <mergeCell ref="Z2190:Z2205"/>
    <mergeCell ref="AA2190:AA2205"/>
    <mergeCell ref="AB2190:AB2205"/>
    <mergeCell ref="AC2190:AC2205"/>
    <mergeCell ref="AH2190:AH2205"/>
    <mergeCell ref="Y2173:Y2188"/>
    <mergeCell ref="Z2173:Z2188"/>
    <mergeCell ref="AA2173:AA2188"/>
    <mergeCell ref="AB2173:AB2188"/>
    <mergeCell ref="AC2173:AC2188"/>
    <mergeCell ref="H2173:H2189"/>
    <mergeCell ref="I2173:I2189"/>
    <mergeCell ref="S2173:S2188"/>
    <mergeCell ref="AH2207:AH2222"/>
    <mergeCell ref="H2224:H2240"/>
    <mergeCell ref="I2224:I2240"/>
    <mergeCell ref="S2224:S2239"/>
    <mergeCell ref="Y2224:Y2239"/>
    <mergeCell ref="Z2224:Z2239"/>
    <mergeCell ref="AA2224:AA2239"/>
    <mergeCell ref="AB2224:AB2239"/>
    <mergeCell ref="AC2224:AC2239"/>
    <mergeCell ref="AH2224:AH2239"/>
    <mergeCell ref="Y2207:Y2222"/>
    <mergeCell ref="Z2207:Z2222"/>
    <mergeCell ref="AA2207:AA2222"/>
    <mergeCell ref="AB2207:AB2222"/>
    <mergeCell ref="AC2207:AC2222"/>
    <mergeCell ref="H2207:H2223"/>
    <mergeCell ref="I2207:I2223"/>
    <mergeCell ref="S2207:S2222"/>
    <mergeCell ref="AH2241:AH2256"/>
    <mergeCell ref="H2258:H2274"/>
    <mergeCell ref="I2258:I2274"/>
    <mergeCell ref="S2258:S2273"/>
    <mergeCell ref="Y2258:Y2273"/>
    <mergeCell ref="Z2258:Z2273"/>
    <mergeCell ref="AA2258:AA2273"/>
    <mergeCell ref="AB2258:AB2273"/>
    <mergeCell ref="AC2258:AC2273"/>
    <mergeCell ref="AH2258:AH2273"/>
    <mergeCell ref="Y2241:Y2256"/>
    <mergeCell ref="Z2241:Z2256"/>
    <mergeCell ref="AA2241:AA2256"/>
    <mergeCell ref="AB2241:AB2256"/>
    <mergeCell ref="AC2241:AC2256"/>
    <mergeCell ref="H2241:H2257"/>
    <mergeCell ref="I2241:I2257"/>
    <mergeCell ref="S2241:S2256"/>
    <mergeCell ref="AH2275:AH2290"/>
    <mergeCell ref="H2292:H2308"/>
    <mergeCell ref="I2292:I2308"/>
    <mergeCell ref="S2292:S2307"/>
    <mergeCell ref="Y2292:Y2307"/>
    <mergeCell ref="Z2292:Z2307"/>
    <mergeCell ref="AA2292:AA2307"/>
    <mergeCell ref="AB2292:AB2307"/>
    <mergeCell ref="AC2292:AC2307"/>
    <mergeCell ref="AH2292:AH2307"/>
    <mergeCell ref="Y2275:Y2290"/>
    <mergeCell ref="Z2275:Z2290"/>
    <mergeCell ref="AA2275:AA2290"/>
    <mergeCell ref="AB2275:AB2290"/>
    <mergeCell ref="AC2275:AC2290"/>
    <mergeCell ref="H2275:H2291"/>
    <mergeCell ref="I2275:I2291"/>
    <mergeCell ref="S2275:S2290"/>
    <mergeCell ref="AH2309:AH2324"/>
    <mergeCell ref="H2326:H2342"/>
    <mergeCell ref="I2326:I2342"/>
    <mergeCell ref="S2326:S2341"/>
    <mergeCell ref="Y2326:Y2341"/>
    <mergeCell ref="Z2326:Z2341"/>
    <mergeCell ref="AA2326:AA2341"/>
    <mergeCell ref="AB2326:AB2341"/>
    <mergeCell ref="AC2326:AC2341"/>
    <mergeCell ref="AH2326:AH2341"/>
    <mergeCell ref="Y2309:Y2324"/>
    <mergeCell ref="Z2309:Z2324"/>
    <mergeCell ref="AA2309:AA2324"/>
    <mergeCell ref="AB2309:AB2324"/>
    <mergeCell ref="AC2309:AC2324"/>
    <mergeCell ref="H2309:H2325"/>
    <mergeCell ref="I2309:I2325"/>
    <mergeCell ref="S2309:S2324"/>
    <mergeCell ref="AH2343:AH2358"/>
    <mergeCell ref="H2360:H2376"/>
    <mergeCell ref="I2360:I2376"/>
    <mergeCell ref="S2360:S2375"/>
    <mergeCell ref="Y2360:Y2375"/>
    <mergeCell ref="Z2360:Z2375"/>
    <mergeCell ref="AA2360:AA2375"/>
    <mergeCell ref="AB2360:AB2375"/>
    <mergeCell ref="AC2360:AC2375"/>
    <mergeCell ref="AH2360:AH2375"/>
    <mergeCell ref="Y2343:Y2358"/>
    <mergeCell ref="Z2343:Z2358"/>
    <mergeCell ref="AA2343:AA2358"/>
    <mergeCell ref="AB2343:AB2358"/>
    <mergeCell ref="AC2343:AC2358"/>
    <mergeCell ref="H2343:H2359"/>
    <mergeCell ref="I2343:I2359"/>
    <mergeCell ref="S2343:S2358"/>
    <mergeCell ref="AH2377:AH2392"/>
    <mergeCell ref="H2394:H2410"/>
    <mergeCell ref="I2394:I2410"/>
    <mergeCell ref="S2394:S2409"/>
    <mergeCell ref="Y2394:Y2409"/>
    <mergeCell ref="Z2394:Z2409"/>
    <mergeCell ref="AA2394:AA2409"/>
    <mergeCell ref="AB2394:AB2409"/>
    <mergeCell ref="AC2394:AC2409"/>
    <mergeCell ref="AH2394:AH2409"/>
    <mergeCell ref="Y2377:Y2392"/>
    <mergeCell ref="Z2377:Z2392"/>
    <mergeCell ref="AA2377:AA2392"/>
    <mergeCell ref="AB2377:AB2392"/>
    <mergeCell ref="AC2377:AC2392"/>
    <mergeCell ref="H2377:H2393"/>
    <mergeCell ref="I2377:I2393"/>
    <mergeCell ref="S2377:S2392"/>
    <mergeCell ref="AH2411:AH2426"/>
    <mergeCell ref="H2428:H2444"/>
    <mergeCell ref="I2428:I2444"/>
    <mergeCell ref="S2428:S2443"/>
    <mergeCell ref="Y2428:Y2443"/>
    <mergeCell ref="Z2428:Z2443"/>
    <mergeCell ref="AA2428:AA2443"/>
    <mergeCell ref="AB2428:AB2443"/>
    <mergeCell ref="AC2428:AC2443"/>
    <mergeCell ref="AH2428:AH2443"/>
    <mergeCell ref="Y2411:Y2426"/>
    <mergeCell ref="Z2411:Z2426"/>
    <mergeCell ref="AA2411:AA2426"/>
    <mergeCell ref="AB2411:AB2426"/>
    <mergeCell ref="AC2411:AC2426"/>
    <mergeCell ref="H2411:H2427"/>
    <mergeCell ref="I2411:I2427"/>
    <mergeCell ref="S2411:S2426"/>
    <mergeCell ref="AH2445:AH2460"/>
    <mergeCell ref="H2462:H2478"/>
    <mergeCell ref="I2462:I2478"/>
    <mergeCell ref="S2462:S2477"/>
    <mergeCell ref="Y2462:Y2477"/>
    <mergeCell ref="Z2462:Z2477"/>
    <mergeCell ref="AA2462:AA2477"/>
    <mergeCell ref="AB2462:AB2477"/>
    <mergeCell ref="AC2462:AC2477"/>
    <mergeCell ref="AH2462:AH2477"/>
    <mergeCell ref="Y2445:Y2460"/>
    <mergeCell ref="Z2445:Z2460"/>
    <mergeCell ref="AA2445:AA2460"/>
    <mergeCell ref="AB2445:AB2460"/>
    <mergeCell ref="AC2445:AC2460"/>
    <mergeCell ref="H2445:H2461"/>
    <mergeCell ref="I2445:I2461"/>
    <mergeCell ref="S2445:S2460"/>
    <mergeCell ref="AH2479:AH2494"/>
    <mergeCell ref="H2496:H2512"/>
    <mergeCell ref="I2496:I2512"/>
    <mergeCell ref="S2496:S2511"/>
    <mergeCell ref="Y2496:Y2511"/>
    <mergeCell ref="Z2496:Z2511"/>
    <mergeCell ref="AA2496:AA2511"/>
    <mergeCell ref="AB2496:AB2511"/>
    <mergeCell ref="AC2496:AC2511"/>
    <mergeCell ref="AH2496:AH2511"/>
    <mergeCell ref="Y2479:Y2494"/>
    <mergeCell ref="Z2479:Z2494"/>
    <mergeCell ref="AA2479:AA2494"/>
    <mergeCell ref="AB2479:AB2494"/>
    <mergeCell ref="AC2479:AC2494"/>
    <mergeCell ref="H2479:H2495"/>
    <mergeCell ref="I2479:I2495"/>
    <mergeCell ref="S2479:S2494"/>
    <mergeCell ref="AH2513:AH2528"/>
    <mergeCell ref="H2530:H2546"/>
    <mergeCell ref="I2530:I2546"/>
    <mergeCell ref="S2530:S2545"/>
    <mergeCell ref="Y2530:Y2545"/>
    <mergeCell ref="Z2530:Z2545"/>
    <mergeCell ref="AA2530:AA2545"/>
    <mergeCell ref="AB2530:AB2545"/>
    <mergeCell ref="AC2530:AC2545"/>
    <mergeCell ref="AH2530:AH2545"/>
    <mergeCell ref="Y2513:Y2528"/>
    <mergeCell ref="Z2513:Z2528"/>
    <mergeCell ref="AA2513:AA2528"/>
    <mergeCell ref="AB2513:AB2528"/>
    <mergeCell ref="AC2513:AC2528"/>
    <mergeCell ref="H2513:H2529"/>
    <mergeCell ref="I2513:I2529"/>
    <mergeCell ref="S2513:S2528"/>
    <mergeCell ref="AH2547:AH2562"/>
    <mergeCell ref="H2564:H2580"/>
    <mergeCell ref="I2564:I2580"/>
    <mergeCell ref="S2564:S2579"/>
    <mergeCell ref="Y2564:Y2579"/>
    <mergeCell ref="Z2564:Z2579"/>
    <mergeCell ref="AA2564:AA2579"/>
    <mergeCell ref="AB2564:AB2579"/>
    <mergeCell ref="AC2564:AC2579"/>
    <mergeCell ref="AH2564:AH2579"/>
    <mergeCell ref="Y2547:Y2562"/>
    <mergeCell ref="Z2547:Z2562"/>
    <mergeCell ref="AA2547:AA2562"/>
    <mergeCell ref="AB2547:AB2562"/>
    <mergeCell ref="AC2547:AC2562"/>
    <mergeCell ref="H2547:H2563"/>
    <mergeCell ref="I2547:I2563"/>
    <mergeCell ref="S2547:S2562"/>
    <mergeCell ref="AH2581:AH2596"/>
    <mergeCell ref="H2598:H2614"/>
    <mergeCell ref="I2598:I2614"/>
    <mergeCell ref="S2598:S2613"/>
    <mergeCell ref="Y2598:Y2613"/>
    <mergeCell ref="Z2598:Z2613"/>
    <mergeCell ref="AA2598:AA2613"/>
    <mergeCell ref="AB2598:AB2613"/>
    <mergeCell ref="AC2598:AC2613"/>
    <mergeCell ref="AH2598:AH2613"/>
    <mergeCell ref="Y2581:Y2596"/>
    <mergeCell ref="Z2581:Z2596"/>
    <mergeCell ref="AA2581:AA2596"/>
    <mergeCell ref="AB2581:AB2596"/>
    <mergeCell ref="AC2581:AC2596"/>
    <mergeCell ref="H2581:H2597"/>
    <mergeCell ref="I2581:I2597"/>
    <mergeCell ref="S2581:S2596"/>
    <mergeCell ref="AH2615:AH2630"/>
    <mergeCell ref="H2632:H2648"/>
    <mergeCell ref="I2632:I2648"/>
    <mergeCell ref="S2632:S2647"/>
    <mergeCell ref="Y2632:Y2647"/>
    <mergeCell ref="Z2632:Z2647"/>
    <mergeCell ref="AA2632:AA2647"/>
    <mergeCell ref="AB2632:AB2647"/>
    <mergeCell ref="AC2632:AC2647"/>
    <mergeCell ref="AH2632:AH2647"/>
    <mergeCell ref="Y2615:Y2630"/>
    <mergeCell ref="Z2615:Z2630"/>
    <mergeCell ref="AA2615:AA2630"/>
    <mergeCell ref="AB2615:AB2630"/>
    <mergeCell ref="AC2615:AC2630"/>
    <mergeCell ref="H2615:H2631"/>
    <mergeCell ref="I2615:I2631"/>
    <mergeCell ref="S2615:S2630"/>
    <mergeCell ref="AH2649:AH2664"/>
    <mergeCell ref="H2666:H2682"/>
    <mergeCell ref="I2666:I2682"/>
    <mergeCell ref="S2666:S2681"/>
    <mergeCell ref="Y2666:Y2681"/>
    <mergeCell ref="Z2666:Z2681"/>
    <mergeCell ref="AA2666:AA2681"/>
    <mergeCell ref="AB2666:AB2681"/>
    <mergeCell ref="AC2666:AC2681"/>
    <mergeCell ref="AH2666:AH2681"/>
    <mergeCell ref="Y2649:Y2664"/>
    <mergeCell ref="Z2649:Z2664"/>
    <mergeCell ref="AA2649:AA2664"/>
    <mergeCell ref="AB2649:AB2664"/>
    <mergeCell ref="AC2649:AC2664"/>
    <mergeCell ref="H2649:H2665"/>
    <mergeCell ref="I2649:I2665"/>
    <mergeCell ref="S2649:S2664"/>
    <mergeCell ref="AH2683:AH2698"/>
    <mergeCell ref="H2700:H2716"/>
    <mergeCell ref="I2700:I2716"/>
    <mergeCell ref="S2700:S2715"/>
    <mergeCell ref="Y2700:Y2715"/>
    <mergeCell ref="Z2700:Z2715"/>
    <mergeCell ref="AA2700:AA2715"/>
    <mergeCell ref="AB2700:AB2715"/>
    <mergeCell ref="AC2700:AC2715"/>
    <mergeCell ref="AH2700:AH2715"/>
    <mergeCell ref="Y2683:Y2698"/>
    <mergeCell ref="Z2683:Z2698"/>
    <mergeCell ref="AA2683:AA2698"/>
    <mergeCell ref="AB2683:AB2698"/>
    <mergeCell ref="AC2683:AC2698"/>
    <mergeCell ref="H2683:H2699"/>
    <mergeCell ref="I2683:I2699"/>
    <mergeCell ref="S2683:S2698"/>
    <mergeCell ref="AH2717:AH2732"/>
    <mergeCell ref="H2734:H2750"/>
    <mergeCell ref="I2734:I2750"/>
    <mergeCell ref="S2734:S2749"/>
    <mergeCell ref="Y2734:Y2749"/>
    <mergeCell ref="Z2734:Z2749"/>
    <mergeCell ref="AA2734:AA2749"/>
    <mergeCell ref="AB2734:AB2749"/>
    <mergeCell ref="AC2734:AC2749"/>
    <mergeCell ref="AH2734:AH2749"/>
    <mergeCell ref="Y2717:Y2732"/>
    <mergeCell ref="Z2717:Z2732"/>
    <mergeCell ref="AA2717:AA2732"/>
    <mergeCell ref="AB2717:AB2732"/>
    <mergeCell ref="AC2717:AC2732"/>
    <mergeCell ref="H2717:H2733"/>
    <mergeCell ref="I2717:I2733"/>
    <mergeCell ref="S2717:S2732"/>
    <mergeCell ref="AH2751:AH2766"/>
    <mergeCell ref="H2768:H2784"/>
    <mergeCell ref="I2768:I2784"/>
    <mergeCell ref="S2768:S2783"/>
    <mergeCell ref="Y2768:Y2783"/>
    <mergeCell ref="Z2768:Z2783"/>
    <mergeCell ref="AA2768:AA2783"/>
    <mergeCell ref="AB2768:AB2783"/>
    <mergeCell ref="AC2768:AC2783"/>
    <mergeCell ref="AH2768:AH2783"/>
    <mergeCell ref="Y2751:Y2766"/>
    <mergeCell ref="Z2751:Z2766"/>
    <mergeCell ref="AA2751:AA2766"/>
    <mergeCell ref="AB2751:AB2766"/>
    <mergeCell ref="AC2751:AC2766"/>
    <mergeCell ref="H2751:H2767"/>
    <mergeCell ref="I2751:I2767"/>
    <mergeCell ref="S2751:S2766"/>
    <mergeCell ref="AH2785:AH2800"/>
    <mergeCell ref="H2802:H2818"/>
    <mergeCell ref="I2802:I2818"/>
    <mergeCell ref="S2802:S2817"/>
    <mergeCell ref="Y2802:Y2817"/>
    <mergeCell ref="Z2802:Z2817"/>
    <mergeCell ref="AA2802:AA2817"/>
    <mergeCell ref="AB2802:AB2817"/>
    <mergeCell ref="AC2802:AC2817"/>
    <mergeCell ref="AH2802:AH2817"/>
    <mergeCell ref="Y2785:Y2800"/>
    <mergeCell ref="Z2785:Z2800"/>
    <mergeCell ref="AA2785:AA2800"/>
    <mergeCell ref="AB2785:AB2800"/>
    <mergeCell ref="AC2785:AC2800"/>
    <mergeCell ref="H2785:H2801"/>
    <mergeCell ref="I2785:I2801"/>
    <mergeCell ref="S2785:S2800"/>
    <mergeCell ref="AH2819:AH2834"/>
    <mergeCell ref="H2836:H2852"/>
    <mergeCell ref="I2836:I2852"/>
    <mergeCell ref="S2836:S2851"/>
    <mergeCell ref="Y2836:Y2851"/>
    <mergeCell ref="Z2836:Z2851"/>
    <mergeCell ref="AA2836:AA2851"/>
    <mergeCell ref="AB2836:AB2851"/>
    <mergeCell ref="AC2836:AC2851"/>
    <mergeCell ref="AH2836:AH2851"/>
    <mergeCell ref="Y2819:Y2834"/>
    <mergeCell ref="Z2819:Z2834"/>
    <mergeCell ref="AA2819:AA2834"/>
    <mergeCell ref="AB2819:AB2834"/>
    <mergeCell ref="AC2819:AC2834"/>
    <mergeCell ref="H2819:H2835"/>
    <mergeCell ref="I2819:I2835"/>
    <mergeCell ref="S2819:S2834"/>
    <mergeCell ref="AH2853:AH2868"/>
    <mergeCell ref="H2870:H2886"/>
    <mergeCell ref="I2870:I2886"/>
    <mergeCell ref="S2870:S2885"/>
    <mergeCell ref="Y2870:Y2885"/>
    <mergeCell ref="Z2870:Z2885"/>
    <mergeCell ref="AA2870:AA2885"/>
    <mergeCell ref="AB2870:AB2885"/>
    <mergeCell ref="AC2870:AC2885"/>
    <mergeCell ref="AH2870:AH2885"/>
    <mergeCell ref="Y2853:Y2868"/>
    <mergeCell ref="Z2853:Z2868"/>
    <mergeCell ref="AA2853:AA2868"/>
    <mergeCell ref="AB2853:AB2868"/>
    <mergeCell ref="AC2853:AC2868"/>
    <mergeCell ref="H2853:H2869"/>
    <mergeCell ref="I2853:I2869"/>
    <mergeCell ref="S2853:S2868"/>
    <mergeCell ref="AH2887:AH2902"/>
    <mergeCell ref="H2904:H2920"/>
    <mergeCell ref="I2904:I2920"/>
    <mergeCell ref="S2904:S2919"/>
    <mergeCell ref="Y2904:Y2919"/>
    <mergeCell ref="Z2904:Z2919"/>
    <mergeCell ref="AA2904:AA2919"/>
    <mergeCell ref="AB2904:AB2919"/>
    <mergeCell ref="AC2904:AC2919"/>
    <mergeCell ref="AH2904:AH2919"/>
    <mergeCell ref="Y2887:Y2902"/>
    <mergeCell ref="Z2887:Z2902"/>
    <mergeCell ref="AA2887:AA2902"/>
    <mergeCell ref="AB2887:AB2902"/>
    <mergeCell ref="AC2887:AC2902"/>
    <mergeCell ref="H2887:H2903"/>
    <mergeCell ref="I2887:I2903"/>
    <mergeCell ref="S2887:S2902"/>
    <mergeCell ref="AH2921:AH2936"/>
    <mergeCell ref="H2938:H2954"/>
    <mergeCell ref="I2938:I2954"/>
    <mergeCell ref="S2938:S2953"/>
    <mergeCell ref="Y2938:Y2953"/>
    <mergeCell ref="Z2938:Z2953"/>
    <mergeCell ref="AA2938:AA2953"/>
    <mergeCell ref="AB2938:AB2953"/>
    <mergeCell ref="AC2938:AC2953"/>
    <mergeCell ref="AH2938:AH2953"/>
    <mergeCell ref="Y2921:Y2936"/>
    <mergeCell ref="Z2921:Z2936"/>
    <mergeCell ref="AA2921:AA2936"/>
    <mergeCell ref="AB2921:AB2936"/>
    <mergeCell ref="AC2921:AC2936"/>
    <mergeCell ref="H2921:H2937"/>
    <mergeCell ref="I2921:I2937"/>
    <mergeCell ref="S2921:S2936"/>
    <mergeCell ref="AH2955:AH2970"/>
    <mergeCell ref="H2972:H2988"/>
    <mergeCell ref="I2972:I2988"/>
    <mergeCell ref="S2972:S2987"/>
    <mergeCell ref="Y2972:Y2987"/>
    <mergeCell ref="Z2972:Z2987"/>
    <mergeCell ref="AA2972:AA2987"/>
    <mergeCell ref="AB2972:AB2987"/>
    <mergeCell ref="AC2972:AC2987"/>
    <mergeCell ref="AH2972:AH2987"/>
    <mergeCell ref="Y2955:Y2970"/>
    <mergeCell ref="Z2955:Z2970"/>
    <mergeCell ref="AA2955:AA2970"/>
    <mergeCell ref="AB2955:AB2970"/>
    <mergeCell ref="AC2955:AC2970"/>
    <mergeCell ref="H2955:H2971"/>
    <mergeCell ref="I2955:I2971"/>
    <mergeCell ref="S2955:S2970"/>
    <mergeCell ref="AH2989:AH3004"/>
    <mergeCell ref="H3006:H3022"/>
    <mergeCell ref="I3006:I3022"/>
    <mergeCell ref="S3006:S3021"/>
    <mergeCell ref="Y3006:Y3021"/>
    <mergeCell ref="Z3006:Z3021"/>
    <mergeCell ref="AA3006:AA3021"/>
    <mergeCell ref="AB3006:AB3021"/>
    <mergeCell ref="AC3006:AC3021"/>
    <mergeCell ref="AH3006:AH3021"/>
    <mergeCell ref="Y2989:Y3004"/>
    <mergeCell ref="Z2989:Z3004"/>
    <mergeCell ref="AA2989:AA3004"/>
    <mergeCell ref="AB2989:AB3004"/>
    <mergeCell ref="AC2989:AC3004"/>
    <mergeCell ref="H2989:H3005"/>
    <mergeCell ref="I2989:I3005"/>
    <mergeCell ref="S2989:S3004"/>
    <mergeCell ref="AH3023:AH3038"/>
    <mergeCell ref="H3040:H3056"/>
    <mergeCell ref="I3040:I3056"/>
    <mergeCell ref="S3040:S3055"/>
    <mergeCell ref="Y3040:Y3055"/>
    <mergeCell ref="Z3040:Z3055"/>
    <mergeCell ref="AA3040:AA3055"/>
    <mergeCell ref="AB3040:AB3055"/>
    <mergeCell ref="AC3040:AC3055"/>
    <mergeCell ref="AH3040:AH3055"/>
    <mergeCell ref="Y3023:Y3038"/>
    <mergeCell ref="Z3023:Z3038"/>
    <mergeCell ref="AA3023:AA3038"/>
    <mergeCell ref="AB3023:AB3038"/>
    <mergeCell ref="AC3023:AC3038"/>
    <mergeCell ref="H3023:H3039"/>
    <mergeCell ref="I3023:I3039"/>
    <mergeCell ref="S3023:S3038"/>
    <mergeCell ref="AH3057:AH3072"/>
    <mergeCell ref="H3074:H3090"/>
    <mergeCell ref="I3074:I3090"/>
    <mergeCell ref="S3074:S3089"/>
    <mergeCell ref="Y3074:Y3089"/>
    <mergeCell ref="Z3074:Z3089"/>
    <mergeCell ref="AA3074:AA3089"/>
    <mergeCell ref="AB3074:AB3089"/>
    <mergeCell ref="AC3074:AC3089"/>
    <mergeCell ref="AH3074:AH3089"/>
    <mergeCell ref="Y3057:Y3072"/>
    <mergeCell ref="Z3057:Z3072"/>
    <mergeCell ref="AA3057:AA3072"/>
    <mergeCell ref="AB3057:AB3072"/>
    <mergeCell ref="AC3057:AC3072"/>
    <mergeCell ref="H3057:H3073"/>
    <mergeCell ref="I3057:I3073"/>
    <mergeCell ref="S3057:S3072"/>
    <mergeCell ref="AH3091:AH3106"/>
    <mergeCell ref="H3108:H3124"/>
    <mergeCell ref="I3108:I3124"/>
    <mergeCell ref="S3108:S3123"/>
    <mergeCell ref="Y3108:Y3123"/>
    <mergeCell ref="Z3108:Z3123"/>
    <mergeCell ref="AA3108:AA3123"/>
    <mergeCell ref="AB3108:AB3123"/>
    <mergeCell ref="AC3108:AC3123"/>
    <mergeCell ref="AH3108:AH3123"/>
    <mergeCell ref="Y3091:Y3106"/>
    <mergeCell ref="Z3091:Z3106"/>
    <mergeCell ref="AA3091:AA3106"/>
    <mergeCell ref="AB3091:AB3106"/>
    <mergeCell ref="AC3091:AC3106"/>
    <mergeCell ref="H3091:H3107"/>
    <mergeCell ref="I3091:I3107"/>
    <mergeCell ref="S3091:S3106"/>
    <mergeCell ref="AH3125:AH3140"/>
    <mergeCell ref="H3142:H3158"/>
    <mergeCell ref="I3142:I3158"/>
    <mergeCell ref="S3142:S3157"/>
    <mergeCell ref="Y3142:Y3157"/>
    <mergeCell ref="Z3142:Z3157"/>
    <mergeCell ref="AA3142:AA3157"/>
    <mergeCell ref="AB3142:AB3157"/>
    <mergeCell ref="AC3142:AC3157"/>
    <mergeCell ref="AH3142:AH3157"/>
    <mergeCell ref="Y3125:Y3140"/>
    <mergeCell ref="Z3125:Z3140"/>
    <mergeCell ref="AA3125:AA3140"/>
    <mergeCell ref="AB3125:AB3140"/>
    <mergeCell ref="AC3125:AC3140"/>
    <mergeCell ref="H3125:H3141"/>
    <mergeCell ref="I3125:I3141"/>
    <mergeCell ref="S3125:S3140"/>
    <mergeCell ref="AH3159:AH3174"/>
    <mergeCell ref="H3176:H3192"/>
    <mergeCell ref="I3176:I3192"/>
    <mergeCell ref="S3176:S3191"/>
    <mergeCell ref="Y3176:Y3191"/>
    <mergeCell ref="Z3176:Z3191"/>
    <mergeCell ref="AA3176:AA3191"/>
    <mergeCell ref="AB3176:AB3191"/>
    <mergeCell ref="AC3176:AC3191"/>
    <mergeCell ref="AH3176:AH3191"/>
    <mergeCell ref="Y3159:Y3174"/>
    <mergeCell ref="Z3159:Z3174"/>
    <mergeCell ref="AA3159:AA3174"/>
    <mergeCell ref="AB3159:AB3174"/>
    <mergeCell ref="AC3159:AC3174"/>
    <mergeCell ref="H3159:H3175"/>
    <mergeCell ref="I3159:I3175"/>
    <mergeCell ref="S3159:S3174"/>
    <mergeCell ref="AH3193:AH3208"/>
    <mergeCell ref="H3210:H3226"/>
    <mergeCell ref="I3210:I3226"/>
    <mergeCell ref="S3210:S3225"/>
    <mergeCell ref="Y3210:Y3225"/>
    <mergeCell ref="Z3210:Z3225"/>
    <mergeCell ref="AA3210:AA3225"/>
    <mergeCell ref="AB3210:AB3225"/>
    <mergeCell ref="AC3210:AC3225"/>
    <mergeCell ref="AH3210:AH3225"/>
    <mergeCell ref="Y3193:Y3208"/>
    <mergeCell ref="Z3193:Z3208"/>
    <mergeCell ref="AA3193:AA3208"/>
    <mergeCell ref="AB3193:AB3208"/>
    <mergeCell ref="AC3193:AC3208"/>
    <mergeCell ref="H3193:H3209"/>
    <mergeCell ref="I3193:I3209"/>
    <mergeCell ref="S3193:S3208"/>
    <mergeCell ref="AH3227:AH3242"/>
    <mergeCell ref="H3244:H3260"/>
    <mergeCell ref="I3244:I3260"/>
    <mergeCell ref="S3244:S3259"/>
    <mergeCell ref="Y3244:Y3259"/>
    <mergeCell ref="Z3244:Z3259"/>
    <mergeCell ref="AA3244:AA3259"/>
    <mergeCell ref="AB3244:AB3259"/>
    <mergeCell ref="AC3244:AC3259"/>
    <mergeCell ref="AH3244:AH3259"/>
    <mergeCell ref="Y3227:Y3242"/>
    <mergeCell ref="Z3227:Z3242"/>
    <mergeCell ref="AA3227:AA3242"/>
    <mergeCell ref="AB3227:AB3242"/>
    <mergeCell ref="AC3227:AC3242"/>
    <mergeCell ref="H3227:H3243"/>
    <mergeCell ref="I3227:I3243"/>
    <mergeCell ref="S3227:S3242"/>
    <mergeCell ref="AH3261:AH3276"/>
    <mergeCell ref="H3278:H3294"/>
    <mergeCell ref="I3278:I3294"/>
    <mergeCell ref="S3278:S3293"/>
    <mergeCell ref="Y3278:Y3293"/>
    <mergeCell ref="Z3278:Z3293"/>
    <mergeCell ref="AA3278:AA3293"/>
    <mergeCell ref="AB3278:AB3293"/>
    <mergeCell ref="AC3278:AC3293"/>
    <mergeCell ref="AH3278:AH3293"/>
    <mergeCell ref="Y3261:Y3276"/>
    <mergeCell ref="Z3261:Z3276"/>
    <mergeCell ref="AA3261:AA3276"/>
    <mergeCell ref="AB3261:AB3276"/>
    <mergeCell ref="AC3261:AC3276"/>
    <mergeCell ref="H3261:H3277"/>
    <mergeCell ref="I3261:I3277"/>
    <mergeCell ref="S3261:S3276"/>
    <mergeCell ref="AH3295:AH3310"/>
    <mergeCell ref="H3312:H3328"/>
    <mergeCell ref="I3312:I3328"/>
    <mergeCell ref="S3312:S3327"/>
    <mergeCell ref="Y3312:Y3327"/>
    <mergeCell ref="Z3312:Z3327"/>
    <mergeCell ref="AA3312:AA3327"/>
    <mergeCell ref="AB3312:AB3327"/>
    <mergeCell ref="AC3312:AC3327"/>
    <mergeCell ref="AH3312:AH3327"/>
    <mergeCell ref="Y3295:Y3310"/>
    <mergeCell ref="Z3295:Z3310"/>
    <mergeCell ref="AA3295:AA3310"/>
    <mergeCell ref="AB3295:AB3310"/>
    <mergeCell ref="AC3295:AC3310"/>
    <mergeCell ref="H3295:H3311"/>
    <mergeCell ref="I3295:I3311"/>
    <mergeCell ref="S3295:S3310"/>
    <mergeCell ref="AH3329:AH3344"/>
    <mergeCell ref="H3346:H3362"/>
    <mergeCell ref="I3346:I3362"/>
    <mergeCell ref="S3346:S3361"/>
    <mergeCell ref="Y3346:Y3361"/>
    <mergeCell ref="Z3346:Z3361"/>
    <mergeCell ref="AA3346:AA3361"/>
    <mergeCell ref="AB3346:AB3361"/>
    <mergeCell ref="AC3346:AC3361"/>
    <mergeCell ref="AH3346:AH3361"/>
    <mergeCell ref="Y3329:Y3344"/>
    <mergeCell ref="Z3329:Z3344"/>
    <mergeCell ref="AA3329:AA3344"/>
    <mergeCell ref="AB3329:AB3344"/>
    <mergeCell ref="AC3329:AC3344"/>
    <mergeCell ref="H3329:H3345"/>
    <mergeCell ref="I3329:I3345"/>
    <mergeCell ref="S3329:S3344"/>
    <mergeCell ref="AH3363:AH3378"/>
    <mergeCell ref="H3380:H3396"/>
    <mergeCell ref="I3380:I3396"/>
    <mergeCell ref="S3380:S3395"/>
    <mergeCell ref="Y3380:Y3395"/>
    <mergeCell ref="Z3380:Z3395"/>
    <mergeCell ref="AA3380:AA3395"/>
    <mergeCell ref="AB3380:AB3395"/>
    <mergeCell ref="AC3380:AC3395"/>
    <mergeCell ref="AH3380:AH3395"/>
    <mergeCell ref="Y3363:Y3378"/>
    <mergeCell ref="Z3363:Z3378"/>
    <mergeCell ref="AA3363:AA3378"/>
    <mergeCell ref="AB3363:AB3378"/>
    <mergeCell ref="AC3363:AC3378"/>
    <mergeCell ref="H3363:H3379"/>
    <mergeCell ref="I3363:I3379"/>
    <mergeCell ref="S3363:S3378"/>
    <mergeCell ref="AH3397:AH3412"/>
    <mergeCell ref="H3414:H3430"/>
    <mergeCell ref="I3414:I3430"/>
    <mergeCell ref="S3414:S3429"/>
    <mergeCell ref="Y3414:Y3429"/>
    <mergeCell ref="Z3414:Z3429"/>
    <mergeCell ref="AA3414:AA3429"/>
    <mergeCell ref="AB3414:AB3429"/>
    <mergeCell ref="AC3414:AC3429"/>
    <mergeCell ref="AH3414:AH3429"/>
    <mergeCell ref="Y3397:Y3412"/>
    <mergeCell ref="Z3397:Z3412"/>
    <mergeCell ref="AA3397:AA3412"/>
    <mergeCell ref="AB3397:AB3412"/>
    <mergeCell ref="AC3397:AC3412"/>
    <mergeCell ref="H3397:H3413"/>
    <mergeCell ref="I3397:I3413"/>
    <mergeCell ref="S3397:S3412"/>
    <mergeCell ref="AH3431:AH3446"/>
    <mergeCell ref="H3448:H3464"/>
    <mergeCell ref="I3448:I3464"/>
    <mergeCell ref="S3448:S3463"/>
    <mergeCell ref="Y3448:Y3463"/>
    <mergeCell ref="Z3448:Z3463"/>
    <mergeCell ref="AA3448:AA3463"/>
    <mergeCell ref="AB3448:AB3463"/>
    <mergeCell ref="AC3448:AC3463"/>
    <mergeCell ref="AH3448:AH3463"/>
    <mergeCell ref="Y3431:Y3446"/>
    <mergeCell ref="Z3431:Z3446"/>
    <mergeCell ref="AA3431:AA3446"/>
    <mergeCell ref="AB3431:AB3446"/>
    <mergeCell ref="AC3431:AC3446"/>
    <mergeCell ref="H3431:H3447"/>
    <mergeCell ref="I3431:I3447"/>
    <mergeCell ref="S3431:S3446"/>
    <mergeCell ref="AH3465:AH3480"/>
    <mergeCell ref="H3482:H3498"/>
    <mergeCell ref="I3482:I3498"/>
    <mergeCell ref="S3482:S3497"/>
    <mergeCell ref="Y3482:Y3497"/>
    <mergeCell ref="Z3482:Z3497"/>
    <mergeCell ref="AA3482:AA3497"/>
    <mergeCell ref="AB3482:AB3497"/>
    <mergeCell ref="AC3482:AC3497"/>
    <mergeCell ref="AH3482:AH3497"/>
    <mergeCell ref="Y3465:Y3480"/>
    <mergeCell ref="Z3465:Z3480"/>
    <mergeCell ref="AA3465:AA3480"/>
    <mergeCell ref="AB3465:AB3480"/>
    <mergeCell ref="AC3465:AC3480"/>
    <mergeCell ref="H3465:H3481"/>
    <mergeCell ref="I3465:I3481"/>
    <mergeCell ref="S3465:S3480"/>
    <mergeCell ref="AH3499:AH3514"/>
    <mergeCell ref="H3516:H3532"/>
    <mergeCell ref="I3516:I3532"/>
    <mergeCell ref="S3516:S3531"/>
    <mergeCell ref="Y3516:Y3531"/>
    <mergeCell ref="Z3516:Z3531"/>
    <mergeCell ref="AA3516:AA3531"/>
    <mergeCell ref="AB3516:AB3531"/>
    <mergeCell ref="AC3516:AC3531"/>
    <mergeCell ref="AH3516:AH3531"/>
    <mergeCell ref="Y3499:Y3514"/>
    <mergeCell ref="Z3499:Z3514"/>
    <mergeCell ref="AA3499:AA3514"/>
    <mergeCell ref="AB3499:AB3514"/>
    <mergeCell ref="AC3499:AC3514"/>
    <mergeCell ref="H3499:H3515"/>
    <mergeCell ref="I3499:I3515"/>
    <mergeCell ref="S3499:S3514"/>
    <mergeCell ref="AH3533:AH3548"/>
    <mergeCell ref="H3550:H3566"/>
    <mergeCell ref="I3550:I3566"/>
    <mergeCell ref="S3550:S3565"/>
    <mergeCell ref="Y3550:Y3565"/>
    <mergeCell ref="Z3550:Z3565"/>
    <mergeCell ref="AA3550:AA3565"/>
    <mergeCell ref="AB3550:AB3565"/>
    <mergeCell ref="AC3550:AC3565"/>
    <mergeCell ref="AH3550:AH3565"/>
    <mergeCell ref="Y3533:Y3548"/>
    <mergeCell ref="Z3533:Z3548"/>
    <mergeCell ref="AA3533:AA3548"/>
    <mergeCell ref="AB3533:AB3548"/>
    <mergeCell ref="AC3533:AC3548"/>
    <mergeCell ref="H3533:H3549"/>
    <mergeCell ref="I3533:I3549"/>
    <mergeCell ref="S3533:S3548"/>
    <mergeCell ref="AH3567:AH3582"/>
    <mergeCell ref="H3584:H3600"/>
    <mergeCell ref="I3584:I3600"/>
    <mergeCell ref="S3584:S3599"/>
    <mergeCell ref="Y3584:Y3599"/>
    <mergeCell ref="Z3584:Z3599"/>
    <mergeCell ref="AA3584:AA3599"/>
    <mergeCell ref="AB3584:AB3599"/>
    <mergeCell ref="AC3584:AC3599"/>
    <mergeCell ref="AH3584:AH3599"/>
    <mergeCell ref="Y3567:Y3582"/>
    <mergeCell ref="Z3567:Z3582"/>
    <mergeCell ref="AA3567:AA3582"/>
    <mergeCell ref="AB3567:AB3582"/>
    <mergeCell ref="AC3567:AC3582"/>
    <mergeCell ref="H3567:H3583"/>
    <mergeCell ref="I3567:I3583"/>
    <mergeCell ref="S3567:S3582"/>
    <mergeCell ref="AH3601:AH3616"/>
    <mergeCell ref="H3618:H3634"/>
    <mergeCell ref="I3618:I3634"/>
    <mergeCell ref="S3618:S3633"/>
    <mergeCell ref="Y3618:Y3633"/>
    <mergeCell ref="Z3618:Z3633"/>
    <mergeCell ref="AA3618:AA3633"/>
    <mergeCell ref="AB3618:AB3633"/>
    <mergeCell ref="AC3618:AC3633"/>
    <mergeCell ref="AH3618:AH3633"/>
    <mergeCell ref="Y3601:Y3616"/>
    <mergeCell ref="Z3601:Z3616"/>
    <mergeCell ref="AA3601:AA3616"/>
    <mergeCell ref="AB3601:AB3616"/>
    <mergeCell ref="AC3601:AC3616"/>
    <mergeCell ref="H3601:H3617"/>
    <mergeCell ref="I3601:I3617"/>
    <mergeCell ref="S3601:S3616"/>
    <mergeCell ref="AH3635:AH3650"/>
    <mergeCell ref="H3652:H3668"/>
    <mergeCell ref="I3652:I3668"/>
    <mergeCell ref="S3652:S3667"/>
    <mergeCell ref="Y3652:Y3667"/>
    <mergeCell ref="Z3652:Z3667"/>
    <mergeCell ref="AA3652:AA3667"/>
    <mergeCell ref="AB3652:AB3667"/>
    <mergeCell ref="AC3652:AC3667"/>
    <mergeCell ref="AH3652:AH3667"/>
    <mergeCell ref="Y3635:Y3650"/>
    <mergeCell ref="Z3635:Z3650"/>
    <mergeCell ref="AA3635:AA3650"/>
    <mergeCell ref="AB3635:AB3650"/>
    <mergeCell ref="AC3635:AC3650"/>
    <mergeCell ref="H3635:H3651"/>
    <mergeCell ref="I3635:I3651"/>
    <mergeCell ref="S3635:S3650"/>
    <mergeCell ref="AH3669:AH3684"/>
    <mergeCell ref="H3686:H3702"/>
    <mergeCell ref="I3686:I3702"/>
    <mergeCell ref="S3686:S3701"/>
    <mergeCell ref="Y3686:Y3701"/>
    <mergeCell ref="Z3686:Z3701"/>
    <mergeCell ref="AA3686:AA3701"/>
    <mergeCell ref="AB3686:AB3701"/>
    <mergeCell ref="AC3686:AC3701"/>
    <mergeCell ref="AH3686:AH3701"/>
    <mergeCell ref="Y3669:Y3684"/>
    <mergeCell ref="Z3669:Z3684"/>
    <mergeCell ref="AA3669:AA3684"/>
    <mergeCell ref="AB3669:AB3684"/>
    <mergeCell ref="AC3669:AC3684"/>
    <mergeCell ref="H3669:H3685"/>
    <mergeCell ref="I3669:I3685"/>
    <mergeCell ref="S3669:S3684"/>
    <mergeCell ref="AH3703:AH3718"/>
    <mergeCell ref="H3720:H3736"/>
    <mergeCell ref="I3720:I3736"/>
    <mergeCell ref="S3720:S3735"/>
    <mergeCell ref="Y3720:Y3735"/>
    <mergeCell ref="Z3720:Z3735"/>
    <mergeCell ref="AA3720:AA3735"/>
    <mergeCell ref="AB3720:AB3735"/>
    <mergeCell ref="AC3720:AC3735"/>
    <mergeCell ref="AH3720:AH3735"/>
    <mergeCell ref="Y3703:Y3718"/>
    <mergeCell ref="Z3703:Z3718"/>
    <mergeCell ref="AA3703:AA3718"/>
    <mergeCell ref="AB3703:AB3718"/>
    <mergeCell ref="AC3703:AC3718"/>
    <mergeCell ref="H3703:H3719"/>
    <mergeCell ref="I3703:I3719"/>
    <mergeCell ref="S3703:S3718"/>
    <mergeCell ref="AH3737:AH3752"/>
    <mergeCell ref="H3754:H3770"/>
    <mergeCell ref="I3754:I3770"/>
    <mergeCell ref="S3754:S3769"/>
    <mergeCell ref="Y3754:Y3769"/>
    <mergeCell ref="Z3754:Z3769"/>
    <mergeCell ref="AA3754:AA3769"/>
    <mergeCell ref="AB3754:AB3769"/>
    <mergeCell ref="AC3754:AC3769"/>
    <mergeCell ref="AH3754:AH3769"/>
    <mergeCell ref="Y3737:Y3752"/>
    <mergeCell ref="Z3737:Z3752"/>
    <mergeCell ref="AA3737:AA3752"/>
    <mergeCell ref="AB3737:AB3752"/>
    <mergeCell ref="AC3737:AC3752"/>
    <mergeCell ref="H3737:H3753"/>
    <mergeCell ref="I3737:I3753"/>
    <mergeCell ref="S3737:S3752"/>
    <mergeCell ref="AH3771:AH3786"/>
    <mergeCell ref="H3788:H3804"/>
    <mergeCell ref="I3788:I3804"/>
    <mergeCell ref="S3788:S3803"/>
    <mergeCell ref="Y3788:Y3803"/>
    <mergeCell ref="Z3788:Z3803"/>
    <mergeCell ref="AA3788:AA3803"/>
    <mergeCell ref="AB3788:AB3803"/>
    <mergeCell ref="AC3788:AC3803"/>
    <mergeCell ref="AH3788:AH3803"/>
    <mergeCell ref="Y3771:Y3786"/>
    <mergeCell ref="Z3771:Z3786"/>
    <mergeCell ref="AA3771:AA3786"/>
    <mergeCell ref="AB3771:AB3786"/>
    <mergeCell ref="AC3771:AC3786"/>
    <mergeCell ref="H3771:H3787"/>
    <mergeCell ref="I3771:I3787"/>
    <mergeCell ref="S3771:S3786"/>
    <mergeCell ref="S3839:S3854"/>
    <mergeCell ref="AH3805:AH3820"/>
    <mergeCell ref="H3822:H3838"/>
    <mergeCell ref="I3822:I3838"/>
    <mergeCell ref="S3822:S3837"/>
    <mergeCell ref="Y3822:Y3837"/>
    <mergeCell ref="Z3822:Z3837"/>
    <mergeCell ref="AA3822:AA3837"/>
    <mergeCell ref="AB3822:AB3837"/>
    <mergeCell ref="AC3822:AC3837"/>
    <mergeCell ref="AH3822:AH3837"/>
    <mergeCell ref="Y3805:Y3820"/>
    <mergeCell ref="Z3805:Z3820"/>
    <mergeCell ref="AA3805:AA3820"/>
    <mergeCell ref="AB3805:AB3820"/>
    <mergeCell ref="AC3805:AC3820"/>
    <mergeCell ref="H3805:H3821"/>
    <mergeCell ref="I3805:I3821"/>
    <mergeCell ref="S3805:S3820"/>
    <mergeCell ref="Z3873:Z3888"/>
    <mergeCell ref="AA3873:AA3888"/>
    <mergeCell ref="AB3873:AB3888"/>
    <mergeCell ref="AC3873:AC3888"/>
    <mergeCell ref="H3873:H3889"/>
    <mergeCell ref="I3873:I3889"/>
    <mergeCell ref="S3873:S3888"/>
    <mergeCell ref="AH3839:AH3854"/>
    <mergeCell ref="H3856:H3872"/>
    <mergeCell ref="I3856:I3872"/>
    <mergeCell ref="S3856:S3871"/>
    <mergeCell ref="Y3856:Y3871"/>
    <mergeCell ref="Z3856:Z3871"/>
    <mergeCell ref="AA3856:AA3871"/>
    <mergeCell ref="AB3856:AB3871"/>
    <mergeCell ref="AC3856:AC3871"/>
    <mergeCell ref="AH3856:AH3871"/>
    <mergeCell ref="Y3839:Y3854"/>
    <mergeCell ref="Z3839:Z3854"/>
    <mergeCell ref="AA3839:AA3854"/>
    <mergeCell ref="AB3839:AB3854"/>
    <mergeCell ref="AC3839:AC3854"/>
    <mergeCell ref="H3839:H3855"/>
    <mergeCell ref="I3839:I3855"/>
    <mergeCell ref="AH3907:AH3922"/>
    <mergeCell ref="H2:AG2"/>
    <mergeCell ref="H1:AG1"/>
    <mergeCell ref="Y3907:Y3922"/>
    <mergeCell ref="Z3907:Z3922"/>
    <mergeCell ref="AA3907:AA3922"/>
    <mergeCell ref="AB3907:AB3922"/>
    <mergeCell ref="AC3907:AC3922"/>
    <mergeCell ref="H3907:H3923"/>
    <mergeCell ref="I3907:I3923"/>
    <mergeCell ref="S3907:S3922"/>
    <mergeCell ref="AH3873:AH3888"/>
    <mergeCell ref="H3890:H3906"/>
    <mergeCell ref="I3890:I3906"/>
    <mergeCell ref="S3890:S3905"/>
    <mergeCell ref="Y3890:Y3905"/>
    <mergeCell ref="Z3890:Z3905"/>
    <mergeCell ref="AA3890:AA3905"/>
    <mergeCell ref="AB3890:AB3905"/>
    <mergeCell ref="AC3890:AC3905"/>
    <mergeCell ref="AH3890:AH3905"/>
    <mergeCell ref="Y3873:Y3888"/>
  </mergeCells>
  <pageMargins left="0.19685039370078741" right="0.19685039370078741" top="0.74803149606299213" bottom="0.74803149606299213" header="0.31496062992125984" footer="0.31496062992125984"/>
  <pageSetup paperSize="9" scale="37" fitToHeight="0" orientation="landscape" r:id="rId1"/>
  <extLst>
    <ext xmlns:x14="http://schemas.microsoft.com/office/spreadsheetml/2009/9/main" uri="{CCE6A557-97BC-4b89-ADB6-D9C93CAAB3DF}">
      <x14:dataValidations xmlns:xm="http://schemas.microsoft.com/office/excel/2006/main" count="9">
        <x14:dataValidation type="list" allowBlank="1" showInputMessage="1" showErrorMessage="1">
          <x14:formula1>
            <xm:f>Подстановка!$A$2:$A$5</xm:f>
          </x14:formula1>
          <xm:sqref>B8 B11 B16 B21 B30 B34 B38 B42 B47 B54 B60 B69 B76 B81 B86 B93 B99 B107 B110 B114 B120 B131 B135 B141 B148 B154 B160 B164 B167 B184 B201 B218 B235 B252 B269 B286 B303 B320 B337 B354 B371 B388 B405 B422 B439 B456 B473 B490 B507 B524 B541 B558 B575 B592 B609 B626 B643 B660 B677 B694 B711 B728 B745 B762 B779 B796 B813 B830 B847 B864 B881 B898 B915 B932 B949 B966 B983 B1000 B1017 B1034 B1051 B1068 B1085 B1102 B1119 B1136 B1153 B1170 B1187 B1204 B1221 B1238 B1255 B1272 B1289 B1306 B1323 B1340 B1357 B1374 B1391 B1408 B1425 B1442 B1459 B1476 B1493 B1510 B1527 B1544 B1561 B1578 B1595 B1612 B1629 B1646 B1663 B1680 B1697 B1714 B1731 B1748 B1765 B1782 B1799 B1816 B1833 B1850 B1867 B1884 B1901 B1918 B1935 B1952 B1969 B1986 B2003 B2020 B2037 B2054 B2071 B2088 B2105 B2122 B2139 B2156 B2173 B2190 B2207 B2224 B2241 B2258 B2275 B2292 B2309 B2326 B2343 B2360 B2377 B2394 B2411 B2428 B2445 B2462 B2479 B2496 B2513 B2530 B2547 B2564 B2581 B2598 B2615 B2632 B2649 B2666 B2683 B2700 B2717 B2734 B2751 B2768 B2785 B2802 B2819 B2836 B2853 B2870 B2887 B2904 B2921 B2938 B2955 B2972 B2989 B3006 B3023 B3040 B3057 B3074 B3091 B3108 B3125 B3142 B3159 B3176 B3193 B3210 B3227 B3244 B3261 B3278 B3295 B3312 B3329 B3346 B3363 B3380 B3397 B3414 B3431 B3448 B3465 B3482 B3499 B3516 B3533 B3550 B3567 B3584 B3601 B3618 B3635 B3652 B3669 B3686 B3703 B3720 B3737 B3754 B3771 B3788 B3805 B3822 B3839 B3856 B3873 B3890 B3907</xm:sqref>
        </x14:dataValidation>
        <x14:dataValidation type="list" allowBlank="1" showInputMessage="1" showErrorMessage="1">
          <x14:formula1>
            <xm:f>Подстановка!$D$2:$D$6</xm:f>
          </x14:formula1>
          <xm:sqref>K8:K9 K21:K28 K30:K32 K34:K36 K38:K40 K42:K45 K47:K52 K69:K74 K81:K84 K86:K91 K99:K105 K107:K108 K110:K112 K114:K118 K131:K133 K135:K139 K154:K158 K160:K162 K164:K165 K167:K182 K184:K199 K201:K216 K218:K233 K235:K250 K252:K267 K269:K284 K286:K301 K303:K318 K320:K335 K337:K352 K354:K369 K371:K386 K388:K403 K405:K420 K422:K437 K439:K454 K456:K471 K473:K488 K490:K505 K507:K522 K524:K539 K541:K556 K558:K573 K575:K590 K592:K607 K609:K624 K626:K641 K643:K658 K660:K675 K677:K692 K694:K709 K711:K726 K728:K743 K745:K760 K762:K777 K779:K794 K796:K811 K813:K828 K830:K845 K847:K862 K864:K879 K881:K896 K898:K913 K915:K930 K932:K947 K949:K964 K966:K981 K983:K998 K1000:K1015 K1017:K1032 K1034:K1049 K1051:K1066 K1068:K1083 K1085:K1100 K1102:K1117 K1119:K1134 K1136:K1151 K1153:K1168 K1170:K1185 K1187:K1202 K1204:K1219 K1221:K1236 K1238:K1253 K1255:K1270 K1272:K1287 K1289:K1304 K1306:K1321 K1323:K1338 K1340:K1355 K1357:K1372 K1374:K1389 K1391:K1406 K1408:K1423 K1425:K1440 K1442:K1457 K1459:K1474 K1476:K1491 K1493:K1508 K1510:K1525 K1527:K1542 K1544:K1559 K1561:K1576 K1578:K1593 K1595:K1610 K1612:K1627 K1629:K1644 K1646:K1661 K1663:K1678 K1680:K1695 K1697:K1712 K1714:K1729 K1731:K1746 K1748:K1763 K1765:K1780 K1782:K1797 K1799:K1814 K1816:K1831 K1833:K1848 K1850:K1865 K1867:K1882 K1884:K1899 K1901:K1916 K1918:K1933 K1935:K1950 K1952:K1967 K1969:K1984 K1986:K2001 K2003:K2018 K2020:K2035 K2037:K2052 K2054:K2069 K2071:K2086 K2088:K2103 K2105:K2120 K2122:K2137 K2139:K2154 K2156:K2171 K2173:K2188 K2190:K2205 K2207:K2222 K2224:K2239 K2241:K2256 K2258:K2273 K2275:K2290 K2292:K2307 K2309:K2324 K2326:K2341 K2343:K2358 K2360:K2375 K2377:K2392 K2394:K2409 K2411:K2426 K2428:K2443 K2445:K2460 K2462:K2477 K2479:K2494 K2496:K2511 K2513:K2528 K2530:K2545 K2547:K2562 K2564:K2579 K2581:K2596 K2598:K2613 K2615:K2630 K2632:K2647 K2649:K2664 K2666:K2681 K2683:K2698 K2700:K2715 K2717:K2732 K2734:K2749 K2751:K2766 K2768:K2783 K2785:K2800 K2802:K2817 K2819:K2834 K2836:K2851 K2853:K2868 K2870:K2885 K2887:K2902 K2904:K2919 K2921:K2936 K2938:K2953 K2955:K2970 K2972:K2987 K2989:K3004 K3006:K3021 K3023:K3038 K3040:K3055 K3057:K3072 K3074:K3089 K3091:K3106 K3108:K3123 K3125:K3140 K3142:K3157 K3159:K3174 K3176:K3191 K3193:K3208 K3210:K3225 K3227:K3242 K3244:K3259 K3261:K3276 K3278:K3293 K3295:K3310 K3312:K3327 K3329:K3344 K3346:K3361 K3363:K3378 K3380:K3395 K3397:K3412 K3414:K3429 K3431:K3446 K3448:K3463 K3465:K3480 K3482:K3497 K3499:K3514 K3516:K3531 K3533:K3548 K3550:K3565 K3567:K3582 K3584:K3599 K3601:K3616 K3618:K3633 K3635:K3650 K3652:K3667 K3669:K3684 K3686:K3701 K3703:K3718 K3720:K3735 K3737:K3752 K3754:K3769 K3771:K3786 K3788:K3803 K3805:K3820 K3822:K3837 K3839:K3854 K3856:K3871 K3873:K3888 K3890:K3905 K3907:K3922 K11:K14 K16:K19 K54:K58 K60:K67 K76:K79 K93:K97 K120:K129 K141:K146 K148:K152</xm:sqref>
        </x14:dataValidation>
        <x14:dataValidation type="list" allowBlank="1" showInputMessage="1" showErrorMessage="1">
          <x14:formula1>
            <xm:f>Подстановка!$C$2:$C$15</xm:f>
          </x14:formula1>
          <xm:sqref>J9 J12 J17 J19 J22 J24:J28 J31 J35 J39 J43 J45 J48 J50:J52 J55 J57:J58 J61 J63:J67 J70 J72:J74 J77 J79 J82 J84 J87 J89:J91 J94 J97 J14 J102:J105 J108 J111 J115 J117:J118 J121 J124:J129 J132 J136 J138:J139 J142 J144:J145 J149 J151:J152 J155 J157:J158 J161 J165 J168 J170:J175 J177:J182 J185 J187:J192 J194:J199 J202 J204:J209 J211:J216 J219 J221:J226 J228:J233 J236 J238:J243 J245:J250 J253 J255:J260 J262:J267 J270 J272:J277 J279:J284 J287 J289:J294 J296:J301 J304 J306:J311 J313:J318 J321 J323:J328 J330:J335 J338 J340:J345 J347:J352 J355 J357:J362 J364:J369 J372 J374:J379 J381:J386 J389 J391:J396 J398:J403 J406 J408:J413 J415:J420 J423 J425:J430 J432:J437 J440 J442:J447 J449:J454 J457 J459:J464 J466:J471 J474 J476:J481 J483:J488 J491 J493:J498 J500:J505 J508 J510:J515 J517:J522 J525 J527:J532 J534:J539 J542 J544:J549 J551:J556 J559 J561:J566 J568:J573 J576 J578:J583 J585:J590 J593 J595:J600 J602:J607 J610 J612:J617 J619:J624 J627 J629:J634 J636:J641 J644 J646:J651 J653:J658 J661 J663:J668 J670:J675 J678 J680:J685 J687:J692 J695 J697:J702 J704:J709 J712 J714:J719 J721:J726 J729 J731:J736 J738:J743 J746 J748:J753 J755:J760 J763 J765:J770 J772:J777 J780 J782:J787 J789:J794 J797 J799:J804 J806:J811 J814 J816:J821 J823:J828 J831 J833:J838 J840:J845 J848 J850:J855 J857:J862 J865 J867:J872 J874:J879 J882 J884:J889 J891:J896 J899 J901:J906 J908:J913 J916 J918:J923 J925:J930 J933 J935:J940 J942:J947 J950 J952:J957 J959:J964 J967 J969:J974 J976:J981 J984 J986:J991 J993:J998 J1001 J1003:J1008 J1010:J1015 J1018 J1020:J1025 J1027:J1032 J1035 J1037:J1042 J1044:J1049 J1052 J1054:J1059 J1061:J1066 J1069 J1071:J1076 J1078:J1083 J1086 J1088:J1093 J1095:J1100 J1103 J1105:J1110 J1112:J1117 J1120 J1122:J1127 J1129:J1134 J1137 J1139:J1144 J1146:J1151 J1154 J1156:J1161 J1163:J1168 J1171 J1173:J1178 J1180:J1185 J1188 J1190:J1195 J1197:J1202 J1205 J1207:J1212 J1214:J1219 J1222 J1224:J1229 J1231:J1236 J1239 J1241:J1246 J1248:J1253 J1256 J1258:J1263 J1265:J1270 J1273 J1275:J1280 J1282:J1287 J1290 J1292:J1297 J1299:J1304 J1307 J1309:J1314 J1316:J1321 J1324 J1326:J1331 J1333:J1338 J1341 J1343:J1348 J1350:J1355 J1358 J1360:J1365 J1367:J1372 J1375 J1377:J1382 J1384:J1389 J1392 J1394:J1399 J1401:J1406 J1409 J1411:J1416 J1418:J1423 J1426 J1428:J1433 J1435:J1440 J1443 J1445:J1450 J1452:J1457 J1460 J1462:J1467 J1469:J1474 J1477 J1479:J1484 J1486:J1491 J1494 J1496:J1501 J1503:J1508 J1511 J1513:J1518 J1520:J1525 J1528 J1530:J1535 J1537:J1542 J1545 J1547:J1552 J1554:J1559 J1562 J1564:J1569 J1571:J1576 J1579 J1581:J1586 J1588:J1593 J1596 J1598:J1603 J1605:J1610 J1613 J1615:J1620 J1622:J1627 J1630 J1632:J1637 J1639:J1644 J1647 J1649:J1654 J1656:J1661 J1664 J1666:J1671 J1673:J1678 J1681 J1683:J1688 J1690:J1695 J1698 J1700:J1705 J1707:J1712 J1715 J1717:J1722 J1724:J1729 J1732 J1734:J1739 J1741:J1746 J1749 J1751:J1756 J1758:J1763 J1766 J1768:J1773 J1775:J1780 J1783 J1785:J1790 J1792:J1797 J1800 J1802:J1807 J1809:J1814 J1817 J1819:J1824 J1826:J1831 J1834 J1836:J1841 J1843:J1848 J1851 J1853:J1858 J1860:J1865 J1868 J1870:J1875 J1877:J1882 J1885 J1887:J1892 J1894:J1899 J1902 J1904:J1909 J1911:J1916 J1919 J1921:J1926 J1928:J1933 J1936 J1938:J1943 J1945:J1950 J1953 J1955:J1960 J1962:J1967 J1970 J1972:J1977 J1979:J1984 J1987 J1989:J1994 J1996:J2001 J2004 J2006:J2011 J2013:J2018 J2021 J2023:J2028 J2030:J2035 J2038 J2040:J2045 J2047:J2052 J2055 J2057:J2062 J2064:J2069 J2072 J2074:J2079 J2081:J2086 J2089 J2091:J2096 J2098:J2103 J2106 J2108:J2113 J2115:J2120 J2123 J2125:J2130 J2132:J2137 J2140 J2142:J2147 J2149:J2154 J2157 J2159:J2164 J2166:J2171 J2174 J2176:J2181 J2183:J2188 J2191 J2193:J2198 J2200:J2205 J2208 J2210:J2215 J2217:J2222 J2225 J2227:J2232 J2234:J2239 J2242 J2244:J2249 J2251:J2256 J2259 J2261:J2266 J2268:J2273 J2276 J2278:J2283 J2285:J2290 J2293 J2295:J2300 J2302:J2307 J2310 J2312:J2317 J2319:J2324 J2327 J2329:J2334 J2336:J2341 J2344 J2346:J2351 J2353:J2358 J2361 J2363:J2368 J2370:J2375 J2378 J2380:J2385 J2387:J2392 J2395 J2397:J2402 J2404:J2409 J2412 J2414:J2419 J2421:J2426 J2429 J2431:J2436 J2438:J2443 J2446 J2448:J2453 J2455:J2460 J2463 J2465:J2470 J2472:J2477 J2480 J2482:J2487 J2489:J2494 J2497 J2499:J2504 J2506:J2511 J2514 J2516:J2521 J2523:J2528 J2531 J2533:J2538 J2540:J2545 J2548 J2550:J2555 J2557:J2562 J2565 J2567:J2572 J2574:J2579 J2582 J2584:J2589 J2591:J2596 J2599 J2601:J2606 J2608:J2613 J2616 J2618:J2623 J2625:J2630 J2633 J2635:J2640 J2642:J2647 J2650 J2652:J2657 J2659:J2664 J2667 J2669:J2674 J2676:J2681 J2684 J2686:J2691 J2693:J2698 J2701 J2703:J2708 J2710:J2715 J2718 J2720:J2725 J2727:J2732 J2735 J2737:J2742 J2744:J2749 J2752 J2754:J2759 J2761:J2766 J2769 J2771:J2776 J2778:J2783 J2786 J2788:J2793 J2795:J2800 J2803 J2805:J2810 J2812:J2817 J2820 J2822:J2827 J2829:J2834 J2837 J2839:J2844 J2846:J2851 J2854 J2856:J2861 J2863:J2868 J2871 J2873:J2878 J2880:J2885 J2888 J2890:J2895 J2897:J2902 J2905 J2907:J2912 J2914:J2919 J2922 J2924:J2929 J2931:J2936 J2939 J2941:J2946 J2948:J2953 J2956 J2958:J2963 J2965:J2970 J2973 J2975:J2980 J2982:J2987 J2990 J2992:J2997 J2999:J3004 J3007 J3009:J3014 J3016:J3021 J3024 J3026:J3031 J3033:J3038 J3041 J3043:J3048 J3050:J3055 J3058 J3060:J3065 J3067:J3072 J3075 J3077:J3082 J3084:J3089 J3092 J3094:J3099 J3101:J3106 J3109 J3111:J3116 J3118:J3123 J3126 J3128:J3133 J3135:J3140 J3143 J3145:J3150 J3152:J3157 J3160 J3162:J3167 J3169:J3174 J3177 J3179:J3184 J3186:J3191 J3194 J3196:J3201 J3203:J3208 J3211 J3213:J3218 J3220:J3225 J3228 J3230:J3235 J3237:J3242 J3245 J3247:J3252 J3254:J3259 J3262 J3264:J3269 J3271:J3276 J3279 J3281:J3286 J3288:J3293 J3296 J3298:J3303 J3305:J3310 J3313 J3315:J3320 J3322:J3327 J3330 J3332:J3337 J3339:J3344 J3347 J3349:J3354 J3356:J3361 J3364 J3366:J3371 J3373:J3378 J3381 J3383:J3388 J3390:J3395 J3398 J3400:J3405 J3407:J3412 J3415 J3417:J3422 J3424:J3429 J3432 J3434:J3439 J3441:J3446 J3449 J3451:J3456 J3458:J3463 J3466 J3468:J3473 J3475:J3480 J3483 J3485:J3490 J3492:J3497 J3500 J3502:J3507 J3509:J3514 J3517 J3519:J3524 J3526:J3531 J3534 J3536:J3541 J3543:J3548 J3551 J3553:J3558 J3560:J3565 J3568 J3570:J3575 J3577:J3582 J3585 J3587:J3592 J3594:J3599 J3602 J3604:J3609 J3611:J3616 J3619 J3621:J3626 J3628:J3633 J3636 J3638:J3643 J3645:J3650 J3653 J3655:J3660 J3662:J3667 J3670 J3672:J3677 J3679:J3684 J3687 J3689:J3694 J3696:J3701 J3704 J3706:J3711 J3713:J3718 J3721 J3723:J3728 J3730:J3735 J3738 J3740:J3745 J3747:J3752 J3755 J3757:J3762 J3764:J3769 J3772 J3774:J3779 J3781:J3786 J3789 J3791:J3796 J3798:J3803 J3806 J3808:J3813 J3815:J3820 J3823 J3825:J3830 J3832:J3837 J3840 J3842:J3847 J3849:J3854 J3857 J3859:J3864 J3866:J3871 J3874 J3876:J3881 J3883:J3888 J3891 J3893:J3898 J3900:J3905 J3908 J3910:J3915 J3917:J3922 J100</xm:sqref>
        </x14:dataValidation>
        <x14:dataValidation type="list" allowBlank="1" showInputMessage="1" showErrorMessage="1">
          <x14:formula1>
            <xm:f>Подстановка!$E$2:$E$77</xm:f>
          </x14:formula1>
          <xm:sqref>M8:M9 R8:R9 M21:M28 R21:R28 M30:M32 R30:R32 M34:M36 R34:R36 M38:M40 R38:R40 M42:M45 R42:R45 M47:M52 R47:R52 M69:M74 M60:M67 M81:M84 R81:R84 M86:M91 R86:R91 M99:M105 R99:R105 M107:M108 R107:R108 M110:M112 R110:R112 M114:M118 R114:R118 M131:M133 R131:R133 M135:M139 R135:R139 M154:M158 R154:R158 M160:M162 R160:R162 M164:M165 R164:R165 M167:M182 R167:R182 M184:M199 R184:R199 M201:M216 R201:R216 M218:M233 R218:R233 M235:M250 R235:R250 M252:M267 R252:R267 M269:M284 R269:R284 M286:M301 R286:R301 M303:M318 R303:R318 M320:M335 R320:R335 M337:M352 R337:R352 M354:M369 R354:R369 M371:M386 R371:R386 M388:M403 R388:R403 M405:M420 R405:R420 M422:M437 R422:R437 M439:M454 R439:R454 M456:M471 R456:R471 M473:M488 R473:R488 M490:M505 R490:R505 M507:M522 R507:R522 M524:M539 R524:R539 M541:M556 R541:R556 M558:M573 R558:R573 M575:M590 R575:R590 M592:M607 R592:R607 M609:M624 R609:R624 M626:M641 R626:R641 M643:M658 R643:R658 M660:M675 R660:R675 M677:M692 R677:R692 M694:M709 R694:R709 M711:M726 R711:R726 M728:M743 R728:R743 M745:M760 R745:R760 M762:M777 R762:R777 M779:M794 R779:R794 M796:M811 R796:R811 M813:M828 R813:R828 M830:M845 R830:R845 M847:M862 R847:R862 M864:M879 R864:R879 M881:M896 R881:R896 M898:M913 R898:R913 M915:M930 R915:R930 M932:M947 R932:R947 M949:M964 R949:R964 M966:M981 R966:R981 M983:M998 R983:R998 M1000:M1015 R1000:R1015 M1017:M1032 R1017:R1032 M1034:M1049 R1034:R1049 M1051:M1066 R1051:R1066 M1068:M1083 R1068:R1083 M1085:M1100 R1085:R1100 M1102:M1117 R1102:R1117 M1119:M1134 R1119:R1134 M1136:M1151 R1136:R1151 M1153:M1168 R1153:R1168 M1170:M1185 R1170:R1185 M1187:M1202 R1187:R1202 M1204:M1219 R1204:R1219 M1221:M1236 R1221:R1236 M1238:M1253 R1238:R1253 M1255:M1270 R1255:R1270 M1272:M1287 R1272:R1287 M1289:M1304 R1289:R1304 M1306:M1321 R1306:R1321 M1323:M1338 R1323:R1338 M1340:M1355 R1340:R1355 M1357:M1372 R1357:R1372 M1374:M1389 R1374:R1389 M1391:M1406 R1391:R1406 M1408:M1423 R1408:R1423 M1425:M1440 R1425:R1440 M1442:M1457 R1442:R1457 M1459:M1474 R1459:R1474 M1476:M1491 R1476:R1491 M1493:M1508 R1493:R1508 M1510:M1525 R1510:R1525 M1527:M1542 R1527:R1542 M1544:M1559 R1544:R1559 M1561:M1576 R1561:R1576 M1578:M1593 R1578:R1593 M1595:M1610 R1595:R1610 M1612:M1627 R1612:R1627 M1629:M1644 R1629:R1644 M1646:M1661 R1646:R1661 M1663:M1678 R1663:R1678 M1680:M1695 R1680:R1695 M1697:M1712 R1697:R1712 M1714:M1729 R1714:R1729 M1731:M1746 R1731:R1746 M1748:M1763 R1748:R1763 M1765:M1780 R1765:R1780 M1782:M1797 R1782:R1797 M1799:M1814 R1799:R1814 M1816:M1831 R1816:R1831 M1833:M1848 R1833:R1848 M1850:M1865 R1850:R1865 M1867:M1882 R1867:R1882 M1884:M1899 R1884:R1899 M1901:M1916 R1901:R1916 M1918:M1933 R1918:R1933 M1935:M1950 R1935:R1950 M1952:M1967 R1952:R1967 M1969:M1984 R1969:R1984 M1986:M2001 R1986:R2001 M2003:M2018 R2003:R2018 M2020:M2035 R2020:R2035 M2037:M2052 R2037:R2052 M2054:M2069 R2054:R2069 M2071:M2086 R2071:R2086 M2088:M2103 R2088:R2103 M2105:M2120 R2105:R2120 M2122:M2137 R2122:R2137 M2139:M2154 R2139:R2154 M2156:M2171 R2156:R2171 M2173:M2188 R2173:R2188 M2190:M2205 R2190:R2205 M2207:M2222 R2207:R2222 M2224:M2239 R2224:R2239 M2241:M2256 R2241:R2256 M2258:M2273 R2258:R2273 M2275:M2290 R2275:R2290 M2292:M2307 R2292:R2307 M2309:M2324 R2309:R2324 M2326:M2341 R2326:R2341 M2343:M2358 R2343:R2358 M2360:M2375 R2360:R2375 M2377:M2392 R2377:R2392 M2394:M2409 R2394:R2409 M2411:M2426 R2411:R2426 M2428:M2443 R2428:R2443 M2445:M2460 R2445:R2460 M2462:M2477 R2462:R2477 M2479:M2494 R2479:R2494 M2496:M2511 R2496:R2511 M2513:M2528 R2513:R2528 M2530:M2545 R2530:R2545 M2547:M2562 R2547:R2562 M2564:M2579 R2564:R2579 M2581:M2596 R2581:R2596 M2598:M2613 R2598:R2613 M2615:M2630 R2615:R2630 M2632:M2647 R2632:R2647 M2649:M2664 R2649:R2664 M2666:M2681 R2666:R2681 M2683:M2698 R2683:R2698 M2700:M2715 R2700:R2715 M2717:M2732 R2717:R2732 M2734:M2749 R2734:R2749 M2751:M2766 R2751:R2766 M2768:M2783 R2768:R2783 M2785:M2800 R2785:R2800 M2802:M2817 R2802:R2817 M2819:M2834 R2819:R2834 M2836:M2851 R2836:R2851 M2853:M2868 R2853:R2868 M2870:M2885 R2870:R2885 M2887:M2902 R2887:R2902 M2904:M2919 R2904:R2919 M2921:M2936 R2921:R2936 M2938:M2953 R2938:R2953 M2955:M2970 R2955:R2970 M2972:M2987 R2972:R2987 M2989:M3004 R2989:R3004 M3006:M3021 R3006:R3021 M3023:M3038 R3023:R3038 M3040:M3055 R3040:R3055 M3057:M3072 R3057:R3072 M3074:M3089 R3074:R3089 M3091:M3106 R3091:R3106 M3108:M3123 R3108:R3123 M3125:M3140 R3125:R3140 M3142:M3157 R3142:R3157 M3159:M3174 R3159:R3174 M3176:M3191 R3176:R3191 M3193:M3208 R3193:R3208 M3210:M3225 R3210:R3225 M3227:M3242 R3227:R3242 M3244:M3259 R3244:R3259 M3261:M3276 R3261:R3276 M3278:M3293 R3278:R3293 M3295:M3310 R3295:R3310 M3312:M3327 R3312:R3327 M3329:M3344 R3329:R3344 M3346:M3361 R3346:R3361 M3363:M3378 R3363:R3378 M3380:M3395 R3380:R3395 M3397:M3412 R3397:R3412 M3414:M3429 R3414:R3429 M3431:M3446 R3431:R3446 M3448:M3463 R3448:R3463 M3465:M3480 R3465:R3480 M3482:M3497 R3482:R3497 M3499:M3514 R3499:R3514 M3516:M3531 R3516:R3531 M3533:M3548 R3533:R3548 M3550:M3565 R3550:R3565 M3567:M3582 R3567:R3582 M3584:M3599 R3584:R3599 M3601:M3616 R3601:R3616 M3618:M3633 R3618:R3633 M3635:M3650 R3635:R3650 M3652:M3667 R3652:R3667 M3669:M3684 R3669:R3684 M3686:M3701 R3686:R3701 M3703:M3718 R3703:R3718 M3720:M3735 R3720:R3735 M3737:M3752 R3737:R3752 M3754:M3769 R3754:R3769 M3771:M3786 R3771:R3786 M3788:M3803 R3788:R3803 M3805:M3820 R3805:R3820 M3822:M3837 R3822:R3837 M3839:M3854 R3839:R3854 M3856:M3871 R3856:R3871 M3873:M3888 R3873:R3888 M3890:M3905 R3890:R3905 M3907:M3922 R3907:R3922 U3917:U3922 X8:X9 U9 U12 U17 U19 U22 U24:U28 U31 U35 U39 U43 U45 U55 U57:U58 U61 U63:U67 U70 U72:U74 U77 U79 U82 U84 U87 U89:U91 U94 U97 U100 U102:U105 U108 U111 U115 U117:U118 U121 U124:U129 U132 U136 U138:U139 U142 U144:U145 U149 U151:U152 U155 U157:U158 U161 U165 U168 U170:U175 U177:U182 U185 U187:U192 U194:U199 U202 U204:U209 U211:U216 U219 U221:U226 U228:U233 U236 U238:U243 U245:U250 U253 U255:U260 U262:U267 U270 U272:U277 U279:U284 U287 U289:U294 U296:U301 U304 U306:U311 U313:U318 U321 U323:U328 U330:U335 U338 U340:U345 U347:U352 U355 U357:U362 U364:U369 U372 U374:U379 U381:U386 U389 U391:U396 U398:U403 U406 U408:U413 U415:U420 U423 U425:U430 U432:U437 U440 U442:U447 U449:U454 U457 U459:U464 U466:U471 U474 U476:U481 U483:U488 U491 U493:U498 U500:U505 U508 U510:U515 U517:U522 U525 U527:U532 U534:U539 U542 U544:U549 U551:U556 U559 U561:U566 U568:U573 U576 U578:U583 U585:U590 U593 U595:U600 U602:U607 U610 U612:U617 U619:U624 U627 U629:U634 U636:U641 U644 U646:U651 U653:U658 U661 U663:U668 U670:U675 U678 U680:U685 U687:U692 U695 U697:U702 U704:U709 U712 U714:U719 U721:U726 U729 U731:U736 U738:U743 U746 U748:U753 U755:U760 U763 U765:U770 U772:U777 U780 U782:U787 U789:U794 U797 U799:U804 U806:U811 U814 U816:U821 U823:U828 U831 U833:U838 U840:U845 U848 U850:U855 U857:U862 U865 U867:U872 U874:U879 U882 U884:U889 U891:U896 U899 U901:U906 U908:U913 U916 U918:U923 U925:U930 U933 U935:U940 U942:U947 U950 U952:U957 U959:U964 U967 U969:U974 U976:U981 U984 U986:U991 U993:U998 U1001 U1003:U1008 U1010:U1015 U1018 U1020:U1025 U1027:U1032 U1035 U1037:U1042 U1044:U1049 U1052 U1054:U1059 U1061:U1066 U1069 U1071:U1076 U1078:U1083 U1086 U1088:U1093 U1095:U1100 U1103 U1105:U1110 U1112:U1117 U1120 U1122:U1127 U1129:U1134 U1137 U1139:U1144 U1146:U1151 U1154 U1156:U1161 U1163:U1168 U1171 U1173:U1178 U1180:U1185 U1188 U1190:U1195 U1197:U1202 U1205 U1207:U1212 U1214:U1219 U1222 U1224:U1229 U1231:U1236 U1239 U1241:U1246 U1248:U1253 U1256 U1258:U1263 U1265:U1270 U1273 U1275:U1280 U1282:U1287 U1290 U1292:U1297 U1299:U1304 U1307 U1309:U1314 U1316:U1321 U1324 U1326:U1331 U1333:U1338 U1341 U1343:U1348 U1350:U1355 U1358 U1360:U1365 U1367:U1372 U1375 U1377:U1382 U1384:U1389 U1392 U1394:U1399 U1401:U1406 U1409 U1411:U1416 U1418:U1423 U1426 U1428:U1433 U1435:U1440 U1443 U1445:U1450 U1452:U1457 U1460 U1462:U1467 U1469:U1474 U1477 U1479:U1484 U1486:U1491 U1494 U1496:U1501 U1503:U1508 U1511 U1513:U1518 U1520:U1525 U1528 U1530:U1535 U1537:U1542 U1545 U1547:U1552 U1554:U1559 U1562 U1564:U1569 U1571:U1576 U1579 U1581:U1586 U1588:U1593 U1596 U1598:U1603 U1605:U1610 U1613 U1615:U1620 U1622:U1627 U1630 U1632:U1637 U1639:U1644 U1647 U1649:U1654 U1656:U1661 U1664 U1666:U1671 U1673:U1678 U1681 U1683:U1688 U1690:U1695 U1698 U1700:U1705 U1707:U1712 U1715 U1717:U1722 U1724:U1729 U1732 U1734:U1739 U1741:U1746 U1749 U1751:U1756 U1758:U1763 U1766 U1768:U1773 U1775:U1780 U1783 U1785:U1790 U1792:U1797 U1800 U1802:U1807 U1809:U1814 U1817 U1819:U1824 U1826:U1831 U1834 U1836:U1841 U1843:U1848 U1851 U1853:U1858 U1860:U1865 U1868 U1870:U1875 U1877:U1882 U1885 U1887:U1892 U1894:U1899 U1902 U1904:U1909 U1911:U1916 U1919 U1921:U1926 U1928:U1933 U1936 U1938:U1943 U1945:U1950 U1953 U1955:U1960 U1962:U1967 U1970 U1972:U1977 U1979:U1984 U1987 U1989:U1994 U1996:U2001 U2004 U2006:U2011 U2013:U2018 U2021 U2023:U2028 U2030:U2035 U2038 U2040:U2045 U2047:U2052 U2055 U2057:U2062 U2064:U2069 U2072 U2074:U2079 U2081:U2086 U2089 U2091:U2096 U2098:U2103 U2106 U2108:U2113 U2115:U2120 U2123 U2125:U2130 U2132:U2137 U2140 U2142:U2147 U2149:U2154 U2157 U2159:U2164 U2166:U2171 U2174 U2176:U2181 U2183:U2188 U2191 U2193:U2198 U2200:U2205 U2208 U2210:U2215 U2217:U2222 U2225 U2227:U2232 U2234:U2239 U2242 U2244:U2249 U2251:U2256 U2259 U2261:U2266 U2268:U2273 U2276 U2278:U2283 U2285:U2290 U2293 U2295:U2300 U2302:U2307 U2310 U2312:U2317 U2319:U2324 U2327 U2329:U2334 U2336:U2341 U2344 U2346:U2351 U2353:U2358 U2361 U2363:U2368 U2370:U2375 U2378 U2380:U2385 U2387:U2392 U2395 U2397:U2402 U2404:U2409 U2412 U2414:U2419 U2421:U2426 U2429 U2431:U2436 U2438:U2443 U2446 U2448:U2453 U2455:U2460 U2463 U2465:U2470 U2472:U2477 U2480 U2482:U2487 U2489:U2494 U2497 U2499:U2504 U2506:U2511 U2514 U2516:U2521 U2523:U2528 U2531 U2533:U2538 U2540:U2545 U2548 U2550:U2555 U2557:U2562 U2565 U2567:U2572 U2574:U2579 U2582 U2584:U2589 U2591:U2596 U2599 U2601:U2606 U2608:U2613 U2616 U2618:U2623 U2625:U2630 U2633 U2635:U2640 U2642:U2647 U2650 U2652:U2657 U2659:U2664 U2667 U2669:U2674 U2676:U2681 U2684 U2686:U2691 U2693:U2698 U2701 U2703:U2708 U2710:U2715 U2718 U2720:U2725 U2727:U2732 U2735 U2737:U2742 U2744:U2749 U2752 U2754:U2759 U2761:U2766 U2769 U2771:U2776 U2778:U2783 U2786 U2788:U2793 U2795:U2800 U2803 U2805:U2810 U2812:U2817 U2820 U2822:U2827 U2829:U2834 U2837 U2839:U2844 U2846:U2851 U2854 U2856:U2861 U2863:U2868 U2871 U2873:U2878 U2880:U2885 U2888 U2890:U2895 U2897:U2902 U2905 U2907:U2912 U2914:U2919 U2922 U2924:U2929 U2931:U2936 U2939 U2941:U2946 U2948:U2953 U2956 U2958:U2963 U2965:U2970 U2973 U2975:U2980 U2982:U2987 U2990 U2992:U2997 U2999:U3004 U3007 U3009:U3014 U3016:U3021 U3024 U3026:U3031 U3033:U3038 U3041 U3043:U3048 U3050:U3055 U3058 U3060:U3065 U3067:U3072 U3075 U3077:U3082 U3084:U3089 U3092 U3094:U3099 U3101:U3106 U3109 U3111:U3116 U3118:U3123 U3126 U3128:U3133 U3135:U3140 U3143 U3145:U3150 U3152:U3157 U3160 U3162:U3167 U3169:U3174 U3177 U3179:U3184 U3186:U3191 U3194 U3196:U3201 U3203:U3208 U3211 U3213:U3218 U3220:U3225 U3228 U3230:U3235 U3237:U3242 U3245 U3247:U3252 U3254:U3259 U3262 U3264:U3269 U3271:U3276 U3279 U3281:U3286 U3288:U3293 U3296 U3298:U3303 U3305:U3310 U3313 U3315:U3320 U3322:U3327 U3330 U3332:U3337 U3339:U3344 U3347 U3349:U3354 U3356:U3361 U3364 U3366:U3371 U3373:U3378 U3381 U3383:U3388 U3390:U3395 U3398 U3400:U3405 U3407:U3412 U3415 U3417:U3422 U3424:U3429 U3432 U3434:U3439 U3441:U3446 U3449 U3451:U3456 U3458:U3463 U3466 U3468:U3473 U3475:U3480 U3483 U3485:U3490 U3492:U3497 U3500 U3502:U3507 U3509:U3514 U3517 U3519:U3524 U3526:U3531 U3534 U3536:U3541 U3543:U3548 U3551 U3553:U3558 U3560:U3565 U3568 U3570:U3575 U3577:U3582 U3585 U3587:U3592 U3594:U3599 U3602 U3604:U3609 U3611:U3616 U3619 U3621:U3626 U3628:U3633 U3636 U3638:U3643 U3645:U3650 U3653 U3655:U3660 U3662:U3667 U3670 U3672:U3677 U3679:U3684 U3687 U3689:U3694 U3696:U3701 U3704 U3706:U3711 U3713:U3718 U3721 U3723:U3728 U3730:U3735 U3738 U3740:U3745 U3747:U3752 U3755 U3757:U3762 U3764:U3769 U3772 U3774:U3779 U3781:U3786 U3789 U3791:U3796 U3798:U3803 U3806 U3808:U3813 U3815:U3820 U3823 U3825:U3830 U3832:U3837 U3840 U3842:U3847 U3849:U3854 U3857 U3859:U3864 U3866:U3871 U3874 U3876:U3881 U3883:U3888 U3891 U3893:U3898 U3900:U3905 U3908 U3910:U3915 X3907:X3922 X3890:X3905 X3873:X3888 X3856:X3871 X3839:X3854 X3822:X3837 X3805:X3820 X3788:X3803 X3771:X3786 X3754:X3769 X3737:X3752 X3720:X3735 X3703:X3718 X3686:X3701 X3669:X3684 X3652:X3667 X3635:X3650 X3618:X3633 X3601:X3616 X3584:X3599 X3567:X3582 X3550:X3565 X3533:X3548 X3516:X3531 X3499:X3514 X3482:X3497 X3465:X3480 X3448:X3463 X3431:X3446 X3414:X3429 X3397:X3412 X3380:X3395 X3363:X3378 X3346:X3361 X3329:X3344 X3312:X3327 X3295:X3310 X3278:X3293 X3261:X3276 X3244:X3259 X3227:X3242 X3210:X3225 X3193:X3208 X3176:X3191 X3159:X3174 X3142:X3157 X3125:X3140 X3108:X3123 X3091:X3106 X3074:X3089 X3057:X3072 X3040:X3055 X3023:X3038 X3006:X3021 X2989:X3004 X2972:X2987 X2955:X2970 X2938:X2953 X2921:X2936 X2904:X2919 X2887:X2902 X2870:X2885 X2853:X2868 X2836:X2851 X2819:X2834 X2802:X2817 X2785:X2800 X2768:X2783 X2751:X2766 X2734:X2749 X2717:X2732 X2700:X2715 X2683:X2698 X2666:X2681 X2649:X2664 X2632:X2647 X2615:X2630 X2598:X2613 X2581:X2596 X2564:X2579 X2547:X2562 X2530:X2545 X2513:X2528 X2496:X2511 X2479:X2494 X2462:X2477 X2445:X2460 X2428:X2443 X2411:X2426 X2394:X2409 X2377:X2392 X2360:X2375 X2343:X2358 X2326:X2341 X2309:X2324 X2292:X2307 X2275:X2290 X2258:X2273 X2241:X2256 X2224:X2239 X2207:X2222 X2190:X2205 X2173:X2188 X2156:X2171 X2139:X2154 X2122:X2137 X2105:X2120 X2088:X2103 X2071:X2086 X2054:X2069 X2037:X2052 X2020:X2035 X2003:X2018 X1986:X2001 X1969:X1984 X1952:X1967 X1935:X1950 X1918:X1933 X1901:X1916 X1884:X1899 X1867:X1882 X1850:X1865 X1833:X1848 X1816:X1831 X1799:X1814 X1782:X1797 X1765:X1780 X1748:X1763 X1731:X1746 X1714:X1729 X1697:X1712 X1680:X1695 X1663:X1678 X1646:X1661 X1629:X1644 X1612:X1627 X1595:X1610 X1578:X1593 X1561:X1576 X1544:X1559 X1527:X1542 X1510:X1525 X1493:X1508 X1476:X1491 X1459:X1474 X1442:X1457 X1425:X1440 X1408:X1423 X1391:X1406 X1374:X1389 X1357:X1372 X1340:X1355 X1323:X1338 X1306:X1321 X1289:X1304 X1272:X1287 X1255:X1270 X1238:X1253 X1221:X1236 X1204:X1219 X1187:X1202 X1170:X1185 X1153:X1168 X1136:X1151 X1119:X1134 X1102:X1117 X1085:X1100 X1068:X1083 X1051:X1066 X1034:X1049 X1017:X1032 X1000:X1015 X983:X998 X966:X981 X949:X964 X932:X947 X915:X930 X898:X913 X881:X896 X864:X879 X847:X862 X830:X845 X813:X828 X796:X811 X779:X794 X762:X777 X745:X760 X728:X743 X711:X726 X694:X709 X677:X692 X660:X675 X643:X658 X626:X641 X609:X624 X592:X607 X575:X590 X558:X573 X541:X556 X524:X539 X507:X522 X490:X505 X473:X488 X456:X471 X439:X454 X422:X437 X405:X420 X388:X403 X371:X386 X354:X369 X337:X352 X320:X335 X303:X318 X286:X301 X269:X284 X252:X267 X235:X250 X218:X233 X201:X216 X184:X199 X167:X182 X164:X165 X160:X162 X154:X158 X135:X139 X131:X133 X114:X118 X110:X112 X107:X108 X99:X105 X86:X91 X81:X84 X69:X74 X47:X52 X42:X45 X38:X40 X34:X36 X30:X32 X21:X28 X11:X14 U14 R11:R14 M11:M14 X16:X19 R16:R19 M16:M19 U48 U51:U52 X54:X58 R54:R58 M54:M58 X60:X67 R60:R67 R69:R74 X76:X79 R76:R79 M76:M79 X93:X97 R93:R97 M93:M97 X120:X129 R120:R129 M120:M129 X141:X146 R141:R146 M141:M146 X148:X152 R148:R152 M148:M152</xm:sqref>
        </x14:dataValidation>
        <x14:dataValidation type="list" allowBlank="1" showInputMessage="1" showErrorMessage="1">
          <x14:formula1>
            <xm:f>Подстановка!$G$2:$G$7</xm:f>
          </x14:formula1>
          <xm:sqref>T9 T12 T17 T19 T22 T24:T28 T31 T35 T39 T43 T45 T48 T50:T52 T55 T57:T58 T61 T63:T67 T70 T72:T74 T77 T79 T82 T84 T87 T89:T91 T94 T97 T100 T102:T105 T108 T111 T115 T117:T118 T121 T124:T129 T132 T136 T138:T139 T142 T144:T145 T149 T151:T152 T155 T157:T158 T161 T165 T168 T170:T175 T177:T182 T185 T187:T192 T194:T199 T202 T204:T209 T211:T216 T219 T221:T226 T228:T233 T236 T238:T243 T245:T250 T253 T255:T260 T262:T267 T270 T272:T277 T279:T284 T287 T289:T294 T296:T301 T304 T306:T311 T313:T318 T321 T323:T328 T330:T335 T338 T340:T345 T347:T352 T355 T357:T362 T364:T369 T372 T374:T379 T381:T386 T389 T391:T396 T398:T403 T406 T408:T413 T415:T420 T423 T425:T430 T432:T437 T440 T442:T447 T449:T454 T457 T459:T464 T466:T471 T474 T476:T481 T483:T488 T491 T493:T498 T500:T505 T508 T510:T515 T517:T522 T525 T527:T532 T534:T539 T542 T544:T549 T551:T556 T559 T561:T566 T568:T573 T576 T578:T583 T585:T590 T593 T595:T600 T602:T607 T610 T612:T617 T619:T624 T627 T629:T634 T636:T641 T644 T646:T651 T653:T658 T661 T663:T668 T670:T675 T678 T680:T685 T687:T692 T695 T697:T702 T704:T709 T712 T714:T719 T721:T726 T729 T731:T736 T738:T743 T746 T748:T753 T755:T760 T763 T765:T770 T772:T777 T780 T782:T787 T789:T794 T797 T799:T804 T806:T811 T814 T816:T821 T823:T828 T831 T833:T838 T840:T845 T848 T850:T855 T857:T862 T865 T867:T872 T874:T879 T882 T884:T889 T891:T896 T899 T901:T906 T908:T913 T916 T918:T923 T925:T930 T933 T935:T940 T942:T947 T950 T952:T957 T959:T964 T967 T969:T974 T976:T981 T984 T986:T991 T993:T998 T1001 T1003:T1008 T1010:T1015 T1018 T1020:T1025 T1027:T1032 T1035 T1037:T1042 T1044:T1049 T1052 T1054:T1059 T1061:T1066 T1069 T1071:T1076 T1078:T1083 T1086 T1088:T1093 T1095:T1100 T1103 T1105:T1110 T1112:T1117 T1120 T1122:T1127 T1129:T1134 T1137 T1139:T1144 T1146:T1151 T1154 T1156:T1161 T1163:T1168 T1171 T1173:T1178 T1180:T1185 T1188 T1190:T1195 T1197:T1202 T1205 T1207:T1212 T1214:T1219 T1222 T1224:T1229 T1231:T1236 T1239 T1241:T1246 T1248:T1253 T1256 T1258:T1263 T1265:T1270 T1273 T1275:T1280 T1282:T1287 T1290 T1292:T1297 T1299:T1304 T1307 T1309:T1314 T1316:T1321 T1324 T1326:T1331 T1333:T1338 T1341 T1343:T1348 T1350:T1355 T1358 T1360:T1365 T1367:T1372 T1375 T1377:T1382 T1384:T1389 T1392 T1394:T1399 T1401:T1406 T1409 T1411:T1416 T1418:T1423 T1426 T1428:T1433 T1435:T1440 T1443 T1445:T1450 T1452:T1457 T1460 T1462:T1467 T1469:T1474 T1477 T1479:T1484 T1486:T1491 T1494 T1496:T1501 T1503:T1508 T1511 T1513:T1518 T1520:T1525 T1528 T1530:T1535 T1537:T1542 T1545 T1547:T1552 T1554:T1559 T1562 T1564:T1569 T1571:T1576 T1579 T1581:T1586 T1588:T1593 T1596 T1598:T1603 T1605:T1610 T1613 T1615:T1620 T1622:T1627 T1630 T1632:T1637 T1639:T1644 T1647 T1649:T1654 T1656:T1661 T1664 T1666:T1671 T1673:T1678 T1681 T1683:T1688 T1690:T1695 T1698 T1700:T1705 T1707:T1712 T1715 T1717:T1722 T1724:T1729 T1732 T1734:T1739 T1741:T1746 T1749 T1751:T1756 T1758:T1763 T1766 T1768:T1773 T1775:T1780 T1783 T1785:T1790 T1792:T1797 T1800 T1802:T1807 T1809:T1814 T1817 T1819:T1824 T1826:T1831 T1834 T1836:T1841 T1843:T1848 T1851 T1853:T1858 T1860:T1865 T1868 T1870:T1875 T1877:T1882 T1885 T1887:T1892 T1894:T1899 T1902 T1904:T1909 T1911:T1916 T1919 T1921:T1926 T1928:T1933 T1936 T1938:T1943 T1945:T1950 T1953 T1955:T1960 T1962:T1967 T1970 T1972:T1977 T1979:T1984 T1987 T1989:T1994 T1996:T2001 T2004 T2006:T2011 T2013:T2018 T2021 T2023:T2028 T2030:T2035 T2038 T2040:T2045 T2047:T2052 T2055 T2057:T2062 T2064:T2069 T2072 T2074:T2079 T2081:T2086 T2089 T2091:T2096 T2098:T2103 T2106 T2108:T2113 T2115:T2120 T2123 T2125:T2130 T2132:T2137 T2140 T2142:T2147 T2149:T2154 T2157 T2159:T2164 T2166:T2171 T2174 T2176:T2181 T2183:T2188 T2191 T2193:T2198 T2200:T2205 T2208 T2210:T2215 T2217:T2222 T2225 T2227:T2232 T2234:T2239 T2242 T2244:T2249 T2251:T2256 T2259 T2261:T2266 T2268:T2273 T2276 T2278:T2283 T2285:T2290 T2293 T2295:T2300 T2302:T2307 T2310 T2312:T2317 T2319:T2324 T2327 T2329:T2334 T2336:T2341 T2344 T2346:T2351 T2353:T2358 T2361 T2363:T2368 T2370:T2375 T2378 T2380:T2385 T2387:T2392 T2395 T2397:T2402 T2404:T2409 T2412 T2414:T2419 T2421:T2426 T2429 T2431:T2436 T2438:T2443 T2446 T2448:T2453 T2455:T2460 T2463 T2465:T2470 T2472:T2477 T2480 T2482:T2487 T2489:T2494 T2497 T2499:T2504 T2506:T2511 T2514 T2516:T2521 T2523:T2528 T2531 T2533:T2538 T2540:T2545 T2548 T2550:T2555 T2557:T2562 T2565 T2567:T2572 T2574:T2579 T2582 T2584:T2589 T2591:T2596 T2599 T2601:T2606 T2608:T2613 T2616 T2618:T2623 T2625:T2630 T2633 T2635:T2640 T2642:T2647 T2650 T2652:T2657 T2659:T2664 T2667 T2669:T2674 T2676:T2681 T2684 T2686:T2691 T2693:T2698 T2701 T2703:T2708 T2710:T2715 T2718 T2720:T2725 T2727:T2732 T2735 T2737:T2742 T2744:T2749 T2752 T2754:T2759 T2761:T2766 T2769 T2771:T2776 T2778:T2783 T2786 T2788:T2793 T2795:T2800 T2803 T2805:T2810 T2812:T2817 T2820 T2822:T2827 T2829:T2834 T2837 T2839:T2844 T2846:T2851 T2854 T2856:T2861 T2863:T2868 T2871 T2873:T2878 T2880:T2885 T2888 T2890:T2895 T2897:T2902 T2905 T2907:T2912 T2914:T2919 T2922 T2924:T2929 T2931:T2936 T2939 T2941:T2946 T2948:T2953 T2956 T2958:T2963 T2965:T2970 T2973 T2975:T2980 T2982:T2987 T2990 T2992:T2997 T2999:T3004 T3007 T3009:T3014 T3016:T3021 T3024 T3026:T3031 T3033:T3038 T3041 T3043:T3048 T3050:T3055 T3058 T3060:T3065 T3067:T3072 T3075 T3077:T3082 T3084:T3089 T3092 T3094:T3099 T3101:T3106 T3109 T3111:T3116 T3118:T3123 T3126 T3128:T3133 T3135:T3140 T3143 T3145:T3150 T3152:T3157 T3160 T3162:T3167 T3169:T3174 T3177 T3179:T3184 T3186:T3191 T3194 T3196:T3201 T3203:T3208 T3211 T3213:T3218 T3220:T3225 T3228 T3230:T3235 T3237:T3242 T3245 T3247:T3252 T3254:T3259 T3262 T3264:T3269 T3271:T3276 T3279 T3281:T3286 T3288:T3293 T3296 T3298:T3303 T3305:T3310 T3313 T3315:T3320 T3322:T3327 T3330 T3332:T3337 T3339:T3344 T3347 T3349:T3354 T3356:T3361 T3364 T3366:T3371 T3373:T3378 T3381 T3383:T3388 T3390:T3395 T3398 T3400:T3405 T3407:T3412 T3415 T3417:T3422 T3424:T3429 T3432 T3434:T3439 T3441:T3446 T3449 T3451:T3456 T3458:T3463 T3466 T3468:T3473 T3475:T3480 T3483 T3485:T3490 T3492:T3497 T3500 T3502:T3507 T3509:T3514 T3517 T3519:T3524 T3526:T3531 T3534 T3536:T3541 T3543:T3548 T3551 T3553:T3558 T3560:T3565 T3568 T3570:T3575 T3577:T3582 T3585 T3587:T3592 T3594:T3599 T3602 T3604:T3609 T3611:T3616 T3619 T3621:T3626 T3628:T3633 T3636 T3638:T3643 T3645:T3650 T3653 T3655:T3660 T3662:T3667 T3670 T3672:T3677 T3679:T3684 T3687 T3689:T3694 T3696:T3701 T3704 T3706:T3711 T3713:T3718 T3721 T3723:T3728 T3730:T3735 T3738 T3740:T3745 T3747:T3752 T3755 T3757:T3762 T3764:T3769 T3772 T3774:T3779 T3781:T3786 T3789 T3791:T3796 T3798:T3803 T3806 T3808:T3813 T3815:T3820 T3823 T3825:T3830 T3832:T3837 T3840 T3842:T3847 T3849:T3854 T3857 T3859:T3864 T3866:T3871 T3874 T3876:T3881 T3883:T3888 T3891 T3893:T3898 T3900:T3905 T3908 T3910:T3915 T3917:T3922 T14</xm:sqref>
        </x14:dataValidation>
        <x14:dataValidation type="list" allowBlank="1" showInputMessage="1">
          <x14:formula1>
            <xm:f>Подстановка!$F$2:$F$47</xm:f>
          </x14:formula1>
          <xm:sqref>S8:S9 S21:S28 S30:S32 S34:S36 S38:S40 S42:S45 S47:S52 S69:S74 S81:S84 S86:S91 S99:S105 S107:S108 S110:S112 S114:S118 S131:S133 S135:S139 S154:S158 S160:S162 S164:S165 S167:S182 S184:S199 S201:S216 S218:S233 S235:S250 S252:S267 S269:S284 S286:S301 S303:S318 S320:S335 S337:S352 S354:S369 S371:S386 S388:S403 S405:S420 S422:S437 S439:S454 S456:S471 S473:S488 S490:S505 S507:S522 S524:S539 S541:S556 S558:S573 S575:S590 S592:S607 S609:S624 S626:S641 S643:S658 S660:S675 S677:S692 S694:S709 S711:S726 S728:S743 S745:S760 S762:S777 S779:S794 S796:S811 S813:S828 S830:S845 S847:S862 S864:S879 S881:S896 S898:S913 S915:S930 S932:S947 S949:S964 S966:S981 S983:S998 S1000:S1015 S1017:S1032 S1034:S1049 S1051:S1066 S1068:S1083 S1085:S1100 S1102:S1117 S1119:S1134 S1136:S1151 S1153:S1168 S1170:S1185 S1187:S1202 S1204:S1219 S1221:S1236 S1238:S1253 S1255:S1270 S1272:S1287 S1289:S1304 S1306:S1321 S1323:S1338 S1340:S1355 S1357:S1372 S1374:S1389 S1391:S1406 S1408:S1423 S1425:S1440 S1442:S1457 S1459:S1474 S1476:S1491 S1493:S1508 S1510:S1525 S1527:S1542 S1544:S1559 S1561:S1576 S1578:S1593 S1595:S1610 S1612:S1627 S1629:S1644 S1646:S1661 S1663:S1678 S1680:S1695 S1697:S1712 S1714:S1729 S1731:S1746 S1748:S1763 S1765:S1780 S1782:S1797 S1799:S1814 S1816:S1831 S1833:S1848 S1850:S1865 S1867:S1882 S1884:S1899 S1901:S1916 S1918:S1933 S1935:S1950 S1952:S1967 S1969:S1984 S1986:S2001 S2003:S2018 S2020:S2035 S2037:S2052 S2054:S2069 S2071:S2086 S2088:S2103 S2105:S2120 S2122:S2137 S2139:S2154 S2156:S2171 S2173:S2188 S2190:S2205 S2207:S2222 S2224:S2239 S2241:S2256 S2258:S2273 S2275:S2290 S2292:S2307 S2309:S2324 S2326:S2341 S2343:S2358 S2360:S2375 S2377:S2392 S2394:S2409 S2411:S2426 S2428:S2443 S2445:S2460 S2462:S2477 S2479:S2494 S2496:S2511 S2513:S2528 S2530:S2545 S2547:S2562 S2564:S2579 S2581:S2596 S2598:S2613 S2615:S2630 S2632:S2647 S2649:S2664 S2666:S2681 S2683:S2698 S2700:S2715 S2717:S2732 S2734:S2749 S2751:S2766 S2768:S2783 S2785:S2800 S2802:S2817 S2819:S2834 S2836:S2851 S2853:S2868 S2870:S2885 S2887:S2902 S2904:S2919 S2921:S2936 S2938:S2953 S2955:S2970 S2972:S2987 S2989:S3004 S3006:S3021 S3023:S3038 S3040:S3055 S3057:S3072 S3074:S3089 S3091:S3106 S3108:S3123 S3125:S3140 S3142:S3157 S3159:S3174 S3176:S3191 S3193:S3208 S3210:S3225 S3227:S3242 S3244:S3259 S3261:S3276 S3278:S3293 S3295:S3310 S3312:S3327 S3329:S3344 S3346:S3361 S3363:S3378 S3380:S3395 S3397:S3412 S3414:S3429 S3431:S3446 S3448:S3463 S3465:S3480 S3482:S3497 S3499:S3514 S3516:S3531 S3533:S3548 S3550:S3565 S3567:S3582 S3584:S3599 S3601:S3616 S3618:S3633 S3635:S3650 S3652:S3667 S3669:S3684 S3686:S3701 S3703:S3718 S3720:S3735 S3737:S3752 S3754:S3769 S3771:S3786 S3788:S3803 S3805:S3820 S3822:S3837 S3839:S3854 S3856:S3871 S3873:S3888 S3890:S3905 S3907:S3922 S11:S14 S16:S19 S54:S58 S60:S67 S76:S79 S93:S97 S120:S129 S141:S146 S148:S152</xm:sqref>
        </x14:dataValidation>
        <x14:dataValidation type="list" allowBlank="1" showInputMessage="1">
          <x14:formula1>
            <xm:f>Подстановка!$I$2:$I$67</xm:f>
          </x14:formula1>
          <xm:sqref>AD8:AD9 AD30:AD32 AD34:AD36 AD38:AD40 AD42:AD45 AD47:AD52 AD69:AD74 AD81:AD84 AD86:AD91 AD99:AD105 AD107:AD108 AD110:AD112 AD114:AD118 AD131:AD133 AD135:AD139 AD154:AD158 AD160:AD162 AD164:AD165 AD167:AD182 AD184:AD199 AD201:AD216 AD218:AD233 AD235:AD250 AD252:AD267 AD269:AD284 AD286:AD301 AD303:AD318 AD320:AD335 AD337:AD352 AD354:AD369 AD371:AD386 AD388:AD403 AD405:AD420 AD422:AD437 AD439:AD454 AD456:AD471 AD473:AD488 AD490:AD505 AD507:AD522 AD524:AD539 AD541:AD556 AD558:AD573 AD575:AD590 AD592:AD607 AD609:AD624 AD626:AD641 AD643:AD658 AD660:AD675 AD677:AD692 AD694:AD709 AD711:AD726 AD728:AD743 AD745:AD760 AD762:AD777 AD779:AD794 AD796:AD811 AD813:AD828 AD830:AD845 AD847:AD862 AD864:AD879 AD881:AD896 AD898:AD913 AD915:AD930 AD932:AD947 AD949:AD964 AD966:AD981 AD983:AD998 AD1000:AD1015 AD1017:AD1032 AD1034:AD1049 AD1051:AD1066 AD1068:AD1083 AD1085:AD1100 AD1102:AD1117 AD1119:AD1134 AD1136:AD1151 AD1153:AD1168 AD1170:AD1185 AD1187:AD1202 AD1204:AD1219 AD1221:AD1236 AD1238:AD1253 AD1255:AD1270 AD1272:AD1287 AD1289:AD1304 AD1306:AD1321 AD1323:AD1338 AD1340:AD1355 AD1357:AD1372 AD1374:AD1389 AD1391:AD1406 AD1408:AD1423 AD1425:AD1440 AD1442:AD1457 AD1459:AD1474 AD1476:AD1491 AD1493:AD1508 AD1510:AD1525 AD1527:AD1542 AD1544:AD1559 AD1561:AD1576 AD1578:AD1593 AD1595:AD1610 AD1612:AD1627 AD1629:AD1644 AD1646:AD1661 AD1663:AD1678 AD1680:AD1695 AD1697:AD1712 AD1714:AD1729 AD1731:AD1746 AD1748:AD1763 AD1765:AD1780 AD1782:AD1797 AD1799:AD1814 AD1816:AD1831 AD1833:AD1848 AD1850:AD1865 AD1867:AD1882 AD1884:AD1899 AD1901:AD1916 AD1918:AD1933 AD1935:AD1950 AD1952:AD1967 AD1969:AD1984 AD1986:AD2001 AD2003:AD2018 AD2020:AD2035 AD2037:AD2052 AD2054:AD2069 AD2071:AD2086 AD2088:AD2103 AD2105:AD2120 AD2122:AD2137 AD2139:AD2154 AD2156:AD2171 AD2173:AD2188 AD2190:AD2205 AD2207:AD2222 AD2224:AD2239 AD2241:AD2256 AD2258:AD2273 AD2275:AD2290 AD2292:AD2307 AD2309:AD2324 AD2326:AD2341 AD2343:AD2358 AD2360:AD2375 AD2377:AD2392 AD2394:AD2409 AD2411:AD2426 AD2428:AD2443 AD2445:AD2460 AD2462:AD2477 AD2479:AD2494 AD2496:AD2511 AD2513:AD2528 AD2530:AD2545 AD2547:AD2562 AD2564:AD2579 AD2581:AD2596 AD2598:AD2613 AD2615:AD2630 AD2632:AD2647 AD2649:AD2664 AD2666:AD2681 AD2683:AD2698 AD2700:AD2715 AD2717:AD2732 AD2734:AD2749 AD2751:AD2766 AD2768:AD2783 AD2785:AD2800 AD2802:AD2817 AD2819:AD2834 AD2836:AD2851 AD2853:AD2868 AD2870:AD2885 AD2887:AD2902 AD2904:AD2919 AD2921:AD2936 AD2938:AD2953 AD2955:AD2970 AD2972:AD2987 AD2989:AD3004 AD3006:AD3021 AD3023:AD3038 AD3040:AD3055 AD3057:AD3072 AD3074:AD3089 AD3091:AD3106 AD3108:AD3123 AD3125:AD3140 AD3142:AD3157 AD3159:AD3174 AD3176:AD3191 AD3193:AD3208 AD3210:AD3225 AD3227:AD3242 AD3244:AD3259 AD3261:AD3276 AD3278:AD3293 AD3295:AD3310 AD3312:AD3327 AD3329:AD3344 AD3346:AD3361 AD3363:AD3378 AD3380:AD3395 AD3397:AD3412 AD3414:AD3429 AD3431:AD3446 AD3448:AD3463 AD3465:AD3480 AD3482:AD3497 AD3499:AD3514 AD3516:AD3531 AD3533:AD3548 AD3550:AD3565 AD3567:AD3582 AD3584:AD3599 AD3601:AD3616 AD3618:AD3633 AD3635:AD3650 AD3652:AD3667 AD3669:AD3684 AD3686:AD3701 AD3703:AD3718 AD3720:AD3735 AD3737:AD3752 AD3754:AD3769 AD3771:AD3786 AD3788:AD3803 AD3805:AD3820 AD3822:AD3837 AD3839:AD3854 AD3856:AD3871 AD3873:AD3888 AD3890:AD3905 AD3907:AD3922 AD11:AD14 AD16:AD19 AD21:AD28 AD54:AD58 AD60:AD67 AD76:AD79 AD93:AD97 AD120:AD129 AD141:AD143 AD145:AD146 AD148:AD152</xm:sqref>
        </x14:dataValidation>
        <x14:dataValidation type="list" allowBlank="1" showInputMessage="1" showErrorMessage="1">
          <x14:formula1>
            <xm:f>Подстановка!$B$2:$B$5</xm:f>
          </x14:formula1>
          <xm:sqref>C8 C11 C16 C21 C30 C34 C38 C42 C47 C54 C60 C69 C76 C81 C86 C93 C99 C107 C110 C114 C120 C131 C135 C141 C148 C154 C160 C164 C167 C184 C201 C218 C235 C252 C269 C286 C303 C320 C337 C354 C371 C388 C405 C422 C439 C456 C473 C490 C507 C524 C541 C558 C575 C592 C609 C626 C643 C660 C677 C694 C711 C728 C745 C762 C779 C796 C813 C830 C847 C864 C881 C898 C915 C932 C949 C966 C983 C1000 C1017 C1034 C1051 C1068 C1085 C1102 C1119 C1136 C1153 C1170 C1187 C1204 C1221 C1238 C1255 C1272 C1289 C1306 C1323 C1340 C1357 C1374 C1391 C1408 C1425 C1442 C1459 C1476 C1493 C1510 C1527 C1544 C1561 C1578 C1595 C1612 C1629 C1646 C1663 C1680 C1697 C1714 C1731 C1748 C1765 C1782 C1799 C1816 C1833 C1850 C1867 C1884 C1901 C1918 C1935 C1952 C1969 C1986 C2003 C2020 C2037 C2054 C2071 C2088 C2105 C2122 C2139 C2156 C2173 C2190 C2207 C2224 C2241 C2258 C2275 C2292 C2309 C2326 C2343 C2360 C2377 C2394 C2411 C2428 C2445 C2462 C2479 C2496 C2513 C2530 C2547 C2564 C2581 C2598 C2615 C2632 C2649 C2666 C2683 C2700 C2717 C2734 C2751 C2768 C2785 C2802 C2819 C2836 C2853 C2870 C2887 C2904 C2921 C2938 C2955 C2972 C2989 C3006 C3023 C3040 C3057 C3074 C3091 C3108 C3125 C3142 C3159 C3176 C3193 C3210 C3227 C3244 C3261 C3278 C3295 C3312 C3329 C3346 C3363 C3380 C3397 C3414 C3431 C3448 C3465 C3482 C3499 C3516 C3533 C3550 C3567 C3584 C3601 C3618 C3635 C3652 C3669 C3686 C3703 C3720 C3737 C3754 C3771 C3788 C3805 C3822 C3839 C3856 C3873 C3890 C3907</xm:sqref>
        </x14:dataValidation>
        <x14:dataValidation type="list" allowBlank="1" showInputMessage="1">
          <x14:formula1>
            <xm:f>Подстановка!$H$2:$H$46</xm:f>
          </x14:formula1>
          <xm:sqref>W8:W9 W21:W28 W30:W32 W34:W36 W38:W40 W42:W45 W47:W52 W69:W74 W81:W84 W86:W91 W99:W105 W107:W108 W110:W112 W114:W118 W131:W133 W135:W139 W154:W158 W160:W162 W164:W165 W167:W182 W184:W199 W201:W216 W218:W233 W235:W250 W252:W267 W269:W284 W286:W301 W303:W318 W320:W335 W337:W352 W354:W369 W371:W386 W388:W403 W405:W420 W422:W437 W439:W454 W456:W471 W473:W488 W490:W505 W507:W522 W524:W539 W541:W556 W558:W573 W575:W590 W592:W607 W609:W624 W626:W641 W643:W658 W660:W675 W677:W692 W694:W709 W711:W726 W728:W743 W745:W760 W762:W777 W779:W794 W796:W811 W813:W828 W830:W845 W847:W862 W864:W879 W881:W896 W898:W913 W915:W930 W932:W947 W949:W964 W966:W981 W983:W998 W1000:W1015 W1017:W1032 W1034:W1049 W1051:W1066 W1068:W1083 W1085:W1100 W1102:W1117 W1119:W1134 W1136:W1151 W1153:W1168 W1170:W1185 W1187:W1202 W1204:W1219 W1221:W1236 W1238:W1253 W1255:W1270 W1272:W1287 W1289:W1304 W1306:W1321 W1323:W1338 W1340:W1355 W1357:W1372 W1374:W1389 W1391:W1406 W1408:W1423 W1425:W1440 W1442:W1457 W1459:W1474 W1476:W1491 W1493:W1508 W1510:W1525 W1527:W1542 W1544:W1559 W1561:W1576 W1578:W1593 W1595:W1610 W1612:W1627 W1629:W1644 W1646:W1661 W1663:W1678 W1680:W1695 W1697:W1712 W1714:W1729 W1731:W1746 W1748:W1763 W1765:W1780 W1782:W1797 W1799:W1814 W1816:W1831 W1833:W1848 W1850:W1865 W1867:W1882 W1884:W1899 W1901:W1916 W1918:W1933 W1935:W1950 W1952:W1967 W1969:W1984 W1986:W2001 W2003:W2018 W2020:W2035 W2037:W2052 W2054:W2069 W2071:W2086 W2088:W2103 W2105:W2120 W2122:W2137 W2139:W2154 W2156:W2171 W2173:W2188 W2190:W2205 W2207:W2222 W2224:W2239 W2241:W2256 W2258:W2273 W2275:W2290 W2292:W2307 W2309:W2324 W2326:W2341 W2343:W2358 W2360:W2375 W2377:W2392 W2394:W2409 W2411:W2426 W2428:W2443 W2445:W2460 W2462:W2477 W2479:W2494 W2496:W2511 W2513:W2528 W2530:W2545 W2547:W2562 W2564:W2579 W2581:W2596 W2598:W2613 W2615:W2630 W2632:W2647 W2649:W2664 W2666:W2681 W2683:W2698 W2700:W2715 W2717:W2732 W2734:W2749 W2751:W2766 W2768:W2783 W2785:W2800 W2802:W2817 W2819:W2834 W2836:W2851 W2853:W2868 W2870:W2885 W2887:W2902 W2904:W2919 W2921:W2936 W2938:W2953 W2955:W2970 W2972:W2987 W2989:W3004 W3006:W3021 W3023:W3038 W3040:W3055 W3057:W3072 W3074:W3089 W3091:W3106 W3108:W3123 W3125:W3140 W3142:W3157 W3159:W3174 W3176:W3191 W3193:W3208 W3210:W3225 W3227:W3242 W3244:W3259 W3261:W3276 W3278:W3293 W3295:W3310 W3312:W3327 W3329:W3344 W3346:W3361 W3363:W3378 W3380:W3395 W3397:W3412 W3414:W3429 W3431:W3446 W3448:W3463 W3465:W3480 W3482:W3497 W3499:W3514 W3516:W3531 W3533:W3548 W3550:W3565 W3567:W3582 W3584:W3599 W3601:W3616 W3618:W3633 W3635:W3650 W3652:W3667 W3669:W3684 W3686:W3701 W3703:W3718 W3720:W3735 W3737:W3752 W3754:W3769 W3771:W3786 W3788:W3803 W3805:W3820 W3822:W3837 W3839:W3854 W3856:W3871 W3873:W3888 W3890:W3905 W3907:W3922 W11:W14 W16:W19 W54:W58 W60:W67 W76:W79 W93:W97 W120:W129 W141:W146 W148:W152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workbookViewId="0">
      <selection activeCell="H50" sqref="H50"/>
    </sheetView>
  </sheetViews>
  <sheetFormatPr defaultColWidth="9.140625" defaultRowHeight="15" x14ac:dyDescent="0.25"/>
  <cols>
    <col min="1" max="1" width="31.85546875" style="6" bestFit="1" customWidth="1"/>
    <col min="2" max="2" width="31.85546875" style="6" customWidth="1"/>
    <col min="3" max="3" width="59" style="6" bestFit="1" customWidth="1"/>
    <col min="4" max="4" width="21.140625" style="6" bestFit="1" customWidth="1"/>
    <col min="5" max="5" width="9.140625" style="6"/>
    <col min="6" max="6" width="25.85546875" style="6" customWidth="1"/>
    <col min="7" max="7" width="17.85546875" style="6" bestFit="1" customWidth="1"/>
    <col min="8" max="8" width="63.85546875" style="6" bestFit="1" customWidth="1"/>
    <col min="9" max="9" width="58.28515625" style="6" bestFit="1" customWidth="1"/>
    <col min="10" max="16384" width="9.140625" style="6"/>
  </cols>
  <sheetData>
    <row r="1" spans="1:9" s="5" customFormat="1" ht="14.25" x14ac:dyDescent="0.2">
      <c r="A1" s="55" t="s">
        <v>10</v>
      </c>
      <c r="B1" s="57" t="s">
        <v>144</v>
      </c>
      <c r="C1" s="55" t="s">
        <v>2</v>
      </c>
      <c r="D1" s="57" t="s">
        <v>83</v>
      </c>
      <c r="E1" s="55" t="s">
        <v>89</v>
      </c>
      <c r="F1" s="55" t="s">
        <v>90</v>
      </c>
      <c r="G1" s="57" t="s">
        <v>10</v>
      </c>
      <c r="H1" s="57" t="s">
        <v>15</v>
      </c>
      <c r="I1" s="55" t="s">
        <v>92</v>
      </c>
    </row>
    <row r="2" spans="1:9" ht="13.9" x14ac:dyDescent="0.25">
      <c r="A2" s="56" t="s">
        <v>81</v>
      </c>
      <c r="B2" s="58" t="s">
        <v>145</v>
      </c>
      <c r="C2" s="56" t="s">
        <v>104</v>
      </c>
      <c r="D2" s="58" t="s">
        <v>28</v>
      </c>
      <c r="E2" s="56">
        <v>1960</v>
      </c>
      <c r="F2" s="61" t="s">
        <v>41</v>
      </c>
      <c r="G2" s="58" t="s">
        <v>91</v>
      </c>
      <c r="H2" s="58" t="s">
        <v>244</v>
      </c>
      <c r="I2" s="56" t="s">
        <v>93</v>
      </c>
    </row>
    <row r="3" spans="1:9" ht="13.9" x14ac:dyDescent="0.25">
      <c r="A3" s="56" t="s">
        <v>82</v>
      </c>
      <c r="B3" s="58" t="s">
        <v>181</v>
      </c>
      <c r="C3" s="56" t="s">
        <v>105</v>
      </c>
      <c r="D3" s="58" t="s">
        <v>29</v>
      </c>
      <c r="E3" s="56">
        <v>1961</v>
      </c>
      <c r="F3" s="61" t="s">
        <v>38</v>
      </c>
      <c r="G3" s="58" t="s">
        <v>180</v>
      </c>
      <c r="H3" s="58" t="s">
        <v>245</v>
      </c>
      <c r="I3" s="56" t="s">
        <v>94</v>
      </c>
    </row>
    <row r="4" spans="1:9" ht="13.9" x14ac:dyDescent="0.25">
      <c r="A4" s="56" t="s">
        <v>182</v>
      </c>
      <c r="B4" s="58" t="s">
        <v>183</v>
      </c>
      <c r="C4" s="56" t="s">
        <v>106</v>
      </c>
      <c r="D4" s="58" t="s">
        <v>147</v>
      </c>
      <c r="E4" s="56">
        <v>1962</v>
      </c>
      <c r="F4" s="61" t="s">
        <v>43</v>
      </c>
      <c r="G4" s="58" t="s">
        <v>149</v>
      </c>
      <c r="H4" s="58" t="s">
        <v>246</v>
      </c>
      <c r="I4" s="56" t="s">
        <v>258</v>
      </c>
    </row>
    <row r="5" spans="1:9" ht="13.9" x14ac:dyDescent="0.25">
      <c r="A5" s="56" t="s">
        <v>193</v>
      </c>
      <c r="B5" s="58" t="s">
        <v>184</v>
      </c>
      <c r="C5" s="56" t="s">
        <v>82</v>
      </c>
      <c r="D5" s="58" t="s">
        <v>153</v>
      </c>
      <c r="E5" s="56">
        <v>1963</v>
      </c>
      <c r="F5" s="61" t="s">
        <v>44</v>
      </c>
      <c r="G5" s="58" t="s">
        <v>150</v>
      </c>
      <c r="H5" s="58" t="s">
        <v>177</v>
      </c>
      <c r="I5" s="56" t="s">
        <v>118</v>
      </c>
    </row>
    <row r="6" spans="1:9" ht="13.9" x14ac:dyDescent="0.25">
      <c r="C6" s="56" t="s">
        <v>107</v>
      </c>
      <c r="D6" s="58" t="s">
        <v>154</v>
      </c>
      <c r="E6" s="56">
        <v>1964</v>
      </c>
      <c r="F6" s="61" t="s">
        <v>46</v>
      </c>
      <c r="G6" s="58" t="s">
        <v>225</v>
      </c>
      <c r="H6" s="58" t="s">
        <v>178</v>
      </c>
      <c r="I6" s="56" t="s">
        <v>135</v>
      </c>
    </row>
    <row r="7" spans="1:9" ht="13.9" x14ac:dyDescent="0.25">
      <c r="C7" s="56" t="s">
        <v>108</v>
      </c>
      <c r="E7" s="56">
        <v>1965</v>
      </c>
      <c r="F7" s="61" t="s">
        <v>48</v>
      </c>
      <c r="G7" s="58" t="s">
        <v>226</v>
      </c>
      <c r="H7" s="58" t="s">
        <v>155</v>
      </c>
      <c r="I7" s="56" t="s">
        <v>136</v>
      </c>
    </row>
    <row r="8" spans="1:9" ht="13.9" x14ac:dyDescent="0.25">
      <c r="C8" s="56" t="s">
        <v>109</v>
      </c>
      <c r="E8" s="56">
        <v>1966</v>
      </c>
      <c r="F8" s="61" t="s">
        <v>49</v>
      </c>
      <c r="H8" s="58" t="s">
        <v>156</v>
      </c>
      <c r="I8" s="56" t="s">
        <v>137</v>
      </c>
    </row>
    <row r="9" spans="1:9" ht="13.9" x14ac:dyDescent="0.25">
      <c r="C9" s="56" t="s">
        <v>110</v>
      </c>
      <c r="E9" s="56">
        <v>1967</v>
      </c>
      <c r="F9" s="61" t="s">
        <v>50</v>
      </c>
      <c r="H9" s="58" t="s">
        <v>157</v>
      </c>
      <c r="I9" s="56" t="s">
        <v>261</v>
      </c>
    </row>
    <row r="10" spans="1:9" ht="13.9" x14ac:dyDescent="0.25">
      <c r="C10" s="56" t="s">
        <v>111</v>
      </c>
      <c r="E10" s="56">
        <v>1968</v>
      </c>
      <c r="F10" s="61" t="s">
        <v>52</v>
      </c>
      <c r="H10" s="58" t="s">
        <v>158</v>
      </c>
      <c r="I10" s="56" t="s">
        <v>260</v>
      </c>
    </row>
    <row r="11" spans="1:9" ht="13.9" x14ac:dyDescent="0.25">
      <c r="C11" s="56" t="s">
        <v>112</v>
      </c>
      <c r="E11" s="56">
        <v>1969</v>
      </c>
      <c r="F11" s="61" t="s">
        <v>64</v>
      </c>
      <c r="H11" s="58" t="s">
        <v>159</v>
      </c>
      <c r="I11" s="56" t="s">
        <v>259</v>
      </c>
    </row>
    <row r="12" spans="1:9" ht="13.9" x14ac:dyDescent="0.25">
      <c r="C12" s="56" t="s">
        <v>113</v>
      </c>
      <c r="E12" s="56">
        <v>1970</v>
      </c>
      <c r="F12" s="61" t="s">
        <v>61</v>
      </c>
      <c r="H12" s="58" t="s">
        <v>160</v>
      </c>
      <c r="I12" s="56" t="s">
        <v>95</v>
      </c>
    </row>
    <row r="13" spans="1:9" ht="13.9" x14ac:dyDescent="0.25">
      <c r="C13" s="56" t="s">
        <v>114</v>
      </c>
      <c r="E13" s="56">
        <v>1971</v>
      </c>
      <c r="F13" s="61" t="s">
        <v>66</v>
      </c>
      <c r="H13" s="58" t="s">
        <v>161</v>
      </c>
      <c r="I13" s="56" t="s">
        <v>98</v>
      </c>
    </row>
    <row r="14" spans="1:9" ht="13.9" x14ac:dyDescent="0.25">
      <c r="C14" s="56" t="s">
        <v>115</v>
      </c>
      <c r="E14" s="56">
        <v>1972</v>
      </c>
      <c r="F14" s="61" t="s">
        <v>67</v>
      </c>
      <c r="H14" s="58" t="s">
        <v>162</v>
      </c>
      <c r="I14" s="56" t="s">
        <v>117</v>
      </c>
    </row>
    <row r="15" spans="1:9" ht="13.9" x14ac:dyDescent="0.25">
      <c r="C15" s="56" t="s">
        <v>116</v>
      </c>
      <c r="E15" s="56">
        <v>1973</v>
      </c>
      <c r="F15" s="61" t="s">
        <v>69</v>
      </c>
      <c r="H15" s="58" t="s">
        <v>163</v>
      </c>
      <c r="I15" s="56" t="s">
        <v>96</v>
      </c>
    </row>
    <row r="16" spans="1:9" ht="13.9" x14ac:dyDescent="0.25">
      <c r="E16" s="56">
        <v>1974</v>
      </c>
      <c r="F16" s="61" t="s">
        <v>71</v>
      </c>
      <c r="H16" s="58" t="s">
        <v>164</v>
      </c>
      <c r="I16" s="56" t="s">
        <v>97</v>
      </c>
    </row>
    <row r="17" spans="5:9" ht="13.9" x14ac:dyDescent="0.25">
      <c r="E17" s="56">
        <v>1975</v>
      </c>
      <c r="F17" s="61" t="s">
        <v>72</v>
      </c>
      <c r="H17" s="58" t="s">
        <v>165</v>
      </c>
      <c r="I17" s="56" t="s">
        <v>99</v>
      </c>
    </row>
    <row r="18" spans="5:9" ht="13.9" x14ac:dyDescent="0.25">
      <c r="E18" s="56">
        <v>1976</v>
      </c>
      <c r="F18" s="61" t="s">
        <v>73</v>
      </c>
      <c r="H18" s="58" t="s">
        <v>179</v>
      </c>
      <c r="I18" s="56" t="s">
        <v>100</v>
      </c>
    </row>
    <row r="19" spans="5:9" ht="13.9" x14ac:dyDescent="0.25">
      <c r="E19" s="56">
        <v>1977</v>
      </c>
      <c r="F19" s="61" t="s">
        <v>75</v>
      </c>
      <c r="H19" s="58" t="s">
        <v>176</v>
      </c>
      <c r="I19" s="56" t="s">
        <v>101</v>
      </c>
    </row>
    <row r="20" spans="5:9" ht="13.9" x14ac:dyDescent="0.25">
      <c r="E20" s="56">
        <v>1978</v>
      </c>
      <c r="F20" s="56" t="s">
        <v>31</v>
      </c>
      <c r="H20" s="58" t="s">
        <v>166</v>
      </c>
      <c r="I20" s="56" t="s">
        <v>102</v>
      </c>
    </row>
    <row r="21" spans="5:9" ht="13.9" x14ac:dyDescent="0.25">
      <c r="E21" s="56">
        <v>1979</v>
      </c>
      <c r="F21" s="56" t="s">
        <v>32</v>
      </c>
      <c r="H21" s="58" t="s">
        <v>167</v>
      </c>
      <c r="I21" s="56" t="s">
        <v>133</v>
      </c>
    </row>
    <row r="22" spans="5:9" ht="13.9" x14ac:dyDescent="0.25">
      <c r="E22" s="56">
        <v>1980</v>
      </c>
      <c r="F22" s="56" t="s">
        <v>33</v>
      </c>
      <c r="H22" s="58" t="s">
        <v>168</v>
      </c>
      <c r="I22" s="56" t="s">
        <v>103</v>
      </c>
    </row>
    <row r="23" spans="5:9" ht="13.9" x14ac:dyDescent="0.25">
      <c r="E23" s="56">
        <v>1981</v>
      </c>
      <c r="F23" s="56" t="s">
        <v>34</v>
      </c>
      <c r="H23" s="58" t="s">
        <v>169</v>
      </c>
      <c r="I23" s="56" t="s">
        <v>134</v>
      </c>
    </row>
    <row r="24" spans="5:9" ht="13.9" x14ac:dyDescent="0.25">
      <c r="E24" s="56">
        <v>1982</v>
      </c>
      <c r="F24" s="56" t="s">
        <v>35</v>
      </c>
      <c r="H24" s="58" t="s">
        <v>170</v>
      </c>
      <c r="I24" s="56" t="s">
        <v>119</v>
      </c>
    </row>
    <row r="25" spans="5:9" ht="13.9" x14ac:dyDescent="0.25">
      <c r="E25" s="56">
        <v>1983</v>
      </c>
      <c r="F25" s="56" t="s">
        <v>36</v>
      </c>
      <c r="H25" s="58" t="s">
        <v>171</v>
      </c>
      <c r="I25" s="56" t="s">
        <v>120</v>
      </c>
    </row>
    <row r="26" spans="5:9" ht="13.9" x14ac:dyDescent="0.25">
      <c r="E26" s="56">
        <v>1984</v>
      </c>
      <c r="F26" s="56" t="s">
        <v>37</v>
      </c>
      <c r="H26" s="58" t="s">
        <v>172</v>
      </c>
      <c r="I26" s="56" t="s">
        <v>121</v>
      </c>
    </row>
    <row r="27" spans="5:9" ht="13.9" x14ac:dyDescent="0.25">
      <c r="E27" s="56">
        <v>1985</v>
      </c>
      <c r="F27" s="56" t="s">
        <v>39</v>
      </c>
      <c r="H27" s="58" t="s">
        <v>173</v>
      </c>
      <c r="I27" s="56" t="s">
        <v>122</v>
      </c>
    </row>
    <row r="28" spans="5:9" ht="13.9" x14ac:dyDescent="0.25">
      <c r="E28" s="56">
        <v>1986</v>
      </c>
      <c r="F28" s="56" t="s">
        <v>40</v>
      </c>
      <c r="H28" s="58" t="s">
        <v>174</v>
      </c>
      <c r="I28" s="56" t="s">
        <v>123</v>
      </c>
    </row>
    <row r="29" spans="5:9" ht="13.9" x14ac:dyDescent="0.25">
      <c r="E29" s="56">
        <v>1987</v>
      </c>
      <c r="F29" s="56" t="s">
        <v>42</v>
      </c>
      <c r="H29" s="58" t="s">
        <v>175</v>
      </c>
      <c r="I29" s="56" t="s">
        <v>124</v>
      </c>
    </row>
    <row r="30" spans="5:9" ht="13.9" x14ac:dyDescent="0.25">
      <c r="E30" s="56">
        <v>1988</v>
      </c>
      <c r="F30" s="56" t="s">
        <v>45</v>
      </c>
      <c r="H30" s="58" t="s">
        <v>235</v>
      </c>
      <c r="I30" s="56" t="s">
        <v>125</v>
      </c>
    </row>
    <row r="31" spans="5:9" ht="13.9" x14ac:dyDescent="0.25">
      <c r="E31" s="56">
        <v>1989</v>
      </c>
      <c r="F31" s="56" t="s">
        <v>47</v>
      </c>
      <c r="H31" s="58" t="s">
        <v>236</v>
      </c>
      <c r="I31" s="56" t="s">
        <v>126</v>
      </c>
    </row>
    <row r="32" spans="5:9" ht="13.9" x14ac:dyDescent="0.25">
      <c r="E32" s="56">
        <v>1990</v>
      </c>
      <c r="F32" s="56" t="s">
        <v>51</v>
      </c>
      <c r="H32" s="58" t="s">
        <v>237</v>
      </c>
      <c r="I32" s="56" t="s">
        <v>127</v>
      </c>
    </row>
    <row r="33" spans="5:9" ht="13.9" x14ac:dyDescent="0.25">
      <c r="E33" s="56">
        <v>1991</v>
      </c>
      <c r="F33" s="56" t="s">
        <v>53</v>
      </c>
      <c r="H33" s="58" t="s">
        <v>238</v>
      </c>
      <c r="I33" s="56" t="s">
        <v>128</v>
      </c>
    </row>
    <row r="34" spans="5:9" ht="13.9" x14ac:dyDescent="0.25">
      <c r="E34" s="56">
        <v>1992</v>
      </c>
      <c r="F34" s="56" t="s">
        <v>54</v>
      </c>
      <c r="H34" s="58" t="s">
        <v>239</v>
      </c>
      <c r="I34" s="56" t="s">
        <v>129</v>
      </c>
    </row>
    <row r="35" spans="5:9" ht="13.9" x14ac:dyDescent="0.25">
      <c r="E35" s="56">
        <v>1993</v>
      </c>
      <c r="F35" s="56" t="s">
        <v>55</v>
      </c>
      <c r="H35" s="58" t="s">
        <v>240</v>
      </c>
      <c r="I35" s="56" t="s">
        <v>130</v>
      </c>
    </row>
    <row r="36" spans="5:9" ht="13.9" x14ac:dyDescent="0.25">
      <c r="E36" s="56">
        <v>1994</v>
      </c>
      <c r="F36" s="56" t="s">
        <v>56</v>
      </c>
      <c r="H36" s="58" t="s">
        <v>241</v>
      </c>
      <c r="I36" s="56" t="s">
        <v>131</v>
      </c>
    </row>
    <row r="37" spans="5:9" ht="13.9" x14ac:dyDescent="0.25">
      <c r="E37" s="56">
        <v>1995</v>
      </c>
      <c r="F37" s="56" t="s">
        <v>57</v>
      </c>
      <c r="H37" s="58" t="s">
        <v>242</v>
      </c>
      <c r="I37" s="56" t="s">
        <v>139</v>
      </c>
    </row>
    <row r="38" spans="5:9" ht="13.9" x14ac:dyDescent="0.25">
      <c r="E38" s="56">
        <v>1996</v>
      </c>
      <c r="F38" s="56" t="s">
        <v>58</v>
      </c>
      <c r="H38" s="58" t="s">
        <v>243</v>
      </c>
      <c r="I38" s="56" t="s">
        <v>143</v>
      </c>
    </row>
    <row r="39" spans="5:9" ht="13.9" x14ac:dyDescent="0.25">
      <c r="E39" s="56">
        <v>1997</v>
      </c>
      <c r="F39" s="56" t="s">
        <v>59</v>
      </c>
      <c r="H39" s="66" t="s">
        <v>522</v>
      </c>
      <c r="I39" s="56" t="s">
        <v>263</v>
      </c>
    </row>
    <row r="40" spans="5:9" ht="13.9" x14ac:dyDescent="0.25">
      <c r="E40" s="56">
        <v>1998</v>
      </c>
      <c r="F40" s="56" t="s">
        <v>60</v>
      </c>
      <c r="H40" s="66"/>
      <c r="I40" s="56" t="s">
        <v>138</v>
      </c>
    </row>
    <row r="41" spans="5:9" ht="13.9" x14ac:dyDescent="0.25">
      <c r="E41" s="56">
        <v>1999</v>
      </c>
      <c r="F41" s="56" t="s">
        <v>62</v>
      </c>
      <c r="H41" s="66"/>
      <c r="I41" s="56" t="s">
        <v>132</v>
      </c>
    </row>
    <row r="42" spans="5:9" ht="13.9" x14ac:dyDescent="0.25">
      <c r="E42" s="56">
        <v>2000</v>
      </c>
      <c r="F42" s="56" t="s">
        <v>63</v>
      </c>
      <c r="H42" s="66"/>
      <c r="I42" s="56" t="s">
        <v>141</v>
      </c>
    </row>
    <row r="43" spans="5:9" ht="13.9" x14ac:dyDescent="0.25">
      <c r="E43" s="56">
        <v>2001</v>
      </c>
      <c r="F43" s="56" t="s">
        <v>65</v>
      </c>
      <c r="H43" s="66"/>
      <c r="I43" s="56" t="s">
        <v>140</v>
      </c>
    </row>
    <row r="44" spans="5:9" ht="13.9" x14ac:dyDescent="0.25">
      <c r="E44" s="56">
        <v>2002</v>
      </c>
      <c r="F44" s="56" t="s">
        <v>68</v>
      </c>
      <c r="H44" s="66"/>
      <c r="I44" s="56" t="s">
        <v>262</v>
      </c>
    </row>
    <row r="45" spans="5:9" ht="13.9" x14ac:dyDescent="0.25">
      <c r="E45" s="56">
        <v>2003</v>
      </c>
      <c r="F45" s="56" t="s">
        <v>70</v>
      </c>
      <c r="H45" s="66"/>
      <c r="I45" s="56" t="s">
        <v>142</v>
      </c>
    </row>
    <row r="46" spans="5:9" ht="13.9" x14ac:dyDescent="0.25">
      <c r="E46" s="56">
        <v>2004</v>
      </c>
      <c r="F46" s="56" t="s">
        <v>74</v>
      </c>
      <c r="H46" s="66"/>
      <c r="I46" s="56" t="s">
        <v>104</v>
      </c>
    </row>
    <row r="47" spans="5:9" ht="13.9" x14ac:dyDescent="0.25">
      <c r="E47" s="56">
        <v>2005</v>
      </c>
      <c r="F47" s="56" t="s">
        <v>76</v>
      </c>
      <c r="I47" s="56" t="s">
        <v>105</v>
      </c>
    </row>
    <row r="48" spans="5:9" ht="13.9" x14ac:dyDescent="0.25">
      <c r="E48" s="56">
        <v>2006</v>
      </c>
      <c r="I48" s="56" t="s">
        <v>106</v>
      </c>
    </row>
    <row r="49" spans="5:9" ht="13.9" x14ac:dyDescent="0.25">
      <c r="E49" s="56">
        <v>2007</v>
      </c>
      <c r="I49" s="56" t="s">
        <v>107</v>
      </c>
    </row>
    <row r="50" spans="5:9" ht="13.9" x14ac:dyDescent="0.25">
      <c r="E50" s="56">
        <v>2008</v>
      </c>
      <c r="I50" s="56" t="s">
        <v>108</v>
      </c>
    </row>
    <row r="51" spans="5:9" ht="13.9" x14ac:dyDescent="0.25">
      <c r="E51" s="56">
        <v>2009</v>
      </c>
      <c r="I51" s="56" t="s">
        <v>109</v>
      </c>
    </row>
    <row r="52" spans="5:9" x14ac:dyDescent="0.25">
      <c r="E52" s="56">
        <v>2010</v>
      </c>
      <c r="I52" s="56" t="s">
        <v>111</v>
      </c>
    </row>
    <row r="53" spans="5:9" x14ac:dyDescent="0.25">
      <c r="E53" s="56">
        <v>2011</v>
      </c>
      <c r="I53" s="56" t="s">
        <v>112</v>
      </c>
    </row>
    <row r="54" spans="5:9" x14ac:dyDescent="0.25">
      <c r="E54" s="56">
        <v>2012</v>
      </c>
      <c r="I54" s="56" t="s">
        <v>113</v>
      </c>
    </row>
    <row r="55" spans="5:9" x14ac:dyDescent="0.25">
      <c r="E55" s="56">
        <v>2013</v>
      </c>
      <c r="I55" s="56" t="s">
        <v>114</v>
      </c>
    </row>
    <row r="56" spans="5:9" x14ac:dyDescent="0.25">
      <c r="E56" s="56">
        <v>2014</v>
      </c>
      <c r="I56" s="56" t="s">
        <v>115</v>
      </c>
    </row>
    <row r="57" spans="5:9" x14ac:dyDescent="0.25">
      <c r="E57" s="56">
        <v>2015</v>
      </c>
      <c r="I57" s="56" t="s">
        <v>116</v>
      </c>
    </row>
    <row r="58" spans="5:9" x14ac:dyDescent="0.25">
      <c r="E58" s="56">
        <v>2016</v>
      </c>
      <c r="I58" s="67" t="s">
        <v>365</v>
      </c>
    </row>
    <row r="59" spans="5:9" x14ac:dyDescent="0.25">
      <c r="E59" s="56">
        <v>2017</v>
      </c>
      <c r="I59" s="67" t="s">
        <v>366</v>
      </c>
    </row>
    <row r="60" spans="5:9" x14ac:dyDescent="0.25">
      <c r="E60" s="56">
        <v>2018</v>
      </c>
      <c r="I60" s="67"/>
    </row>
    <row r="61" spans="5:9" x14ac:dyDescent="0.25">
      <c r="E61" s="56">
        <v>2019</v>
      </c>
      <c r="I61" s="67"/>
    </row>
    <row r="62" spans="5:9" x14ac:dyDescent="0.25">
      <c r="E62" s="56">
        <v>2020</v>
      </c>
      <c r="I62" s="67"/>
    </row>
    <row r="63" spans="5:9" x14ac:dyDescent="0.25">
      <c r="E63" s="56">
        <v>2021</v>
      </c>
      <c r="I63" s="67"/>
    </row>
    <row r="64" spans="5:9" x14ac:dyDescent="0.25">
      <c r="E64" s="56">
        <v>2022</v>
      </c>
      <c r="I64" s="67"/>
    </row>
    <row r="65" spans="5:9" x14ac:dyDescent="0.25">
      <c r="E65" s="56">
        <v>2023</v>
      </c>
      <c r="I65" s="67"/>
    </row>
    <row r="66" spans="5:9" x14ac:dyDescent="0.25">
      <c r="E66" s="56">
        <v>2024</v>
      </c>
      <c r="I66" s="67"/>
    </row>
    <row r="67" spans="5:9" x14ac:dyDescent="0.25">
      <c r="E67" s="56">
        <v>2025</v>
      </c>
      <c r="I67" s="67"/>
    </row>
    <row r="68" spans="5:9" x14ac:dyDescent="0.25">
      <c r="E68" s="56">
        <v>2026</v>
      </c>
    </row>
    <row r="69" spans="5:9" x14ac:dyDescent="0.25">
      <c r="E69" s="56">
        <v>2027</v>
      </c>
    </row>
    <row r="70" spans="5:9" x14ac:dyDescent="0.25">
      <c r="E70" s="56">
        <v>2028</v>
      </c>
    </row>
    <row r="71" spans="5:9" x14ac:dyDescent="0.25">
      <c r="E71" s="56">
        <v>2029</v>
      </c>
    </row>
    <row r="72" spans="5:9" x14ac:dyDescent="0.25">
      <c r="E72" s="56">
        <v>2030</v>
      </c>
    </row>
    <row r="73" spans="5:9" x14ac:dyDescent="0.25">
      <c r="E73" s="56">
        <v>2031</v>
      </c>
    </row>
    <row r="74" spans="5:9" x14ac:dyDescent="0.25">
      <c r="E74" s="56">
        <v>2032</v>
      </c>
    </row>
    <row r="75" spans="5:9" x14ac:dyDescent="0.25">
      <c r="E75" s="56">
        <v>2033</v>
      </c>
    </row>
    <row r="76" spans="5:9" x14ac:dyDescent="0.25">
      <c r="E76" s="56">
        <v>2034</v>
      </c>
    </row>
    <row r="77" spans="5:9" x14ac:dyDescent="0.25">
      <c r="E77" s="56">
        <v>2035</v>
      </c>
    </row>
  </sheetData>
  <sheetProtection sheet="1" objects="1" scenarios="1"/>
  <conditionalFormatting sqref="I37:I45">
    <cfRule type="duplicateValues" dxfId="0" priority="2"/>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01"/>
  <sheetViews>
    <sheetView workbookViewId="0"/>
  </sheetViews>
  <sheetFormatPr defaultColWidth="9.140625" defaultRowHeight="15" x14ac:dyDescent="0.25"/>
  <cols>
    <col min="1" max="1" width="31.5703125" style="43" bestFit="1" customWidth="1"/>
    <col min="2" max="2" width="13.5703125" style="43" bestFit="1" customWidth="1"/>
    <col min="3" max="3" width="24.7109375" style="43" bestFit="1" customWidth="1"/>
    <col min="4" max="4" width="27.42578125" style="43" customWidth="1"/>
    <col min="5" max="5" width="70.140625" style="43" customWidth="1"/>
    <col min="6" max="16384" width="9.140625" style="43"/>
  </cols>
  <sheetData>
    <row r="1" spans="1:5" x14ac:dyDescent="0.25">
      <c r="A1" s="45" t="s">
        <v>218</v>
      </c>
      <c r="B1" s="45" t="s">
        <v>223</v>
      </c>
      <c r="C1" s="45" t="s">
        <v>255</v>
      </c>
      <c r="D1" s="45" t="s">
        <v>10</v>
      </c>
      <c r="E1" s="45" t="s">
        <v>231</v>
      </c>
    </row>
    <row r="2" spans="1:5" x14ac:dyDescent="0.25">
      <c r="A2" s="43" t="e">
        <f>Список!#REF!</f>
        <v>#REF!</v>
      </c>
      <c r="B2" s="44" t="e">
        <f>Список!#REF!</f>
        <v>#REF!</v>
      </c>
      <c r="C2" s="43" t="e">
        <f>Список!#REF!</f>
        <v>#REF!</v>
      </c>
      <c r="D2" s="43" t="e">
        <f>Список!#REF!</f>
        <v>#REF!</v>
      </c>
      <c r="E2" s="43" t="e">
        <f>Список!#REF!</f>
        <v>#REF!</v>
      </c>
    </row>
    <row r="3" spans="1:5" x14ac:dyDescent="0.25">
      <c r="A3" s="43" t="str">
        <f>Список!$K$10</f>
        <v>ВО</v>
      </c>
      <c r="B3" s="44">
        <f>Список!$AF$10</f>
        <v>1</v>
      </c>
      <c r="C3" s="43">
        <f>Список!$AE$10</f>
        <v>0</v>
      </c>
      <c r="D3" s="43">
        <f>Список!$T$10</f>
        <v>0</v>
      </c>
      <c r="E3" s="43" t="e">
        <f>Список!#REF!</f>
        <v>#REF!</v>
      </c>
    </row>
    <row r="4" spans="1:5" ht="15" customHeight="1" x14ac:dyDescent="0.25">
      <c r="A4" s="43" t="str">
        <f>Список!$K$15</f>
        <v>ВО</v>
      </c>
      <c r="B4" s="44">
        <f>Список!$AF$15</f>
        <v>2.5</v>
      </c>
      <c r="C4" s="43">
        <f>Список!$AE$15</f>
        <v>36</v>
      </c>
      <c r="D4" s="43" t="str">
        <f>Список!$T$15</f>
        <v>первая</v>
      </c>
      <c r="E4" s="43" t="e">
        <f>Список!#REF!</f>
        <v>#REF!</v>
      </c>
    </row>
    <row r="5" spans="1:5" x14ac:dyDescent="0.25">
      <c r="A5" s="43" t="str">
        <f>Список!$K$20</f>
        <v>ВО</v>
      </c>
      <c r="B5" s="44">
        <f>Список!$AF$20</f>
        <v>1.6666666666666667</v>
      </c>
      <c r="C5" s="43">
        <f>Список!$AE$20</f>
        <v>21</v>
      </c>
      <c r="D5" s="43" t="str">
        <f>Список!$T$20</f>
        <v>высшая</v>
      </c>
      <c r="E5" s="43" t="e">
        <f>Список!#REF!</f>
        <v>#REF!</v>
      </c>
    </row>
    <row r="6" spans="1:5" x14ac:dyDescent="0.25">
      <c r="A6" s="43" t="str">
        <f>Список!$K$29</f>
        <v>ВО</v>
      </c>
      <c r="B6" s="44">
        <f>Список!$AF$29</f>
        <v>3.2222222222222214</v>
      </c>
      <c r="C6" s="43">
        <f>Список!$AE$29</f>
        <v>49</v>
      </c>
      <c r="D6" s="43" t="str">
        <f>Список!$T$29</f>
        <v>высшая</v>
      </c>
      <c r="E6" s="43" t="e">
        <f>Список!#REF!</f>
        <v>#REF!</v>
      </c>
    </row>
    <row r="7" spans="1:5" x14ac:dyDescent="0.25">
      <c r="A7" s="43" t="str">
        <f>Список!$K$33</f>
        <v>ВО</v>
      </c>
      <c r="B7" s="44">
        <f>Список!$AF$33</f>
        <v>1.8888888888888888</v>
      </c>
      <c r="C7" s="43">
        <f>Список!$AE$33</f>
        <v>34</v>
      </c>
      <c r="D7" s="43" t="str">
        <f>Список!$T$33</f>
        <v>первая</v>
      </c>
      <c r="E7" s="43" t="e">
        <f>Список!#REF!</f>
        <v>#REF!</v>
      </c>
    </row>
    <row r="8" spans="1:5" x14ac:dyDescent="0.25">
      <c r="A8" s="43" t="str">
        <f>Список!$K$37</f>
        <v>ВО</v>
      </c>
      <c r="B8" s="44">
        <f>Список!$AF$37</f>
        <v>1.1666666666666667</v>
      </c>
      <c r="C8" s="43">
        <f>Список!$AE$37</f>
        <v>21</v>
      </c>
      <c r="D8" s="43" t="str">
        <f>Список!$T$37</f>
        <v>высшая</v>
      </c>
      <c r="E8" s="43" t="e">
        <f>Список!#REF!</f>
        <v>#REF!</v>
      </c>
    </row>
    <row r="9" spans="1:5" x14ac:dyDescent="0.25">
      <c r="A9" s="43" t="str">
        <f>Список!$K$41</f>
        <v>ВО</v>
      </c>
      <c r="B9" s="44">
        <f>Список!$AF$41</f>
        <v>2.2222222222222219</v>
      </c>
      <c r="C9" s="43">
        <f>Список!$AE$41</f>
        <v>40</v>
      </c>
      <c r="D9" s="43">
        <f>Список!$T$41</f>
        <v>0</v>
      </c>
      <c r="E9" s="43" t="e">
        <f>Список!#REF!</f>
        <v>#REF!</v>
      </c>
    </row>
    <row r="10" spans="1:5" x14ac:dyDescent="0.25">
      <c r="A10" s="43" t="str">
        <f>Список!$K$46</f>
        <v>ВО</v>
      </c>
      <c r="B10" s="44">
        <f>Список!$AF$46</f>
        <v>1.1666666666666667</v>
      </c>
      <c r="C10" s="43">
        <f>Список!$AE$46</f>
        <v>12</v>
      </c>
      <c r="D10" s="43" t="str">
        <f>Список!$T$46</f>
        <v>первая</v>
      </c>
      <c r="E10" s="43" t="e">
        <f>Список!#REF!</f>
        <v>#REF!</v>
      </c>
    </row>
    <row r="11" spans="1:5" x14ac:dyDescent="0.25">
      <c r="A11" s="43" t="str">
        <f>Список!$K$53</f>
        <v>ВО</v>
      </c>
      <c r="B11" s="44">
        <f>Список!$AF$53</f>
        <v>1</v>
      </c>
      <c r="C11" s="43">
        <f>Список!$AE$53</f>
        <v>0</v>
      </c>
      <c r="D11" s="43" t="str">
        <f>Список!$T$53</f>
        <v>первая</v>
      </c>
      <c r="E11" s="43" t="e">
        <f>Список!#REF!</f>
        <v>#REF!</v>
      </c>
    </row>
    <row r="12" spans="1:5" x14ac:dyDescent="0.25">
      <c r="A12" s="43" t="str">
        <f>Список!$K$59</f>
        <v>СПО</v>
      </c>
      <c r="B12" s="44">
        <f>Список!$AF$59</f>
        <v>1.4444444444444444</v>
      </c>
      <c r="C12" s="43">
        <f>Список!$AE$59</f>
        <v>8</v>
      </c>
      <c r="D12" s="43">
        <f>Список!$T$59</f>
        <v>0</v>
      </c>
      <c r="E12" s="43" t="e">
        <f>Список!#REF!</f>
        <v>#REF!</v>
      </c>
    </row>
    <row r="13" spans="1:5" x14ac:dyDescent="0.25">
      <c r="A13" s="43" t="str">
        <f>Список!$K$68</f>
        <v>СПО</v>
      </c>
      <c r="B13" s="44">
        <f>Список!$AF$68</f>
        <v>1.3333333333333333</v>
      </c>
      <c r="C13" s="43">
        <f>Список!$AE$68</f>
        <v>6</v>
      </c>
      <c r="D13" s="43">
        <f>Список!$T$68</f>
        <v>0</v>
      </c>
      <c r="E13" s="43" t="e">
        <f>Список!#REF!</f>
        <v>#REF!</v>
      </c>
    </row>
    <row r="14" spans="1:5" x14ac:dyDescent="0.25">
      <c r="A14" s="43" t="str">
        <f>Список!$K$75</f>
        <v>ВО</v>
      </c>
      <c r="B14" s="44">
        <f>Список!$AF$75</f>
        <v>1.3333333333333333</v>
      </c>
      <c r="C14" s="43">
        <f>Список!$AE$75</f>
        <v>24</v>
      </c>
      <c r="D14" s="43" t="str">
        <f>Список!$T$75</f>
        <v>первая</v>
      </c>
      <c r="E14" s="43" t="e">
        <f>Список!#REF!</f>
        <v>#REF!</v>
      </c>
    </row>
    <row r="15" spans="1:5" x14ac:dyDescent="0.25">
      <c r="A15" s="43" t="str">
        <f>Список!$K$80</f>
        <v>ВО</v>
      </c>
      <c r="B15" s="44">
        <f>Список!$AF$80</f>
        <v>1.1666666666666667</v>
      </c>
      <c r="C15" s="43">
        <f>Список!$AE$80</f>
        <v>21</v>
      </c>
      <c r="D15" s="43" t="str">
        <f>Список!$T$80</f>
        <v>первая</v>
      </c>
      <c r="E15" s="43" t="e">
        <f>Список!#REF!</f>
        <v>#REF!</v>
      </c>
    </row>
    <row r="16" spans="1:5" x14ac:dyDescent="0.25">
      <c r="A16" s="43" t="str">
        <f>Список!$K$85</f>
        <v>ВО</v>
      </c>
      <c r="B16" s="44">
        <f>Список!$AF$85</f>
        <v>1.7777777777777779</v>
      </c>
      <c r="C16" s="43">
        <f>Список!$AE$85</f>
        <v>32</v>
      </c>
      <c r="D16" s="43" t="str">
        <f>Список!$T$85</f>
        <v>первая</v>
      </c>
      <c r="E16" s="43" t="e">
        <f>Список!#REF!</f>
        <v>#REF!</v>
      </c>
    </row>
    <row r="17" spans="1:5" x14ac:dyDescent="0.25">
      <c r="A17" s="43" t="str">
        <f>Список!$K$92</f>
        <v>ВО</v>
      </c>
      <c r="B17" s="44">
        <f>Список!$AF$92</f>
        <v>1.1666666666666667</v>
      </c>
      <c r="C17" s="43">
        <f>Список!$AE$92</f>
        <v>21</v>
      </c>
      <c r="D17" s="43" t="str">
        <f>Список!$T$92</f>
        <v>первая</v>
      </c>
      <c r="E17" s="43" t="e">
        <f>Список!#REF!</f>
        <v>#REF!</v>
      </c>
    </row>
    <row r="18" spans="1:5" x14ac:dyDescent="0.25">
      <c r="A18" s="43" t="str">
        <f>Список!$K$98</f>
        <v>СПО</v>
      </c>
      <c r="B18" s="44">
        <f>Список!$AF$98</f>
        <v>1.5</v>
      </c>
      <c r="C18" s="43">
        <f>Список!$AE$98</f>
        <v>18</v>
      </c>
      <c r="D18" s="43" t="str">
        <f>Список!$T$98</f>
        <v>первая</v>
      </c>
      <c r="E18" s="43">
        <f>Список!W8</f>
        <v>0</v>
      </c>
    </row>
    <row r="19" spans="1:5" x14ac:dyDescent="0.25">
      <c r="A19" s="43" t="str">
        <f>Список!$K$106</f>
        <v>ВО</v>
      </c>
      <c r="B19" s="44">
        <f>Список!$AF$106</f>
        <v>1.1666666666666667</v>
      </c>
      <c r="C19" s="43">
        <f>Список!$AE$106</f>
        <v>21</v>
      </c>
      <c r="D19" s="43">
        <f>Список!$T$106</f>
        <v>0</v>
      </c>
      <c r="E19" s="43">
        <f>Список!W9</f>
        <v>0</v>
      </c>
    </row>
    <row r="20" spans="1:5" x14ac:dyDescent="0.25">
      <c r="A20" s="43" t="str">
        <f>Список!$K$109</f>
        <v>ВО</v>
      </c>
      <c r="B20" s="44">
        <f>Список!$AF$109</f>
        <v>1.3333333333333333</v>
      </c>
      <c r="C20" s="43">
        <f>Список!$AE$109</f>
        <v>24</v>
      </c>
      <c r="D20" s="43">
        <f>Список!$T$109</f>
        <v>0</v>
      </c>
      <c r="E20" s="43" t="e">
        <f>Список!#REF!</f>
        <v>#REF!</v>
      </c>
    </row>
    <row r="21" spans="1:5" x14ac:dyDescent="0.25">
      <c r="A21" s="43" t="str">
        <f>Список!$K$113</f>
        <v>ВО</v>
      </c>
      <c r="B21" s="44">
        <f>Список!$AF$113</f>
        <v>0</v>
      </c>
      <c r="C21" s="43">
        <f>Список!$AE$113</f>
        <v>0</v>
      </c>
      <c r="D21" s="43">
        <f>Список!$T$113</f>
        <v>0</v>
      </c>
      <c r="E21" s="43" t="e">
        <f>Список!#REF!</f>
        <v>#REF!</v>
      </c>
    </row>
    <row r="22" spans="1:5" x14ac:dyDescent="0.25">
      <c r="A22" s="43" t="str">
        <f>Список!$K$119</f>
        <v>ВО</v>
      </c>
      <c r="B22" s="44">
        <f>Список!$AF$119</f>
        <v>1</v>
      </c>
      <c r="C22" s="43">
        <f>Список!$AE$119</f>
        <v>0</v>
      </c>
      <c r="D22" s="43" t="str">
        <f>Список!$T$119</f>
        <v>высшая</v>
      </c>
      <c r="E22" s="43" t="e">
        <f>Список!#REF!</f>
        <v>#REF!</v>
      </c>
    </row>
    <row r="23" spans="1:5" x14ac:dyDescent="0.25">
      <c r="A23" s="43" t="str">
        <f>Список!$K$130</f>
        <v>ВО</v>
      </c>
      <c r="B23" s="44">
        <f>Список!$AF$130</f>
        <v>0</v>
      </c>
      <c r="C23" s="43">
        <f>Список!$AE$130</f>
        <v>0</v>
      </c>
      <c r="D23" s="43">
        <f>Список!$T$130</f>
        <v>0</v>
      </c>
      <c r="E23" s="43" t="e">
        <f>Список!#REF!</f>
        <v>#REF!</v>
      </c>
    </row>
    <row r="24" spans="1:5" x14ac:dyDescent="0.25">
      <c r="A24" s="43" t="str">
        <f>Список!$K$134</f>
        <v>ВО</v>
      </c>
      <c r="B24" s="44">
        <f>Список!$AF$134</f>
        <v>1.1666666666666667</v>
      </c>
      <c r="C24" s="43">
        <f>Список!$AE$134</f>
        <v>21</v>
      </c>
      <c r="D24" s="43" t="str">
        <f>Список!$T$134</f>
        <v>первая</v>
      </c>
      <c r="E24" s="43" t="e">
        <f>Список!#REF!</f>
        <v>#REF!</v>
      </c>
    </row>
    <row r="25" spans="1:5" x14ac:dyDescent="0.25">
      <c r="A25" s="43" t="str">
        <f>Список!$K$140</f>
        <v>ВО</v>
      </c>
      <c r="B25" s="44">
        <f>Список!$AF$140</f>
        <v>1.4444444444444446</v>
      </c>
      <c r="C25" s="43">
        <f>Список!$AE$140</f>
        <v>26</v>
      </c>
      <c r="D25" s="43" t="str">
        <f>Список!$T$140</f>
        <v>высшая</v>
      </c>
      <c r="E25" s="43" t="e">
        <f>Список!#REF!</f>
        <v>#REF!</v>
      </c>
    </row>
    <row r="26" spans="1:5" x14ac:dyDescent="0.25">
      <c r="A26" s="43" t="str">
        <f>Список!$K$147</f>
        <v>ВО</v>
      </c>
      <c r="B26" s="44">
        <f>Список!$AF$147</f>
        <v>2.166666666666667</v>
      </c>
      <c r="C26" s="43">
        <f>Список!$AE$147</f>
        <v>30</v>
      </c>
      <c r="D26" s="43">
        <f>Список!$T$147</f>
        <v>0</v>
      </c>
      <c r="E26" s="43" t="e">
        <f>Список!#REF!</f>
        <v>#REF!</v>
      </c>
    </row>
    <row r="27" spans="1:5" x14ac:dyDescent="0.25">
      <c r="A27" s="43" t="str">
        <f>Список!$K$153</f>
        <v>СПО</v>
      </c>
      <c r="B27" s="44">
        <f>Список!$AF$153</f>
        <v>1.6666666666666667</v>
      </c>
      <c r="C27" s="43">
        <f>Список!$AE$153</f>
        <v>21</v>
      </c>
      <c r="D27" s="43">
        <f>Список!$T$153</f>
        <v>0</v>
      </c>
      <c r="E27" s="43" t="e">
        <f>Список!#REF!</f>
        <v>#REF!</v>
      </c>
    </row>
    <row r="28" spans="1:5" x14ac:dyDescent="0.25">
      <c r="A28" s="43" t="str">
        <f>Список!$K$159</f>
        <v>ВО</v>
      </c>
      <c r="B28" s="44">
        <f>Список!$AF$159</f>
        <v>2.5555555555555558</v>
      </c>
      <c r="C28" s="43">
        <f>Список!$AE$159</f>
        <v>46</v>
      </c>
      <c r="D28" s="43" t="str">
        <f>Список!$T$159</f>
        <v>высшая</v>
      </c>
      <c r="E28" s="43" t="e">
        <f>Список!#REF!</f>
        <v>#REF!</v>
      </c>
    </row>
    <row r="29" spans="1:5" x14ac:dyDescent="0.25">
      <c r="A29" s="43" t="str">
        <f>Список!$K$163</f>
        <v>ВО</v>
      </c>
      <c r="B29" s="44">
        <f>Список!$AF$163</f>
        <v>1.3888888888888888</v>
      </c>
      <c r="C29" s="43">
        <f>Список!$AE$163</f>
        <v>25</v>
      </c>
      <c r="D29" s="43" t="str">
        <f>Список!$T$163</f>
        <v>высшая</v>
      </c>
      <c r="E29" s="43" t="e">
        <f>Список!#REF!</f>
        <v>#REF!</v>
      </c>
    </row>
    <row r="30" spans="1:5" x14ac:dyDescent="0.25">
      <c r="A30" s="43" t="str">
        <f>Список!$K$166</f>
        <v>СПО</v>
      </c>
      <c r="B30" s="44">
        <f>Список!$AF$166</f>
        <v>1.1666666666666667</v>
      </c>
      <c r="C30" s="43">
        <f>Список!$AE$166</f>
        <v>21</v>
      </c>
      <c r="D30" s="43" t="str">
        <f>Список!$T$166</f>
        <v>первая</v>
      </c>
      <c r="E30" s="43" t="e">
        <f>Список!#REF!</f>
        <v>#REF!</v>
      </c>
    </row>
    <row r="31" spans="1:5" x14ac:dyDescent="0.25">
      <c r="A31" s="43" t="str">
        <f>Список!$K$183</f>
        <v>-</v>
      </c>
      <c r="B31" s="44">
        <f>Список!$AF$183</f>
        <v>0</v>
      </c>
      <c r="C31" s="43">
        <f>Список!$AE$183</f>
        <v>0</v>
      </c>
      <c r="D31" s="43">
        <f>Список!$T$183</f>
        <v>0</v>
      </c>
      <c r="E31" s="43" t="e">
        <f>Список!#REF!</f>
        <v>#REF!</v>
      </c>
    </row>
    <row r="32" spans="1:5" x14ac:dyDescent="0.25">
      <c r="A32" s="43" t="str">
        <f>Список!$K$200</f>
        <v>-</v>
      </c>
      <c r="B32" s="44">
        <f>Список!$AF$200</f>
        <v>0</v>
      </c>
      <c r="C32" s="43">
        <f>Список!$AE$200</f>
        <v>0</v>
      </c>
      <c r="D32" s="43">
        <f>Список!$T$200</f>
        <v>0</v>
      </c>
      <c r="E32" s="43" t="e">
        <f>Список!#REF!</f>
        <v>#REF!</v>
      </c>
    </row>
    <row r="33" spans="1:5" x14ac:dyDescent="0.25">
      <c r="A33" s="43" t="str">
        <f>Список!$K$217</f>
        <v>-</v>
      </c>
      <c r="B33" s="44">
        <f>Список!$AF$217</f>
        <v>0</v>
      </c>
      <c r="C33" s="43">
        <f>Список!$AE$217</f>
        <v>0</v>
      </c>
      <c r="D33" s="43">
        <f>Список!$T$217</f>
        <v>0</v>
      </c>
      <c r="E33" s="43" t="e">
        <f>Список!#REF!</f>
        <v>#REF!</v>
      </c>
    </row>
    <row r="34" spans="1:5" x14ac:dyDescent="0.25">
      <c r="A34" s="43" t="str">
        <f>Список!$K$234</f>
        <v>-</v>
      </c>
      <c r="B34" s="44">
        <f>Список!$AF$234</f>
        <v>0</v>
      </c>
      <c r="C34" s="43">
        <f>Список!$AE$234</f>
        <v>0</v>
      </c>
      <c r="D34" s="43">
        <f>Список!$T$234</f>
        <v>0</v>
      </c>
      <c r="E34" s="43">
        <f>Список!W11</f>
        <v>0</v>
      </c>
    </row>
    <row r="35" spans="1:5" x14ac:dyDescent="0.25">
      <c r="A35" s="43" t="str">
        <f>Список!$K$251</f>
        <v>-</v>
      </c>
      <c r="B35" s="44">
        <f>Список!$AF$251</f>
        <v>0</v>
      </c>
      <c r="C35" s="43">
        <f>Список!$AE$251</f>
        <v>0</v>
      </c>
      <c r="D35" s="43">
        <f>Список!$T$251</f>
        <v>0</v>
      </c>
      <c r="E35" s="43" t="str">
        <f>Список!W12</f>
        <v>Благодарственное письмо УО АТМО</v>
      </c>
    </row>
    <row r="36" spans="1:5" x14ac:dyDescent="0.25">
      <c r="A36" s="43" t="str">
        <f>Список!$K$268</f>
        <v>-</v>
      </c>
      <c r="B36" s="44">
        <f>Список!$AF$268</f>
        <v>0</v>
      </c>
      <c r="C36" s="43">
        <f>Список!$AE$268</f>
        <v>0</v>
      </c>
      <c r="D36" s="43">
        <f>Список!$T$268</f>
        <v>0</v>
      </c>
      <c r="E36" s="43">
        <f>Список!W13</f>
        <v>0</v>
      </c>
    </row>
    <row r="37" spans="1:5" x14ac:dyDescent="0.25">
      <c r="A37" s="43" t="str">
        <f>Список!$K$285</f>
        <v>-</v>
      </c>
      <c r="B37" s="44">
        <f>Список!$AF$285</f>
        <v>0</v>
      </c>
      <c r="C37" s="43">
        <f>Список!$AE$285</f>
        <v>0</v>
      </c>
      <c r="D37" s="43">
        <f>Список!$T$285</f>
        <v>0</v>
      </c>
      <c r="E37" s="43">
        <f>Список!W14</f>
        <v>0</v>
      </c>
    </row>
    <row r="38" spans="1:5" x14ac:dyDescent="0.25">
      <c r="A38" s="43" t="str">
        <f>Список!$K$302</f>
        <v>-</v>
      </c>
      <c r="B38" s="44">
        <f>Список!$AF$302</f>
        <v>0</v>
      </c>
      <c r="C38" s="43">
        <f>Список!$AE$302</f>
        <v>0</v>
      </c>
      <c r="D38" s="43">
        <f>Список!$T$302</f>
        <v>0</v>
      </c>
      <c r="E38" s="43" t="e">
        <f>Список!#REF!</f>
        <v>#REF!</v>
      </c>
    </row>
    <row r="39" spans="1:5" x14ac:dyDescent="0.25">
      <c r="A39" s="43" t="str">
        <f>Список!$K$319</f>
        <v>-</v>
      </c>
      <c r="B39" s="44">
        <f>Список!$AF$319</f>
        <v>0</v>
      </c>
      <c r="C39" s="43">
        <f>Список!$AE$319</f>
        <v>0</v>
      </c>
      <c r="D39" s="43">
        <f>Список!$T$319</f>
        <v>0</v>
      </c>
      <c r="E39" s="43" t="e">
        <f>Список!#REF!</f>
        <v>#REF!</v>
      </c>
    </row>
    <row r="40" spans="1:5" x14ac:dyDescent="0.25">
      <c r="A40" s="43" t="str">
        <f>Список!$K$336</f>
        <v>-</v>
      </c>
      <c r="B40" s="44">
        <f>Список!$AF$336</f>
        <v>0</v>
      </c>
      <c r="C40" s="43">
        <f>Список!$AE$336</f>
        <v>0</v>
      </c>
      <c r="D40" s="43">
        <f>Список!$T$336</f>
        <v>0</v>
      </c>
      <c r="E40" s="43" t="e">
        <f>Список!#REF!</f>
        <v>#REF!</v>
      </c>
    </row>
    <row r="41" spans="1:5" x14ac:dyDescent="0.25">
      <c r="A41" s="43" t="str">
        <f>Список!$K$353</f>
        <v>-</v>
      </c>
      <c r="B41" s="44">
        <f>Список!$AF$353</f>
        <v>0</v>
      </c>
      <c r="C41" s="43">
        <f>Список!$AE$353</f>
        <v>0</v>
      </c>
      <c r="D41" s="43">
        <f>Список!$T$353</f>
        <v>0</v>
      </c>
      <c r="E41" s="43" t="e">
        <f>Список!#REF!</f>
        <v>#REF!</v>
      </c>
    </row>
    <row r="42" spans="1:5" x14ac:dyDescent="0.25">
      <c r="A42" s="43" t="str">
        <f>Список!$K$370</f>
        <v>-</v>
      </c>
      <c r="B42" s="44">
        <f>Список!$AF$370</f>
        <v>0</v>
      </c>
      <c r="C42" s="43">
        <f>Список!$AE$370</f>
        <v>0</v>
      </c>
      <c r="D42" s="43">
        <f>Список!$T$370</f>
        <v>0</v>
      </c>
      <c r="E42" s="43" t="e">
        <f>Список!#REF!</f>
        <v>#REF!</v>
      </c>
    </row>
    <row r="43" spans="1:5" x14ac:dyDescent="0.25">
      <c r="A43" s="43" t="str">
        <f>Список!$K$387</f>
        <v>-</v>
      </c>
      <c r="B43" s="44">
        <f>Список!$AF$387</f>
        <v>0</v>
      </c>
      <c r="C43" s="43">
        <f>Список!$AE$387</f>
        <v>0</v>
      </c>
      <c r="D43" s="43">
        <f>Список!$T$387</f>
        <v>0</v>
      </c>
      <c r="E43" s="43" t="e">
        <f>Список!#REF!</f>
        <v>#REF!</v>
      </c>
    </row>
    <row r="44" spans="1:5" x14ac:dyDescent="0.25">
      <c r="A44" s="43" t="str">
        <f>Список!$K$404</f>
        <v>-</v>
      </c>
      <c r="B44" s="44">
        <f>Список!$AF$404</f>
        <v>0</v>
      </c>
      <c r="C44" s="43">
        <f>Список!$AE$404</f>
        <v>0</v>
      </c>
      <c r="D44" s="43">
        <f>Список!$T$404</f>
        <v>0</v>
      </c>
      <c r="E44" s="43" t="e">
        <f>Список!#REF!</f>
        <v>#REF!</v>
      </c>
    </row>
    <row r="45" spans="1:5" x14ac:dyDescent="0.25">
      <c r="A45" s="43" t="str">
        <f>Список!$K$421</f>
        <v>-</v>
      </c>
      <c r="B45" s="44">
        <f>Список!$AF$421</f>
        <v>0</v>
      </c>
      <c r="C45" s="43">
        <f>Список!$AE$421</f>
        <v>0</v>
      </c>
      <c r="D45" s="43">
        <f>Список!$T$421</f>
        <v>0</v>
      </c>
      <c r="E45" s="43" t="e">
        <f>Список!#REF!</f>
        <v>#REF!</v>
      </c>
    </row>
    <row r="46" spans="1:5" x14ac:dyDescent="0.25">
      <c r="A46" s="43" t="str">
        <f>Список!$K$438</f>
        <v>-</v>
      </c>
      <c r="B46" s="44">
        <f>Список!$AF$438</f>
        <v>0</v>
      </c>
      <c r="C46" s="43">
        <f>Список!$AE$438</f>
        <v>0</v>
      </c>
      <c r="D46" s="43">
        <f>Список!$T$438</f>
        <v>0</v>
      </c>
      <c r="E46" s="43" t="e">
        <f>Список!#REF!</f>
        <v>#REF!</v>
      </c>
    </row>
    <row r="47" spans="1:5" x14ac:dyDescent="0.25">
      <c r="A47" s="43" t="str">
        <f>Список!$K$455</f>
        <v>-</v>
      </c>
      <c r="B47" s="44">
        <f>Список!$AF$455</f>
        <v>0</v>
      </c>
      <c r="C47" s="43">
        <f>Список!$AE$455</f>
        <v>0</v>
      </c>
      <c r="D47" s="43">
        <f>Список!$T$455</f>
        <v>0</v>
      </c>
      <c r="E47" s="43" t="e">
        <f>Список!#REF!</f>
        <v>#REF!</v>
      </c>
    </row>
    <row r="48" spans="1:5" x14ac:dyDescent="0.25">
      <c r="A48" s="43" t="str">
        <f>Список!$K$472</f>
        <v>-</v>
      </c>
      <c r="B48" s="44">
        <f>Список!$AF$472</f>
        <v>0</v>
      </c>
      <c r="C48" s="43">
        <f>Список!$AE$472</f>
        <v>0</v>
      </c>
      <c r="D48" s="43">
        <f>Список!$T$472</f>
        <v>0</v>
      </c>
      <c r="E48" s="43" t="e">
        <f>Список!#REF!</f>
        <v>#REF!</v>
      </c>
    </row>
    <row r="49" spans="1:5" x14ac:dyDescent="0.25">
      <c r="A49" s="43" t="str">
        <f>Список!$K$489</f>
        <v>-</v>
      </c>
      <c r="B49" s="44">
        <f>Список!$AF$489</f>
        <v>0</v>
      </c>
      <c r="C49" s="43">
        <f>Список!$AE$489</f>
        <v>0</v>
      </c>
      <c r="D49" s="43">
        <f>Список!$T$489</f>
        <v>0</v>
      </c>
      <c r="E49" s="43" t="e">
        <f>Список!#REF!</f>
        <v>#REF!</v>
      </c>
    </row>
    <row r="50" spans="1:5" x14ac:dyDescent="0.25">
      <c r="A50" s="43" t="str">
        <f>Список!$K$506</f>
        <v>-</v>
      </c>
      <c r="B50" s="44">
        <f>Список!$AF$506</f>
        <v>0</v>
      </c>
      <c r="C50" s="43">
        <f>Список!$AE$506</f>
        <v>0</v>
      </c>
      <c r="D50" s="43">
        <f>Список!$T$506</f>
        <v>0</v>
      </c>
      <c r="E50" s="43">
        <f>Список!W16</f>
        <v>0</v>
      </c>
    </row>
    <row r="51" spans="1:5" x14ac:dyDescent="0.25">
      <c r="A51" s="43" t="str">
        <f>Список!$K$523</f>
        <v>-</v>
      </c>
      <c r="B51" s="44">
        <f>Список!$AF$523</f>
        <v>0</v>
      </c>
      <c r="C51" s="43">
        <f>Список!$AE$523</f>
        <v>0</v>
      </c>
      <c r="D51" s="43">
        <f>Список!$T$523</f>
        <v>0</v>
      </c>
      <c r="E51" s="43" t="str">
        <f>Список!W17</f>
        <v>Почетная грамота УО АТМР</v>
      </c>
    </row>
    <row r="52" spans="1:5" x14ac:dyDescent="0.25">
      <c r="A52" s="43" t="str">
        <f>Список!$K$540</f>
        <v>-</v>
      </c>
      <c r="B52" s="44">
        <f>Список!$AF$540</f>
        <v>0</v>
      </c>
      <c r="C52" s="43">
        <f>Список!$AE$540</f>
        <v>0</v>
      </c>
      <c r="D52" s="43">
        <f>Список!$T$540</f>
        <v>0</v>
      </c>
      <c r="E52" s="43">
        <f>Список!W18</f>
        <v>0</v>
      </c>
    </row>
    <row r="53" spans="1:5" x14ac:dyDescent="0.25">
      <c r="A53" s="43" t="str">
        <f>Список!$K$557</f>
        <v>-</v>
      </c>
      <c r="B53" s="44">
        <f>Список!$AF$557</f>
        <v>0</v>
      </c>
      <c r="C53" s="43">
        <f>Список!$AE$557</f>
        <v>0</v>
      </c>
      <c r="D53" s="43">
        <f>Список!$T$557</f>
        <v>0</v>
      </c>
      <c r="E53" s="43">
        <f>Список!W19</f>
        <v>0</v>
      </c>
    </row>
    <row r="54" spans="1:5" x14ac:dyDescent="0.25">
      <c r="A54" s="43" t="str">
        <f>Список!$K$574</f>
        <v>-</v>
      </c>
      <c r="B54" s="44">
        <f>Список!$AF$574</f>
        <v>0</v>
      </c>
      <c r="C54" s="43">
        <f>Список!$AE$574</f>
        <v>0</v>
      </c>
      <c r="D54" s="43">
        <f>Список!$T$574</f>
        <v>0</v>
      </c>
      <c r="E54" s="43" t="e">
        <f>Список!#REF!</f>
        <v>#REF!</v>
      </c>
    </row>
    <row r="55" spans="1:5" x14ac:dyDescent="0.25">
      <c r="A55" s="43" t="str">
        <f>Список!$K$591</f>
        <v>-</v>
      </c>
      <c r="B55" s="44">
        <f>Список!$AF$591</f>
        <v>0</v>
      </c>
      <c r="C55" s="43">
        <f>Список!$AE$591</f>
        <v>0</v>
      </c>
      <c r="D55" s="43">
        <f>Список!$T$591</f>
        <v>0</v>
      </c>
      <c r="E55" s="43" t="e">
        <f>Список!#REF!</f>
        <v>#REF!</v>
      </c>
    </row>
    <row r="56" spans="1:5" x14ac:dyDescent="0.25">
      <c r="A56" s="43" t="str">
        <f>Список!$K$608</f>
        <v>-</v>
      </c>
      <c r="B56" s="44">
        <f>Список!$AF$608</f>
        <v>0</v>
      </c>
      <c r="C56" s="43">
        <f>Список!$AE$608</f>
        <v>0</v>
      </c>
      <c r="D56" s="43">
        <f>Список!$T$608</f>
        <v>0</v>
      </c>
      <c r="E56" s="43" t="e">
        <f>Список!#REF!</f>
        <v>#REF!</v>
      </c>
    </row>
    <row r="57" spans="1:5" x14ac:dyDescent="0.25">
      <c r="A57" s="43" t="str">
        <f>Список!$K$625</f>
        <v>-</v>
      </c>
      <c r="B57" s="44">
        <f>Список!$AF$625</f>
        <v>0</v>
      </c>
      <c r="C57" s="43">
        <f>Список!$AE$625</f>
        <v>0</v>
      </c>
      <c r="D57" s="43">
        <f>Список!$T$625</f>
        <v>0</v>
      </c>
      <c r="E57" s="43" t="e">
        <f>Список!#REF!</f>
        <v>#REF!</v>
      </c>
    </row>
    <row r="58" spans="1:5" x14ac:dyDescent="0.25">
      <c r="A58" s="43" t="str">
        <f>Список!$K$642</f>
        <v>-</v>
      </c>
      <c r="B58" s="44">
        <f>Список!$AF$642</f>
        <v>0</v>
      </c>
      <c r="C58" s="43">
        <f>Список!$AE$642</f>
        <v>0</v>
      </c>
      <c r="D58" s="43">
        <f>Список!$T$642</f>
        <v>0</v>
      </c>
      <c r="E58" s="43" t="e">
        <f>Список!#REF!</f>
        <v>#REF!</v>
      </c>
    </row>
    <row r="59" spans="1:5" x14ac:dyDescent="0.25">
      <c r="A59" s="43" t="str">
        <f>Список!$K$659</f>
        <v>-</v>
      </c>
      <c r="B59" s="44">
        <f>Список!$AF$659</f>
        <v>0</v>
      </c>
      <c r="C59" s="43">
        <f>Список!$AE$659</f>
        <v>0</v>
      </c>
      <c r="D59" s="43">
        <f>Список!$T$659</f>
        <v>0</v>
      </c>
      <c r="E59" s="43" t="e">
        <f>Список!#REF!</f>
        <v>#REF!</v>
      </c>
    </row>
    <row r="60" spans="1:5" x14ac:dyDescent="0.25">
      <c r="A60" s="43" t="str">
        <f>Список!$K$676</f>
        <v>-</v>
      </c>
      <c r="B60" s="44">
        <f>Список!$AF$676</f>
        <v>0</v>
      </c>
      <c r="C60" s="43">
        <f>Список!$AE$676</f>
        <v>0</v>
      </c>
      <c r="D60" s="43">
        <f>Список!$T$676</f>
        <v>0</v>
      </c>
      <c r="E60" s="43" t="e">
        <f>Список!#REF!</f>
        <v>#REF!</v>
      </c>
    </row>
    <row r="61" spans="1:5" x14ac:dyDescent="0.25">
      <c r="A61" s="43" t="str">
        <f>Список!$K$693</f>
        <v>-</v>
      </c>
      <c r="B61" s="44">
        <f>Список!$AF$693</f>
        <v>0</v>
      </c>
      <c r="C61" s="43">
        <f>Список!$AE$693</f>
        <v>0</v>
      </c>
      <c r="D61" s="43">
        <f>Список!$T$693</f>
        <v>0</v>
      </c>
      <c r="E61" s="43" t="e">
        <f>Список!#REF!</f>
        <v>#REF!</v>
      </c>
    </row>
    <row r="62" spans="1:5" x14ac:dyDescent="0.25">
      <c r="A62" s="43" t="str">
        <f>Список!$K$710</f>
        <v>-</v>
      </c>
      <c r="B62" s="44">
        <f>Список!$AF$710</f>
        <v>0</v>
      </c>
      <c r="C62" s="43">
        <f>Список!$AE$710</f>
        <v>0</v>
      </c>
      <c r="D62" s="43">
        <f>Список!$T$710</f>
        <v>0</v>
      </c>
      <c r="E62" s="43" t="e">
        <f>Список!#REF!</f>
        <v>#REF!</v>
      </c>
    </row>
    <row r="63" spans="1:5" x14ac:dyDescent="0.25">
      <c r="A63" s="43" t="str">
        <f>Список!$K$727</f>
        <v>-</v>
      </c>
      <c r="B63" s="44">
        <f>Список!$AF$727</f>
        <v>0</v>
      </c>
      <c r="C63" s="43">
        <f>Список!$AE$727</f>
        <v>0</v>
      </c>
      <c r="D63" s="43">
        <f>Список!$T$727</f>
        <v>0</v>
      </c>
      <c r="E63" s="43" t="e">
        <f>Список!#REF!</f>
        <v>#REF!</v>
      </c>
    </row>
    <row r="64" spans="1:5" x14ac:dyDescent="0.25">
      <c r="A64" s="43" t="str">
        <f>Список!$K$744</f>
        <v>-</v>
      </c>
      <c r="B64" s="44">
        <f>Список!$AF$744</f>
        <v>0</v>
      </c>
      <c r="C64" s="43">
        <f>Список!$AE$744</f>
        <v>0</v>
      </c>
      <c r="D64" s="43">
        <f>Список!$T$744</f>
        <v>0</v>
      </c>
      <c r="E64" s="43" t="e">
        <f>Список!#REF!</f>
        <v>#REF!</v>
      </c>
    </row>
    <row r="65" spans="1:5" x14ac:dyDescent="0.25">
      <c r="A65" s="43" t="str">
        <f>Список!$K$761</f>
        <v>-</v>
      </c>
      <c r="B65" s="44">
        <f>Список!$AF$761</f>
        <v>0</v>
      </c>
      <c r="C65" s="43">
        <f>Список!$AE$761</f>
        <v>0</v>
      </c>
      <c r="D65" s="43">
        <f>Список!$T$761</f>
        <v>0</v>
      </c>
      <c r="E65" s="43" t="e">
        <f>Список!#REF!</f>
        <v>#REF!</v>
      </c>
    </row>
    <row r="66" spans="1:5" x14ac:dyDescent="0.25">
      <c r="A66" s="43" t="str">
        <f>Список!$K$778</f>
        <v>-</v>
      </c>
      <c r="B66" s="44">
        <f>Список!$AF$778</f>
        <v>0</v>
      </c>
      <c r="C66" s="43">
        <f>Список!$AE$778</f>
        <v>0</v>
      </c>
      <c r="D66" s="43">
        <f>Список!$T$778</f>
        <v>0</v>
      </c>
      <c r="E66" s="43">
        <f>Список!W21</f>
        <v>0</v>
      </c>
    </row>
    <row r="67" spans="1:5" x14ac:dyDescent="0.25">
      <c r="A67" s="43" t="str">
        <f>Список!$K$795</f>
        <v>-</v>
      </c>
      <c r="B67" s="44">
        <f>Список!$AF$795</f>
        <v>0</v>
      </c>
      <c r="C67" s="43">
        <f>Список!$AE$795</f>
        <v>0</v>
      </c>
      <c r="D67" s="43">
        <f>Список!$T$795</f>
        <v>0</v>
      </c>
      <c r="E67" s="43" t="str">
        <f>Список!W22</f>
        <v>Благодарственное письмо УО АТМР</v>
      </c>
    </row>
    <row r="68" spans="1:5" x14ac:dyDescent="0.25">
      <c r="A68" s="43" t="str">
        <f>Список!$K$812</f>
        <v>-</v>
      </c>
      <c r="B68" s="44">
        <f>Список!$AF$812</f>
        <v>0</v>
      </c>
      <c r="C68" s="43">
        <f>Список!$AE$812</f>
        <v>0</v>
      </c>
      <c r="D68" s="43">
        <f>Список!$T$812</f>
        <v>0</v>
      </c>
      <c r="E68" s="43">
        <f>Список!W23</f>
        <v>0</v>
      </c>
    </row>
    <row r="69" spans="1:5" x14ac:dyDescent="0.25">
      <c r="A69" s="43" t="str">
        <f>Список!$K$829</f>
        <v>-</v>
      </c>
      <c r="B69" s="44">
        <f>Список!$AF$829</f>
        <v>0</v>
      </c>
      <c r="C69" s="43">
        <f>Список!$AE$829</f>
        <v>0</v>
      </c>
      <c r="D69" s="43">
        <f>Список!$T$829</f>
        <v>0</v>
      </c>
      <c r="E69" s="43">
        <f>Список!W24</f>
        <v>0</v>
      </c>
    </row>
    <row r="70" spans="1:5" x14ac:dyDescent="0.25">
      <c r="A70" s="43" t="str">
        <f>Список!$K$846</f>
        <v>-</v>
      </c>
      <c r="B70" s="44">
        <f>Список!$AF$846</f>
        <v>0</v>
      </c>
      <c r="C70" s="43">
        <f>Список!$AE$846</f>
        <v>0</v>
      </c>
      <c r="D70" s="43">
        <f>Список!$T$846</f>
        <v>0</v>
      </c>
      <c r="E70" s="43">
        <f>Список!W25</f>
        <v>0</v>
      </c>
    </row>
    <row r="71" spans="1:5" x14ac:dyDescent="0.25">
      <c r="A71" s="43" t="str">
        <f>Список!$K$863</f>
        <v>-</v>
      </c>
      <c r="B71" s="44">
        <f>Список!$AF$863</f>
        <v>0</v>
      </c>
      <c r="C71" s="43">
        <f>Список!$AE$863</f>
        <v>0</v>
      </c>
      <c r="D71" s="43">
        <f>Список!$T$863</f>
        <v>0</v>
      </c>
      <c r="E71" s="43">
        <f>Список!W26</f>
        <v>0</v>
      </c>
    </row>
    <row r="72" spans="1:5" x14ac:dyDescent="0.25">
      <c r="A72" s="43" t="str">
        <f>Список!$K$880</f>
        <v>-</v>
      </c>
      <c r="B72" s="44">
        <f>Список!$AF$880</f>
        <v>0</v>
      </c>
      <c r="C72" s="43">
        <f>Список!$AE$880</f>
        <v>0</v>
      </c>
      <c r="D72" s="43">
        <f>Список!$T$880</f>
        <v>0</v>
      </c>
      <c r="E72" s="43">
        <f>Список!W27</f>
        <v>0</v>
      </c>
    </row>
    <row r="73" spans="1:5" x14ac:dyDescent="0.25">
      <c r="A73" s="43" t="str">
        <f>Список!$K$897</f>
        <v>-</v>
      </c>
      <c r="B73" s="44">
        <f>Список!$AF$897</f>
        <v>0</v>
      </c>
      <c r="C73" s="43">
        <f>Список!$AE$897</f>
        <v>0</v>
      </c>
      <c r="D73" s="43">
        <f>Список!$T$897</f>
        <v>0</v>
      </c>
      <c r="E73" s="43">
        <f>Список!W28</f>
        <v>0</v>
      </c>
    </row>
    <row r="74" spans="1:5" x14ac:dyDescent="0.25">
      <c r="A74" s="43" t="str">
        <f>Список!$K$914</f>
        <v>-</v>
      </c>
      <c r="B74" s="44">
        <f>Список!$AF$914</f>
        <v>0</v>
      </c>
      <c r="C74" s="43">
        <f>Список!$AE$914</f>
        <v>0</v>
      </c>
      <c r="D74" s="43">
        <f>Список!$T$914</f>
        <v>0</v>
      </c>
      <c r="E74" s="43" t="e">
        <f>Список!#REF!</f>
        <v>#REF!</v>
      </c>
    </row>
    <row r="75" spans="1:5" x14ac:dyDescent="0.25">
      <c r="A75" s="43" t="str">
        <f>Список!$K$931</f>
        <v>-</v>
      </c>
      <c r="B75" s="44">
        <f>Список!$AF$931</f>
        <v>0</v>
      </c>
      <c r="C75" s="43">
        <f>Список!$AE$931</f>
        <v>0</v>
      </c>
      <c r="D75" s="43">
        <f>Список!$T$931</f>
        <v>0</v>
      </c>
      <c r="E75" s="43" t="e">
        <f>Список!#REF!</f>
        <v>#REF!</v>
      </c>
    </row>
    <row r="76" spans="1:5" x14ac:dyDescent="0.25">
      <c r="A76" s="43" t="str">
        <f>Список!$K$948</f>
        <v>-</v>
      </c>
      <c r="B76" s="44">
        <f>Список!$AF$948</f>
        <v>0</v>
      </c>
      <c r="C76" s="43">
        <f>Список!$AE$948</f>
        <v>0</v>
      </c>
      <c r="D76" s="43">
        <f>Список!$T$948</f>
        <v>0</v>
      </c>
      <c r="E76" s="43" t="e">
        <f>Список!#REF!</f>
        <v>#REF!</v>
      </c>
    </row>
    <row r="77" spans="1:5" x14ac:dyDescent="0.25">
      <c r="A77" s="43" t="str">
        <f>Список!$K$965</f>
        <v>-</v>
      </c>
      <c r="B77" s="44">
        <f>Список!$AF$965</f>
        <v>0</v>
      </c>
      <c r="C77" s="43">
        <f>Список!$AE$965</f>
        <v>0</v>
      </c>
      <c r="D77" s="43">
        <f>Список!$T$965</f>
        <v>0</v>
      </c>
      <c r="E77" s="43" t="e">
        <f>Список!#REF!</f>
        <v>#REF!</v>
      </c>
    </row>
    <row r="78" spans="1:5" x14ac:dyDescent="0.25">
      <c r="A78" s="43" t="str">
        <f>Список!$K$982</f>
        <v>-</v>
      </c>
      <c r="B78" s="44">
        <f>Список!$AF$982</f>
        <v>0</v>
      </c>
      <c r="C78" s="43">
        <f>Список!$AE$982</f>
        <v>0</v>
      </c>
      <c r="D78" s="43">
        <f>Список!$T$982</f>
        <v>0</v>
      </c>
      <c r="E78" s="43" t="e">
        <f>Список!#REF!</f>
        <v>#REF!</v>
      </c>
    </row>
    <row r="79" spans="1:5" x14ac:dyDescent="0.25">
      <c r="A79" s="43" t="str">
        <f>Список!$K$999</f>
        <v>-</v>
      </c>
      <c r="B79" s="44">
        <f>Список!$AF$999</f>
        <v>0</v>
      </c>
      <c r="C79" s="43">
        <f>Список!$AE$999</f>
        <v>0</v>
      </c>
      <c r="D79" s="43">
        <f>Список!$T$999</f>
        <v>0</v>
      </c>
      <c r="E79" s="43" t="e">
        <f>Список!#REF!</f>
        <v>#REF!</v>
      </c>
    </row>
    <row r="80" spans="1:5" x14ac:dyDescent="0.25">
      <c r="A80" s="43" t="str">
        <f>Список!$K$1016</f>
        <v>-</v>
      </c>
      <c r="B80" s="44">
        <f>Список!$AF$1016</f>
        <v>0</v>
      </c>
      <c r="C80" s="43">
        <f>Список!$AE$1016</f>
        <v>0</v>
      </c>
      <c r="D80" s="43">
        <f>Список!$T$1016</f>
        <v>0</v>
      </c>
      <c r="E80" s="43" t="e">
        <f>Список!#REF!</f>
        <v>#REF!</v>
      </c>
    </row>
    <row r="81" spans="1:5" x14ac:dyDescent="0.25">
      <c r="A81" s="43" t="str">
        <f>Список!$K$1033</f>
        <v>-</v>
      </c>
      <c r="B81" s="44">
        <f>Список!$AF$1033</f>
        <v>0</v>
      </c>
      <c r="C81" s="43">
        <f>Список!$AE$1033</f>
        <v>0</v>
      </c>
      <c r="D81" s="43">
        <f>Список!$T$1033</f>
        <v>0</v>
      </c>
      <c r="E81" s="43" t="e">
        <f>Список!#REF!</f>
        <v>#REF!</v>
      </c>
    </row>
    <row r="82" spans="1:5" x14ac:dyDescent="0.25">
      <c r="A82" s="43" t="str">
        <f>Список!$K$1050</f>
        <v>-</v>
      </c>
      <c r="B82" s="44">
        <f>Список!$AF$1050</f>
        <v>0</v>
      </c>
      <c r="C82" s="43">
        <f>Список!$AE$1050</f>
        <v>0</v>
      </c>
      <c r="D82" s="43">
        <f>Список!$T$1050</f>
        <v>0</v>
      </c>
      <c r="E82" s="43">
        <f>Список!W30</f>
        <v>0</v>
      </c>
    </row>
    <row r="83" spans="1:5" x14ac:dyDescent="0.25">
      <c r="A83" s="43" t="str">
        <f>Список!$K$1067</f>
        <v>-</v>
      </c>
      <c r="B83" s="44">
        <f>Список!$AF$1067</f>
        <v>0</v>
      </c>
      <c r="C83" s="43">
        <f>Список!$AE$1067</f>
        <v>0</v>
      </c>
      <c r="D83" s="43">
        <f>Список!$T$1067</f>
        <v>0</v>
      </c>
      <c r="E83" s="43">
        <f>Список!W31</f>
        <v>0</v>
      </c>
    </row>
    <row r="84" spans="1:5" x14ac:dyDescent="0.25">
      <c r="A84" s="43" t="str">
        <f>Список!$K$1084</f>
        <v>-</v>
      </c>
      <c r="B84" s="44">
        <f>Список!$AF$1084</f>
        <v>0</v>
      </c>
      <c r="C84" s="43">
        <f>Список!$AE$1084</f>
        <v>0</v>
      </c>
      <c r="D84" s="43">
        <f>Список!$T$1084</f>
        <v>0</v>
      </c>
      <c r="E84" s="43">
        <f>Список!W32</f>
        <v>0</v>
      </c>
    </row>
    <row r="85" spans="1:5" x14ac:dyDescent="0.25">
      <c r="A85" s="43" t="str">
        <f>Список!$K$1101</f>
        <v>-</v>
      </c>
      <c r="B85" s="44">
        <f>Список!$AF$1101</f>
        <v>0</v>
      </c>
      <c r="C85" s="43">
        <f>Список!$AE$1101</f>
        <v>0</v>
      </c>
      <c r="D85" s="43">
        <f>Список!$T$1101</f>
        <v>0</v>
      </c>
      <c r="E85" s="43" t="e">
        <f>Список!#REF!</f>
        <v>#REF!</v>
      </c>
    </row>
    <row r="86" spans="1:5" x14ac:dyDescent="0.25">
      <c r="A86" s="43" t="str">
        <f>Список!$K$1118</f>
        <v>-</v>
      </c>
      <c r="B86" s="44">
        <f>Список!$AF$1118</f>
        <v>0</v>
      </c>
      <c r="C86" s="43">
        <f>Список!$AE$1118</f>
        <v>0</v>
      </c>
      <c r="D86" s="43">
        <f>Список!$T$1118</f>
        <v>0</v>
      </c>
      <c r="E86" s="43" t="e">
        <f>Список!#REF!</f>
        <v>#REF!</v>
      </c>
    </row>
    <row r="87" spans="1:5" x14ac:dyDescent="0.25">
      <c r="A87" s="43" t="str">
        <f>Список!$K$1135</f>
        <v>-</v>
      </c>
      <c r="B87" s="44">
        <f>Список!$AF$1135</f>
        <v>0</v>
      </c>
      <c r="C87" s="43">
        <f>Список!$AE$1135</f>
        <v>0</v>
      </c>
      <c r="D87" s="43">
        <f>Список!$T$1135</f>
        <v>0</v>
      </c>
      <c r="E87" s="43" t="e">
        <f>Список!#REF!</f>
        <v>#REF!</v>
      </c>
    </row>
    <row r="88" spans="1:5" x14ac:dyDescent="0.25">
      <c r="A88" s="43" t="str">
        <f>Список!$K$1152</f>
        <v>-</v>
      </c>
      <c r="B88" s="44">
        <f>Список!$AF$1152</f>
        <v>0</v>
      </c>
      <c r="C88" s="43">
        <f>Список!$AE$1152</f>
        <v>0</v>
      </c>
      <c r="D88" s="43">
        <f>Список!$T$1152</f>
        <v>0</v>
      </c>
      <c r="E88" s="43" t="e">
        <f>Список!#REF!</f>
        <v>#REF!</v>
      </c>
    </row>
    <row r="89" spans="1:5" x14ac:dyDescent="0.25">
      <c r="A89" s="43" t="str">
        <f>Список!$K$1169</f>
        <v>-</v>
      </c>
      <c r="B89" s="44">
        <f>Список!$AF$1169</f>
        <v>0</v>
      </c>
      <c r="C89" s="43">
        <f>Список!$AE$1169</f>
        <v>0</v>
      </c>
      <c r="D89" s="43">
        <f>Список!$T$1169</f>
        <v>0</v>
      </c>
      <c r="E89" s="43" t="e">
        <f>Список!#REF!</f>
        <v>#REF!</v>
      </c>
    </row>
    <row r="90" spans="1:5" x14ac:dyDescent="0.25">
      <c r="A90" s="43" t="str">
        <f>Список!$K$1186</f>
        <v>-</v>
      </c>
      <c r="B90" s="44">
        <f>Список!$AF$1186</f>
        <v>0</v>
      </c>
      <c r="C90" s="43">
        <f>Список!$AE$1186</f>
        <v>0</v>
      </c>
      <c r="D90" s="43">
        <f>Список!$T$1186</f>
        <v>0</v>
      </c>
      <c r="E90" s="43" t="e">
        <f>Список!#REF!</f>
        <v>#REF!</v>
      </c>
    </row>
    <row r="91" spans="1:5" x14ac:dyDescent="0.25">
      <c r="A91" s="43" t="str">
        <f>Список!$K$1203</f>
        <v>-</v>
      </c>
      <c r="B91" s="44">
        <f>Список!$AF$1203</f>
        <v>0</v>
      </c>
      <c r="C91" s="43">
        <f>Список!$AE$1203</f>
        <v>0</v>
      </c>
      <c r="D91" s="43">
        <f>Список!$T$1203</f>
        <v>0</v>
      </c>
      <c r="E91" s="43" t="e">
        <f>Список!#REF!</f>
        <v>#REF!</v>
      </c>
    </row>
    <row r="92" spans="1:5" x14ac:dyDescent="0.25">
      <c r="A92" s="43" t="str">
        <f>Список!$K$1220</f>
        <v>-</v>
      </c>
      <c r="B92" s="44">
        <f>Список!$AF$1220</f>
        <v>0</v>
      </c>
      <c r="C92" s="43">
        <f>Список!$AE$1220</f>
        <v>0</v>
      </c>
      <c r="D92" s="43">
        <f>Список!$T$1220</f>
        <v>0</v>
      </c>
      <c r="E92" s="43" t="e">
        <f>Список!#REF!</f>
        <v>#REF!</v>
      </c>
    </row>
    <row r="93" spans="1:5" x14ac:dyDescent="0.25">
      <c r="A93" s="43" t="str">
        <f>Список!$K$1237</f>
        <v>-</v>
      </c>
      <c r="B93" s="44">
        <f>Список!$AF$1237</f>
        <v>0</v>
      </c>
      <c r="C93" s="43">
        <f>Список!$AE$1237</f>
        <v>0</v>
      </c>
      <c r="D93" s="43">
        <f>Список!$T$1237</f>
        <v>0</v>
      </c>
      <c r="E93" s="43" t="e">
        <f>Список!#REF!</f>
        <v>#REF!</v>
      </c>
    </row>
    <row r="94" spans="1:5" x14ac:dyDescent="0.25">
      <c r="A94" s="43" t="str">
        <f>Список!$K$1254</f>
        <v>-</v>
      </c>
      <c r="B94" s="44">
        <f>Список!$AF$1254</f>
        <v>0</v>
      </c>
      <c r="C94" s="43">
        <f>Список!$AE$1254</f>
        <v>0</v>
      </c>
      <c r="D94" s="43">
        <f>Список!$T$1254</f>
        <v>0</v>
      </c>
      <c r="E94" s="43" t="e">
        <f>Список!#REF!</f>
        <v>#REF!</v>
      </c>
    </row>
    <row r="95" spans="1:5" x14ac:dyDescent="0.25">
      <c r="A95" s="43" t="str">
        <f>Список!$K$1271</f>
        <v>-</v>
      </c>
      <c r="B95" s="44">
        <f>Список!$AF$1271</f>
        <v>0</v>
      </c>
      <c r="C95" s="43">
        <f>Список!$AE$1271</f>
        <v>0</v>
      </c>
      <c r="D95" s="43">
        <f>Список!$T$1271</f>
        <v>0</v>
      </c>
      <c r="E95" s="43" t="e">
        <f>Список!#REF!</f>
        <v>#REF!</v>
      </c>
    </row>
    <row r="96" spans="1:5" x14ac:dyDescent="0.25">
      <c r="A96" s="43" t="str">
        <f>Список!$K$1288</f>
        <v>-</v>
      </c>
      <c r="B96" s="44">
        <f>Список!$AF$1288</f>
        <v>0</v>
      </c>
      <c r="C96" s="43">
        <f>Список!$AE$1288</f>
        <v>0</v>
      </c>
      <c r="D96" s="43">
        <f>Список!$T$1288</f>
        <v>0</v>
      </c>
      <c r="E96" s="43" t="e">
        <f>Список!#REF!</f>
        <v>#REF!</v>
      </c>
    </row>
    <row r="97" spans="1:5" x14ac:dyDescent="0.25">
      <c r="A97" s="43" t="str">
        <f>Список!$K$1305</f>
        <v>-</v>
      </c>
      <c r="B97" s="44">
        <f>Список!$AF$1305</f>
        <v>0</v>
      </c>
      <c r="C97" s="43">
        <f>Список!$AE$1305</f>
        <v>0</v>
      </c>
      <c r="D97" s="43">
        <f>Список!$T$1305</f>
        <v>0</v>
      </c>
      <c r="E97" s="43" t="e">
        <f>Список!#REF!</f>
        <v>#REF!</v>
      </c>
    </row>
    <row r="98" spans="1:5" x14ac:dyDescent="0.25">
      <c r="A98" s="43" t="str">
        <f>Список!$K$1322</f>
        <v>-</v>
      </c>
      <c r="B98" s="44">
        <f>Список!$AF$1322</f>
        <v>0</v>
      </c>
      <c r="C98" s="43">
        <f>Список!$AE$1322</f>
        <v>0</v>
      </c>
      <c r="D98" s="43">
        <f>Список!$T$1322</f>
        <v>0</v>
      </c>
      <c r="E98" s="43">
        <f>Список!W34</f>
        <v>0</v>
      </c>
    </row>
    <row r="99" spans="1:5" x14ac:dyDescent="0.25">
      <c r="A99" s="43" t="str">
        <f>Список!$K$1339</f>
        <v>-</v>
      </c>
      <c r="B99" s="44">
        <f>Список!$AF$1339</f>
        <v>0</v>
      </c>
      <c r="C99" s="43">
        <f>Список!$AE$1339</f>
        <v>0</v>
      </c>
      <c r="D99" s="43">
        <f>Список!$T$1339</f>
        <v>0</v>
      </c>
      <c r="E99" s="43" t="str">
        <f>Список!W35</f>
        <v>Почетная грамота ДОиН ТО</v>
      </c>
    </row>
    <row r="100" spans="1:5" x14ac:dyDescent="0.25">
      <c r="A100" s="43" t="str">
        <f>Список!$K$1356</f>
        <v>-</v>
      </c>
      <c r="B100" s="44">
        <f>Список!$AF$1356</f>
        <v>0</v>
      </c>
      <c r="C100" s="43">
        <f>Список!$AE$1356</f>
        <v>0</v>
      </c>
      <c r="D100" s="43">
        <f>Список!$T$1356</f>
        <v>0</v>
      </c>
      <c r="E100" s="43" t="str">
        <f>Список!W36</f>
        <v>Почетная грамота УО АТМО</v>
      </c>
    </row>
    <row r="101" spans="1:5" x14ac:dyDescent="0.25">
      <c r="A101" s="43" t="str">
        <f>Список!$K$1373</f>
        <v>-</v>
      </c>
      <c r="B101" s="44">
        <f>Список!$AF$1373</f>
        <v>0</v>
      </c>
      <c r="C101" s="43">
        <f>Список!$AE$1373</f>
        <v>0</v>
      </c>
      <c r="D101" s="43">
        <f>Список!$T$1373</f>
        <v>0</v>
      </c>
      <c r="E101" s="43" t="e">
        <f>Список!#REF!</f>
        <v>#REF!</v>
      </c>
    </row>
    <row r="102" spans="1:5" x14ac:dyDescent="0.25">
      <c r="A102" s="43" t="str">
        <f>Список!$K$1390</f>
        <v>-</v>
      </c>
      <c r="B102" s="44">
        <f>Список!$AF$1390</f>
        <v>0</v>
      </c>
      <c r="C102" s="43">
        <f>Список!$AE$1390</f>
        <v>0</v>
      </c>
      <c r="D102" s="43">
        <f>Список!$T$1390</f>
        <v>0</v>
      </c>
      <c r="E102" s="43" t="e">
        <f>Список!#REF!</f>
        <v>#REF!</v>
      </c>
    </row>
    <row r="103" spans="1:5" x14ac:dyDescent="0.25">
      <c r="A103" s="43" t="str">
        <f>Список!$K$1407</f>
        <v>-</v>
      </c>
      <c r="B103" s="44">
        <f>Список!$AF$1407</f>
        <v>0</v>
      </c>
      <c r="C103" s="43">
        <f>Список!$AE$1407</f>
        <v>0</v>
      </c>
      <c r="D103" s="43">
        <f>Список!$T$1407</f>
        <v>0</v>
      </c>
      <c r="E103" s="43" t="e">
        <f>Список!#REF!</f>
        <v>#REF!</v>
      </c>
    </row>
    <row r="104" spans="1:5" x14ac:dyDescent="0.25">
      <c r="A104" s="43" t="str">
        <f>Список!$K$1424</f>
        <v>-</v>
      </c>
      <c r="B104" s="44">
        <f>Список!$AF$1424</f>
        <v>0</v>
      </c>
      <c r="C104" s="43">
        <f>Список!$AE$1424</f>
        <v>0</v>
      </c>
      <c r="D104" s="43">
        <f>Список!$T$1424</f>
        <v>0</v>
      </c>
      <c r="E104" s="43" t="e">
        <f>Список!#REF!</f>
        <v>#REF!</v>
      </c>
    </row>
    <row r="105" spans="1:5" x14ac:dyDescent="0.25">
      <c r="A105" s="43" t="str">
        <f>Список!$K$1441</f>
        <v>-</v>
      </c>
      <c r="B105" s="44">
        <f>Список!$AF$1441</f>
        <v>0</v>
      </c>
      <c r="C105" s="43">
        <f>Список!$AE$1441</f>
        <v>0</v>
      </c>
      <c r="D105" s="43">
        <f>Список!$T$1441</f>
        <v>0</v>
      </c>
      <c r="E105" s="43" t="e">
        <f>Список!#REF!</f>
        <v>#REF!</v>
      </c>
    </row>
    <row r="106" spans="1:5" x14ac:dyDescent="0.25">
      <c r="A106" s="43" t="str">
        <f>Список!$K$1458</f>
        <v>-</v>
      </c>
      <c r="B106" s="44">
        <f>Список!$AF$1458</f>
        <v>0</v>
      </c>
      <c r="C106" s="43">
        <f>Список!$AE$1458</f>
        <v>0</v>
      </c>
      <c r="D106" s="43">
        <f>Список!$T$1458</f>
        <v>0</v>
      </c>
      <c r="E106" s="43" t="e">
        <f>Список!#REF!</f>
        <v>#REF!</v>
      </c>
    </row>
    <row r="107" spans="1:5" x14ac:dyDescent="0.25">
      <c r="A107" s="43" t="str">
        <f>Список!$K$1475</f>
        <v>-</v>
      </c>
      <c r="B107" s="44">
        <f>Список!$AF$1475</f>
        <v>0</v>
      </c>
      <c r="C107" s="43">
        <f>Список!$AE$1475</f>
        <v>0</v>
      </c>
      <c r="D107" s="43">
        <f>Список!$T$1475</f>
        <v>0</v>
      </c>
      <c r="E107" s="43" t="e">
        <f>Список!#REF!</f>
        <v>#REF!</v>
      </c>
    </row>
    <row r="108" spans="1:5" x14ac:dyDescent="0.25">
      <c r="A108" s="43" t="str">
        <f>Список!$K$1492</f>
        <v>-</v>
      </c>
      <c r="B108" s="44">
        <f>Список!$AF$1492</f>
        <v>0</v>
      </c>
      <c r="C108" s="43">
        <f>Список!$AE$1492</f>
        <v>0</v>
      </c>
      <c r="D108" s="43">
        <f>Список!$T$1492</f>
        <v>0</v>
      </c>
      <c r="E108" s="43" t="e">
        <f>Список!#REF!</f>
        <v>#REF!</v>
      </c>
    </row>
    <row r="109" spans="1:5" x14ac:dyDescent="0.25">
      <c r="A109" s="43" t="str">
        <f>Список!$K$1509</f>
        <v>-</v>
      </c>
      <c r="B109" s="44">
        <f>Список!$AF$1509</f>
        <v>0</v>
      </c>
      <c r="C109" s="43">
        <f>Список!$AE$1509</f>
        <v>0</v>
      </c>
      <c r="D109" s="43">
        <f>Список!$T$1509</f>
        <v>0</v>
      </c>
      <c r="E109" s="43" t="e">
        <f>Список!#REF!</f>
        <v>#REF!</v>
      </c>
    </row>
    <row r="110" spans="1:5" x14ac:dyDescent="0.25">
      <c r="A110" s="43" t="str">
        <f>Список!$K$1526</f>
        <v>-</v>
      </c>
      <c r="B110" s="44">
        <f>Список!$AF$1526</f>
        <v>0</v>
      </c>
      <c r="C110" s="43">
        <f>Список!$AE$1526</f>
        <v>0</v>
      </c>
      <c r="D110" s="43">
        <f>Список!$T$1526</f>
        <v>0</v>
      </c>
      <c r="E110" s="43" t="e">
        <f>Список!#REF!</f>
        <v>#REF!</v>
      </c>
    </row>
    <row r="111" spans="1:5" x14ac:dyDescent="0.25">
      <c r="A111" s="43" t="str">
        <f>Список!$K$1543</f>
        <v>-</v>
      </c>
      <c r="B111" s="44">
        <f>Список!$AF$1543</f>
        <v>0</v>
      </c>
      <c r="C111" s="43">
        <f>Список!$AE$1543</f>
        <v>0</v>
      </c>
      <c r="D111" s="43">
        <f>Список!$T$1543</f>
        <v>0</v>
      </c>
      <c r="E111" s="43" t="e">
        <f>Список!#REF!</f>
        <v>#REF!</v>
      </c>
    </row>
    <row r="112" spans="1:5" x14ac:dyDescent="0.25">
      <c r="A112" s="43" t="str">
        <f>Список!$K$1560</f>
        <v>-</v>
      </c>
      <c r="B112" s="44">
        <f>Список!$AF$1560</f>
        <v>0</v>
      </c>
      <c r="C112" s="43">
        <f>Список!$AE$1560</f>
        <v>0</v>
      </c>
      <c r="D112" s="43">
        <f>Список!$T$1560</f>
        <v>0</v>
      </c>
      <c r="E112" s="43" t="e">
        <f>Список!#REF!</f>
        <v>#REF!</v>
      </c>
    </row>
    <row r="113" spans="1:5" x14ac:dyDescent="0.25">
      <c r="A113" s="43" t="str">
        <f>Список!$K$1577</f>
        <v>-</v>
      </c>
      <c r="B113" s="44">
        <f>Список!$AF$1577</f>
        <v>0</v>
      </c>
      <c r="C113" s="43">
        <f>Список!$AE$1577</f>
        <v>0</v>
      </c>
      <c r="D113" s="43">
        <f>Список!$T$1577</f>
        <v>0</v>
      </c>
      <c r="E113" s="43" t="e">
        <f>Список!#REF!</f>
        <v>#REF!</v>
      </c>
    </row>
    <row r="114" spans="1:5" x14ac:dyDescent="0.25">
      <c r="A114" s="43" t="str">
        <f>Список!$K$1594</f>
        <v>-</v>
      </c>
      <c r="B114" s="44">
        <f>Список!$AF$1594</f>
        <v>0</v>
      </c>
      <c r="C114" s="43">
        <f>Список!$AE$1594</f>
        <v>0</v>
      </c>
      <c r="D114" s="43">
        <f>Список!$T$1594</f>
        <v>0</v>
      </c>
      <c r="E114" s="43">
        <f>Список!W38</f>
        <v>0</v>
      </c>
    </row>
    <row r="115" spans="1:5" x14ac:dyDescent="0.25">
      <c r="A115" s="43" t="str">
        <f>Список!$K$1611</f>
        <v>-</v>
      </c>
      <c r="B115" s="44">
        <f>Список!$AF$1611</f>
        <v>0</v>
      </c>
      <c r="C115" s="43">
        <f>Список!$AE$1611</f>
        <v>0</v>
      </c>
      <c r="D115" s="43">
        <f>Список!$T$1611</f>
        <v>0</v>
      </c>
      <c r="E115" s="43">
        <f>Список!W39</f>
        <v>0</v>
      </c>
    </row>
    <row r="116" spans="1:5" x14ac:dyDescent="0.25">
      <c r="A116" s="43" t="str">
        <f>Список!$K$1628</f>
        <v>-</v>
      </c>
      <c r="B116" s="44">
        <f>Список!$AF$1628</f>
        <v>0</v>
      </c>
      <c r="C116" s="43">
        <f>Список!$AE$1628</f>
        <v>0</v>
      </c>
      <c r="D116" s="43">
        <f>Список!$T$1628</f>
        <v>0</v>
      </c>
      <c r="E116" s="43">
        <f>Список!W40</f>
        <v>0</v>
      </c>
    </row>
    <row r="117" spans="1:5" x14ac:dyDescent="0.25">
      <c r="A117" s="43" t="str">
        <f>Список!$K$1645</f>
        <v>-</v>
      </c>
      <c r="B117" s="44">
        <f>Список!$AF$1645</f>
        <v>0</v>
      </c>
      <c r="C117" s="43">
        <f>Список!$AE$1645</f>
        <v>0</v>
      </c>
      <c r="D117" s="43">
        <f>Список!$T$1645</f>
        <v>0</v>
      </c>
      <c r="E117" s="43" t="e">
        <f>Список!#REF!</f>
        <v>#REF!</v>
      </c>
    </row>
    <row r="118" spans="1:5" x14ac:dyDescent="0.25">
      <c r="A118" s="43" t="str">
        <f>Список!$K$1662</f>
        <v>-</v>
      </c>
      <c r="B118" s="44">
        <f>Список!$AF$1662</f>
        <v>0</v>
      </c>
      <c r="C118" s="43">
        <f>Список!$AE$1662</f>
        <v>0</v>
      </c>
      <c r="D118" s="43">
        <f>Список!$T$1662</f>
        <v>0</v>
      </c>
      <c r="E118" s="43" t="e">
        <f>Список!#REF!</f>
        <v>#REF!</v>
      </c>
    </row>
    <row r="119" spans="1:5" x14ac:dyDescent="0.25">
      <c r="A119" s="43" t="str">
        <f>Список!$K$1679</f>
        <v>-</v>
      </c>
      <c r="B119" s="44">
        <f>Список!$AF$1679</f>
        <v>0</v>
      </c>
      <c r="C119" s="43">
        <f>Список!$AE$1679</f>
        <v>0</v>
      </c>
      <c r="D119" s="43">
        <f>Список!$T$1679</f>
        <v>0</v>
      </c>
      <c r="E119" s="43" t="e">
        <f>Список!#REF!</f>
        <v>#REF!</v>
      </c>
    </row>
    <row r="120" spans="1:5" x14ac:dyDescent="0.25">
      <c r="A120" s="43" t="str">
        <f>Список!$K$1696</f>
        <v>-</v>
      </c>
      <c r="B120" s="44">
        <f>Список!$AF$1696</f>
        <v>0</v>
      </c>
      <c r="C120" s="43">
        <f>Список!$AE$1696</f>
        <v>0</v>
      </c>
      <c r="D120" s="43">
        <f>Список!$T$1696</f>
        <v>0</v>
      </c>
      <c r="E120" s="43" t="e">
        <f>Список!#REF!</f>
        <v>#REF!</v>
      </c>
    </row>
    <row r="121" spans="1:5" x14ac:dyDescent="0.25">
      <c r="A121" s="43" t="str">
        <f>Список!$K$1713</f>
        <v>-</v>
      </c>
      <c r="B121" s="44">
        <f>Список!$AF$1713</f>
        <v>0</v>
      </c>
      <c r="C121" s="43">
        <f>Список!$AE$1713</f>
        <v>0</v>
      </c>
      <c r="D121" s="43">
        <f>Список!$T$1713</f>
        <v>0</v>
      </c>
      <c r="E121" s="43" t="e">
        <f>Список!#REF!</f>
        <v>#REF!</v>
      </c>
    </row>
    <row r="122" spans="1:5" x14ac:dyDescent="0.25">
      <c r="A122" s="43" t="str">
        <f>Список!$K$1730</f>
        <v>-</v>
      </c>
      <c r="B122" s="44">
        <f>Список!$AF$1730</f>
        <v>0</v>
      </c>
      <c r="C122" s="43">
        <f>Список!$AE$1730</f>
        <v>0</v>
      </c>
      <c r="D122" s="43">
        <f>Список!$T$1730</f>
        <v>0</v>
      </c>
      <c r="E122" s="43" t="e">
        <f>Список!#REF!</f>
        <v>#REF!</v>
      </c>
    </row>
    <row r="123" spans="1:5" x14ac:dyDescent="0.25">
      <c r="A123" s="43" t="str">
        <f>Список!$K$1747</f>
        <v>-</v>
      </c>
      <c r="B123" s="44">
        <f>Список!$AF$1747</f>
        <v>0</v>
      </c>
      <c r="C123" s="43">
        <f>Список!$AE$1747</f>
        <v>0</v>
      </c>
      <c r="D123" s="43">
        <f>Список!$T$1747</f>
        <v>0</v>
      </c>
      <c r="E123" s="43" t="e">
        <f>Список!#REF!</f>
        <v>#REF!</v>
      </c>
    </row>
    <row r="124" spans="1:5" x14ac:dyDescent="0.25">
      <c r="A124" s="43" t="str">
        <f>Список!$K$1764</f>
        <v>-</v>
      </c>
      <c r="B124" s="44">
        <f>Список!$AF$1764</f>
        <v>0</v>
      </c>
      <c r="C124" s="43">
        <f>Список!$AE$1764</f>
        <v>0</v>
      </c>
      <c r="D124" s="43">
        <f>Список!$T$1764</f>
        <v>0</v>
      </c>
      <c r="E124" s="43" t="e">
        <f>Список!#REF!</f>
        <v>#REF!</v>
      </c>
    </row>
    <row r="125" spans="1:5" x14ac:dyDescent="0.25">
      <c r="A125" s="43" t="str">
        <f>Список!$K$1781</f>
        <v>-</v>
      </c>
      <c r="B125" s="44">
        <f>Список!$AF$1781</f>
        <v>0</v>
      </c>
      <c r="C125" s="43">
        <f>Список!$AE$1781</f>
        <v>0</v>
      </c>
      <c r="D125" s="43">
        <f>Список!$T$1781</f>
        <v>0</v>
      </c>
      <c r="E125" s="43" t="e">
        <f>Список!#REF!</f>
        <v>#REF!</v>
      </c>
    </row>
    <row r="126" spans="1:5" x14ac:dyDescent="0.25">
      <c r="A126" s="43" t="str">
        <f>Список!$K$1798</f>
        <v>-</v>
      </c>
      <c r="B126" s="44">
        <f>Список!$AF$1798</f>
        <v>0</v>
      </c>
      <c r="C126" s="43">
        <f>Список!$AE$1798</f>
        <v>0</v>
      </c>
      <c r="D126" s="43">
        <f>Список!$T$1798</f>
        <v>0</v>
      </c>
      <c r="E126" s="43" t="e">
        <f>Список!#REF!</f>
        <v>#REF!</v>
      </c>
    </row>
    <row r="127" spans="1:5" x14ac:dyDescent="0.25">
      <c r="A127" s="43" t="str">
        <f>Список!$K$1815</f>
        <v>-</v>
      </c>
      <c r="B127" s="44">
        <f>Список!$AF$1815</f>
        <v>0</v>
      </c>
      <c r="C127" s="43">
        <f>Список!$AE$1815</f>
        <v>0</v>
      </c>
      <c r="D127" s="43">
        <f>Список!$T$1815</f>
        <v>0</v>
      </c>
      <c r="E127" s="43" t="e">
        <f>Список!#REF!</f>
        <v>#REF!</v>
      </c>
    </row>
    <row r="128" spans="1:5" x14ac:dyDescent="0.25">
      <c r="A128" s="43" t="str">
        <f>Список!$K$1832</f>
        <v>-</v>
      </c>
      <c r="B128" s="44">
        <f>Список!$AF$1832</f>
        <v>0</v>
      </c>
      <c r="C128" s="43">
        <f>Список!$AE$1832</f>
        <v>0</v>
      </c>
      <c r="D128" s="43">
        <f>Список!$T$1832</f>
        <v>0</v>
      </c>
      <c r="E128" s="43" t="e">
        <f>Список!#REF!</f>
        <v>#REF!</v>
      </c>
    </row>
    <row r="129" spans="1:5" x14ac:dyDescent="0.25">
      <c r="A129" s="43" t="str">
        <f>Список!$K$1849</f>
        <v>-</v>
      </c>
      <c r="B129" s="44">
        <f>Список!$AF$1849</f>
        <v>0</v>
      </c>
      <c r="C129" s="43">
        <f>Список!$AE$1849</f>
        <v>0</v>
      </c>
      <c r="D129" s="43">
        <f>Список!$T$1849</f>
        <v>0</v>
      </c>
      <c r="E129" s="43" t="e">
        <f>Список!#REF!</f>
        <v>#REF!</v>
      </c>
    </row>
    <row r="130" spans="1:5" x14ac:dyDescent="0.25">
      <c r="A130" s="43" t="str">
        <f>Список!$K$1866</f>
        <v>-</v>
      </c>
      <c r="B130" s="44">
        <f>Список!$AF$1866</f>
        <v>0</v>
      </c>
      <c r="C130" s="43">
        <f>Список!$AE$1866</f>
        <v>0</v>
      </c>
      <c r="D130" s="43">
        <f>Список!$T$1866</f>
        <v>0</v>
      </c>
      <c r="E130" s="43">
        <f>Список!W42</f>
        <v>0</v>
      </c>
    </row>
    <row r="131" spans="1:5" x14ac:dyDescent="0.25">
      <c r="A131" s="43" t="str">
        <f>Список!$K$1883</f>
        <v>-</v>
      </c>
      <c r="B131" s="44">
        <f>Список!$AF$1883</f>
        <v>0</v>
      </c>
      <c r="C131" s="43">
        <f>Список!$AE$1883</f>
        <v>0</v>
      </c>
      <c r="D131" s="43">
        <f>Список!$T$1883</f>
        <v>0</v>
      </c>
      <c r="E131" s="43">
        <f>Список!W43</f>
        <v>0</v>
      </c>
    </row>
    <row r="132" spans="1:5" x14ac:dyDescent="0.25">
      <c r="A132" s="43" t="str">
        <f>Список!$K$1900</f>
        <v>-</v>
      </c>
      <c r="B132" s="44">
        <f>Список!$AF$1900</f>
        <v>0</v>
      </c>
      <c r="C132" s="43">
        <f>Список!$AE$1900</f>
        <v>0</v>
      </c>
      <c r="D132" s="43">
        <f>Список!$T$1900</f>
        <v>0</v>
      </c>
      <c r="E132" s="43">
        <f>Список!W44</f>
        <v>0</v>
      </c>
    </row>
    <row r="133" spans="1:5" x14ac:dyDescent="0.25">
      <c r="A133" s="43" t="str">
        <f>Список!$K$1917</f>
        <v>-</v>
      </c>
      <c r="B133" s="44">
        <f>Список!$AF$1917</f>
        <v>0</v>
      </c>
      <c r="C133" s="43">
        <f>Список!$AE$1917</f>
        <v>0</v>
      </c>
      <c r="D133" s="43">
        <f>Список!$T$1917</f>
        <v>0</v>
      </c>
      <c r="E133" s="43">
        <f>Список!W45</f>
        <v>0</v>
      </c>
    </row>
    <row r="134" spans="1:5" x14ac:dyDescent="0.25">
      <c r="A134" s="43" t="str">
        <f>Список!$K$1934</f>
        <v>-</v>
      </c>
      <c r="B134" s="44">
        <f>Список!$AF$1934</f>
        <v>0</v>
      </c>
      <c r="C134" s="43">
        <f>Список!$AE$1934</f>
        <v>0</v>
      </c>
      <c r="D134" s="43">
        <f>Список!$T$1934</f>
        <v>0</v>
      </c>
      <c r="E134" s="43" t="e">
        <f>Список!#REF!</f>
        <v>#REF!</v>
      </c>
    </row>
    <row r="135" spans="1:5" x14ac:dyDescent="0.25">
      <c r="A135" s="43" t="str">
        <f>Список!$K$1951</f>
        <v>-</v>
      </c>
      <c r="B135" s="44">
        <f>Список!$AF$1951</f>
        <v>0</v>
      </c>
      <c r="C135" s="43">
        <f>Список!$AE$1951</f>
        <v>0</v>
      </c>
      <c r="D135" s="43">
        <f>Список!$T$1951</f>
        <v>0</v>
      </c>
      <c r="E135" s="43" t="e">
        <f>Список!#REF!</f>
        <v>#REF!</v>
      </c>
    </row>
    <row r="136" spans="1:5" x14ac:dyDescent="0.25">
      <c r="A136" s="43" t="str">
        <f>Список!$K$1968</f>
        <v>-</v>
      </c>
      <c r="B136" s="44">
        <f>Список!$AF$1968</f>
        <v>0</v>
      </c>
      <c r="C136" s="43">
        <f>Список!$AE$1968</f>
        <v>0</v>
      </c>
      <c r="D136" s="43">
        <f>Список!$T$1968</f>
        <v>0</v>
      </c>
      <c r="E136" s="43" t="e">
        <f>Список!#REF!</f>
        <v>#REF!</v>
      </c>
    </row>
    <row r="137" spans="1:5" x14ac:dyDescent="0.25">
      <c r="A137" s="43" t="str">
        <f>Список!$K$1985</f>
        <v>-</v>
      </c>
      <c r="B137" s="44">
        <f>Список!$AF$1985</f>
        <v>0</v>
      </c>
      <c r="C137" s="43">
        <f>Список!$AE$1985</f>
        <v>0</v>
      </c>
      <c r="D137" s="43">
        <f>Список!$T$1985</f>
        <v>0</v>
      </c>
      <c r="E137" s="43" t="e">
        <f>Список!#REF!</f>
        <v>#REF!</v>
      </c>
    </row>
    <row r="138" spans="1:5" x14ac:dyDescent="0.25">
      <c r="A138" s="43" t="str">
        <f>Список!$K$2002</f>
        <v>-</v>
      </c>
      <c r="B138" s="44">
        <f>Список!$AF$2002</f>
        <v>0</v>
      </c>
      <c r="C138" s="43">
        <f>Список!$AE$2002</f>
        <v>0</v>
      </c>
      <c r="D138" s="43">
        <f>Список!$T$2002</f>
        <v>0</v>
      </c>
      <c r="E138" s="43" t="e">
        <f>Список!#REF!</f>
        <v>#REF!</v>
      </c>
    </row>
    <row r="139" spans="1:5" x14ac:dyDescent="0.25">
      <c r="A139" s="43" t="str">
        <f>Список!$K$2019</f>
        <v>-</v>
      </c>
      <c r="B139" s="44">
        <f>Список!$AF$2019</f>
        <v>0</v>
      </c>
      <c r="C139" s="43">
        <f>Список!$AE$2019</f>
        <v>0</v>
      </c>
      <c r="D139" s="43">
        <f>Список!$T$2019</f>
        <v>0</v>
      </c>
      <c r="E139" s="43" t="e">
        <f>Список!#REF!</f>
        <v>#REF!</v>
      </c>
    </row>
    <row r="140" spans="1:5" x14ac:dyDescent="0.25">
      <c r="A140" s="43" t="str">
        <f>Список!$K$2036</f>
        <v>-</v>
      </c>
      <c r="B140" s="44">
        <f>Список!$AF$2036</f>
        <v>0</v>
      </c>
      <c r="C140" s="43">
        <f>Список!$AE$2036</f>
        <v>0</v>
      </c>
      <c r="D140" s="43">
        <f>Список!$T$2036</f>
        <v>0</v>
      </c>
      <c r="E140" s="43" t="e">
        <f>Список!#REF!</f>
        <v>#REF!</v>
      </c>
    </row>
    <row r="141" spans="1:5" x14ac:dyDescent="0.25">
      <c r="A141" s="43" t="str">
        <f>Список!$K$2053</f>
        <v>-</v>
      </c>
      <c r="B141" s="44">
        <f>Список!$AF$2053</f>
        <v>0</v>
      </c>
      <c r="C141" s="43">
        <f>Список!$AE$2053</f>
        <v>0</v>
      </c>
      <c r="D141" s="43">
        <f>Список!$T$2053</f>
        <v>0</v>
      </c>
      <c r="E141" s="43" t="e">
        <f>Список!#REF!</f>
        <v>#REF!</v>
      </c>
    </row>
    <row r="142" spans="1:5" x14ac:dyDescent="0.25">
      <c r="A142" s="43" t="str">
        <f>Список!$K$2070</f>
        <v>-</v>
      </c>
      <c r="B142" s="44">
        <f>Список!$AF$2070</f>
        <v>0</v>
      </c>
      <c r="C142" s="43">
        <f>Список!$AE$2070</f>
        <v>0</v>
      </c>
      <c r="D142" s="43">
        <f>Список!$T$2070</f>
        <v>0</v>
      </c>
      <c r="E142" s="43" t="e">
        <f>Список!#REF!</f>
        <v>#REF!</v>
      </c>
    </row>
    <row r="143" spans="1:5" x14ac:dyDescent="0.25">
      <c r="A143" s="43" t="str">
        <f>Список!$K$2087</f>
        <v>-</v>
      </c>
      <c r="B143" s="44">
        <f>Список!$AF$2087</f>
        <v>0</v>
      </c>
      <c r="C143" s="43">
        <f>Список!$AE$2087</f>
        <v>0</v>
      </c>
      <c r="D143" s="43">
        <f>Список!$T$2087</f>
        <v>0</v>
      </c>
      <c r="E143" s="43" t="e">
        <f>Список!#REF!</f>
        <v>#REF!</v>
      </c>
    </row>
    <row r="144" spans="1:5" x14ac:dyDescent="0.25">
      <c r="A144" s="43" t="str">
        <f>Список!$K$2104</f>
        <v>-</v>
      </c>
      <c r="B144" s="44">
        <f>Список!$AF$2104</f>
        <v>0</v>
      </c>
      <c r="C144" s="43">
        <f>Список!$AE$2104</f>
        <v>0</v>
      </c>
      <c r="D144" s="43">
        <f>Список!$T$2104</f>
        <v>0</v>
      </c>
      <c r="E144" s="43" t="e">
        <f>Список!#REF!</f>
        <v>#REF!</v>
      </c>
    </row>
    <row r="145" spans="1:5" x14ac:dyDescent="0.25">
      <c r="A145" s="43" t="str">
        <f>Список!$K$2121</f>
        <v>-</v>
      </c>
      <c r="B145" s="44">
        <f>Список!$AF$2121</f>
        <v>0</v>
      </c>
      <c r="C145" s="43">
        <f>Список!$AE$2121</f>
        <v>0</v>
      </c>
      <c r="D145" s="43">
        <f>Список!$T$2121</f>
        <v>0</v>
      </c>
      <c r="E145" s="43" t="e">
        <f>Список!#REF!</f>
        <v>#REF!</v>
      </c>
    </row>
    <row r="146" spans="1:5" x14ac:dyDescent="0.25">
      <c r="A146" s="43" t="str">
        <f>Список!$K$2138</f>
        <v>-</v>
      </c>
      <c r="B146" s="44">
        <f>Список!$AF$2138</f>
        <v>0</v>
      </c>
      <c r="C146" s="43">
        <f>Список!$AE$2138</f>
        <v>0</v>
      </c>
      <c r="D146" s="43">
        <f>Список!$T$2138</f>
        <v>0</v>
      </c>
      <c r="E146" s="43">
        <f>Список!W47</f>
        <v>0</v>
      </c>
    </row>
    <row r="147" spans="1:5" x14ac:dyDescent="0.25">
      <c r="A147" s="43" t="str">
        <f>Список!$K$2155</f>
        <v>-</v>
      </c>
      <c r="B147" s="44">
        <f>Список!$AF$2155</f>
        <v>0</v>
      </c>
      <c r="C147" s="43">
        <f>Список!$AE$2155</f>
        <v>0</v>
      </c>
      <c r="D147" s="43">
        <f>Список!$T$2155</f>
        <v>0</v>
      </c>
      <c r="E147" s="43">
        <f>Список!W48</f>
        <v>0</v>
      </c>
    </row>
    <row r="148" spans="1:5" x14ac:dyDescent="0.25">
      <c r="A148" s="43" t="str">
        <f>Список!$K$2172</f>
        <v>-</v>
      </c>
      <c r="B148" s="44">
        <f>Список!$AF$2172</f>
        <v>0</v>
      </c>
      <c r="C148" s="43">
        <f>Список!$AE$2172</f>
        <v>0</v>
      </c>
      <c r="D148" s="43">
        <f>Список!$T$2172</f>
        <v>0</v>
      </c>
      <c r="E148" s="43">
        <f>Список!W49</f>
        <v>0</v>
      </c>
    </row>
    <row r="149" spans="1:5" x14ac:dyDescent="0.25">
      <c r="A149" s="43" t="str">
        <f>Список!$K$2189</f>
        <v>-</v>
      </c>
      <c r="B149" s="44">
        <f>Список!$AF$2189</f>
        <v>0</v>
      </c>
      <c r="C149" s="43">
        <f>Список!$AE$2189</f>
        <v>0</v>
      </c>
      <c r="D149" s="43">
        <f>Список!$T$2189</f>
        <v>0</v>
      </c>
      <c r="E149" s="43">
        <f>Список!W50</f>
        <v>0</v>
      </c>
    </row>
    <row r="150" spans="1:5" x14ac:dyDescent="0.25">
      <c r="A150" s="43" t="str">
        <f>Список!$K$2206</f>
        <v>-</v>
      </c>
      <c r="B150" s="44">
        <f>Список!$AF$2206</f>
        <v>0</v>
      </c>
      <c r="C150" s="43">
        <f>Список!$AE$2206</f>
        <v>0</v>
      </c>
      <c r="D150" s="43">
        <f>Список!$T$2206</f>
        <v>0</v>
      </c>
      <c r="E150" s="43">
        <f>Список!W51</f>
        <v>0</v>
      </c>
    </row>
    <row r="151" spans="1:5" x14ac:dyDescent="0.25">
      <c r="A151" s="43" t="str">
        <f>Список!$K$2223</f>
        <v>-</v>
      </c>
      <c r="B151" s="44">
        <f>Список!$AF$2223</f>
        <v>0</v>
      </c>
      <c r="C151" s="43">
        <f>Список!$AE$2223</f>
        <v>0</v>
      </c>
      <c r="D151" s="43">
        <f>Список!$T$2223</f>
        <v>0</v>
      </c>
      <c r="E151" s="43">
        <f>Список!W52</f>
        <v>0</v>
      </c>
    </row>
    <row r="152" spans="1:5" x14ac:dyDescent="0.25">
      <c r="A152" s="43" t="str">
        <f>Список!$K$2240</f>
        <v>-</v>
      </c>
      <c r="B152" s="44">
        <f>Список!$AF$2240</f>
        <v>0</v>
      </c>
      <c r="C152" s="43">
        <f>Список!$AE$2240</f>
        <v>0</v>
      </c>
      <c r="D152" s="43">
        <f>Список!$T$2240</f>
        <v>0</v>
      </c>
      <c r="E152" s="43" t="e">
        <f>Список!#REF!</f>
        <v>#REF!</v>
      </c>
    </row>
    <row r="153" spans="1:5" x14ac:dyDescent="0.25">
      <c r="A153" s="43" t="str">
        <f>Список!$K$2257</f>
        <v>-</v>
      </c>
      <c r="B153" s="44">
        <f>Список!$AF$2257</f>
        <v>0</v>
      </c>
      <c r="C153" s="43">
        <f>Список!$AE$2257</f>
        <v>0</v>
      </c>
      <c r="D153" s="43">
        <f>Список!$T$2257</f>
        <v>0</v>
      </c>
      <c r="E153" s="43" t="e">
        <f>Список!#REF!</f>
        <v>#REF!</v>
      </c>
    </row>
    <row r="154" spans="1:5" x14ac:dyDescent="0.25">
      <c r="A154" s="43" t="str">
        <f>Список!$K$2274</f>
        <v>-</v>
      </c>
      <c r="B154" s="44">
        <f>Список!$AF$2274</f>
        <v>0</v>
      </c>
      <c r="C154" s="43">
        <f>Список!$AE$2274</f>
        <v>0</v>
      </c>
      <c r="D154" s="43">
        <f>Список!$T$2274</f>
        <v>0</v>
      </c>
      <c r="E154" s="43" t="e">
        <f>Список!#REF!</f>
        <v>#REF!</v>
      </c>
    </row>
    <row r="155" spans="1:5" x14ac:dyDescent="0.25">
      <c r="A155" s="43" t="str">
        <f>Список!$K$2291</f>
        <v>-</v>
      </c>
      <c r="B155" s="44">
        <f>Список!$AF$2291</f>
        <v>0</v>
      </c>
      <c r="C155" s="43">
        <f>Список!$AE$2291</f>
        <v>0</v>
      </c>
      <c r="D155" s="43">
        <f>Список!$T$2291</f>
        <v>0</v>
      </c>
      <c r="E155" s="43" t="e">
        <f>Список!#REF!</f>
        <v>#REF!</v>
      </c>
    </row>
    <row r="156" spans="1:5" x14ac:dyDescent="0.25">
      <c r="A156" s="43" t="str">
        <f>Список!$K$2308</f>
        <v>-</v>
      </c>
      <c r="B156" s="44">
        <f>Список!$AF$2308</f>
        <v>0</v>
      </c>
      <c r="C156" s="43">
        <f>Список!$AE$2308</f>
        <v>0</v>
      </c>
      <c r="D156" s="43">
        <f>Список!$T$2308</f>
        <v>0</v>
      </c>
      <c r="E156" s="43" t="e">
        <f>Список!#REF!</f>
        <v>#REF!</v>
      </c>
    </row>
    <row r="157" spans="1:5" x14ac:dyDescent="0.25">
      <c r="A157" s="43" t="str">
        <f>Список!$K$2325</f>
        <v>-</v>
      </c>
      <c r="B157" s="44">
        <f>Список!$AF$2325</f>
        <v>0</v>
      </c>
      <c r="C157" s="43">
        <f>Список!$AE$2325</f>
        <v>0</v>
      </c>
      <c r="D157" s="43">
        <f>Список!$T$2325</f>
        <v>0</v>
      </c>
      <c r="E157" s="43" t="e">
        <f>Список!#REF!</f>
        <v>#REF!</v>
      </c>
    </row>
    <row r="158" spans="1:5" x14ac:dyDescent="0.25">
      <c r="A158" s="43" t="str">
        <f>Список!$K$2342</f>
        <v>-</v>
      </c>
      <c r="B158" s="44">
        <f>Список!$AF$2342</f>
        <v>0</v>
      </c>
      <c r="C158" s="43">
        <f>Список!$AE$2342</f>
        <v>0</v>
      </c>
      <c r="D158" s="43">
        <f>Список!$T$2342</f>
        <v>0</v>
      </c>
      <c r="E158" s="43" t="e">
        <f>Список!#REF!</f>
        <v>#REF!</v>
      </c>
    </row>
    <row r="159" spans="1:5" x14ac:dyDescent="0.25">
      <c r="A159" s="43" t="str">
        <f>Список!$K$2359</f>
        <v>-</v>
      </c>
      <c r="B159" s="44">
        <f>Список!$AF$2359</f>
        <v>0</v>
      </c>
      <c r="C159" s="43">
        <f>Список!$AE$2359</f>
        <v>0</v>
      </c>
      <c r="D159" s="43">
        <f>Список!$T$2359</f>
        <v>0</v>
      </c>
      <c r="E159" s="43" t="e">
        <f>Список!#REF!</f>
        <v>#REF!</v>
      </c>
    </row>
    <row r="160" spans="1:5" x14ac:dyDescent="0.25">
      <c r="A160" s="43" t="str">
        <f>Список!$K$2376</f>
        <v>-</v>
      </c>
      <c r="B160" s="44">
        <f>Список!$AF$2376</f>
        <v>0</v>
      </c>
      <c r="C160" s="43">
        <f>Список!$AE$2376</f>
        <v>0</v>
      </c>
      <c r="D160" s="43">
        <f>Список!$T$2376</f>
        <v>0</v>
      </c>
      <c r="E160" s="43" t="e">
        <f>Список!#REF!</f>
        <v>#REF!</v>
      </c>
    </row>
    <row r="161" spans="1:5" x14ac:dyDescent="0.25">
      <c r="A161" s="43" t="str">
        <f>Список!$K$2393</f>
        <v>-</v>
      </c>
      <c r="B161" s="44">
        <f>Список!$AF$2393</f>
        <v>0</v>
      </c>
      <c r="C161" s="43">
        <f>Список!$AE$2393</f>
        <v>0</v>
      </c>
      <c r="D161" s="43">
        <f>Список!$T$2393</f>
        <v>0</v>
      </c>
      <c r="E161" s="43" t="e">
        <f>Список!#REF!</f>
        <v>#REF!</v>
      </c>
    </row>
    <row r="162" spans="1:5" x14ac:dyDescent="0.25">
      <c r="A162" s="43" t="str">
        <f>Список!$K$2410</f>
        <v>-</v>
      </c>
      <c r="B162" s="44">
        <f>Список!$AF$2410</f>
        <v>0</v>
      </c>
      <c r="C162" s="43">
        <f>Список!$AE$2410</f>
        <v>0</v>
      </c>
      <c r="D162" s="43">
        <f>Список!$T$2410</f>
        <v>0</v>
      </c>
      <c r="E162" s="43">
        <f>Список!W54</f>
        <v>0</v>
      </c>
    </row>
    <row r="163" spans="1:5" x14ac:dyDescent="0.25">
      <c r="A163" s="43" t="str">
        <f>Список!$K$2427</f>
        <v>-</v>
      </c>
      <c r="B163" s="44">
        <f>Список!$AF$2427</f>
        <v>0</v>
      </c>
      <c r="C163" s="43">
        <f>Список!$AE$2427</f>
        <v>0</v>
      </c>
      <c r="D163" s="43">
        <f>Список!$T$2427</f>
        <v>0</v>
      </c>
      <c r="E163" s="43">
        <f>Список!W55</f>
        <v>0</v>
      </c>
    </row>
    <row r="164" spans="1:5" x14ac:dyDescent="0.25">
      <c r="A164" s="43" t="str">
        <f>Список!$K$2444</f>
        <v>-</v>
      </c>
      <c r="B164" s="44">
        <f>Список!$AF$2444</f>
        <v>0</v>
      </c>
      <c r="C164" s="43">
        <f>Список!$AE$2444</f>
        <v>0</v>
      </c>
      <c r="D164" s="43">
        <f>Список!$T$2444</f>
        <v>0</v>
      </c>
      <c r="E164" s="43" t="e">
        <f>Список!#REF!</f>
        <v>#REF!</v>
      </c>
    </row>
    <row r="165" spans="1:5" x14ac:dyDescent="0.25">
      <c r="A165" s="43" t="str">
        <f>Список!$K$2461</f>
        <v>-</v>
      </c>
      <c r="B165" s="44">
        <f>Список!$AF$2461</f>
        <v>0</v>
      </c>
      <c r="C165" s="43">
        <f>Список!$AE$2461</f>
        <v>0</v>
      </c>
      <c r="D165" s="43">
        <f>Список!$T$2461</f>
        <v>0</v>
      </c>
      <c r="E165" s="43" t="e">
        <f>Список!#REF!</f>
        <v>#REF!</v>
      </c>
    </row>
    <row r="166" spans="1:5" x14ac:dyDescent="0.25">
      <c r="A166" s="43" t="str">
        <f>Список!$K$2478</f>
        <v>-</v>
      </c>
      <c r="B166" s="44">
        <f>Список!$AF$2478</f>
        <v>0</v>
      </c>
      <c r="C166" s="43">
        <f>Список!$AE$2478</f>
        <v>0</v>
      </c>
      <c r="D166" s="43">
        <f>Список!$T$2478</f>
        <v>0</v>
      </c>
      <c r="E166" s="43" t="e">
        <f>Список!#REF!</f>
        <v>#REF!</v>
      </c>
    </row>
    <row r="167" spans="1:5" x14ac:dyDescent="0.25">
      <c r="A167" s="43" t="str">
        <f>Список!$K$2495</f>
        <v>-</v>
      </c>
      <c r="B167" s="44">
        <f>Список!$AF$2495</f>
        <v>0</v>
      </c>
      <c r="C167" s="43">
        <f>Список!$AE$2495</f>
        <v>0</v>
      </c>
      <c r="D167" s="43">
        <f>Список!$T$2495</f>
        <v>0</v>
      </c>
      <c r="E167" s="43" t="e">
        <f>Список!#REF!</f>
        <v>#REF!</v>
      </c>
    </row>
    <row r="168" spans="1:5" x14ac:dyDescent="0.25">
      <c r="A168" s="43" t="str">
        <f>Список!$K$2512</f>
        <v>-</v>
      </c>
      <c r="B168" s="44">
        <f>Список!$AF$2512</f>
        <v>0</v>
      </c>
      <c r="C168" s="43">
        <f>Список!$AE$2512</f>
        <v>0</v>
      </c>
      <c r="D168" s="43">
        <f>Список!$T$2512</f>
        <v>0</v>
      </c>
      <c r="E168" s="43" t="e">
        <f>Список!#REF!</f>
        <v>#REF!</v>
      </c>
    </row>
    <row r="169" spans="1:5" x14ac:dyDescent="0.25">
      <c r="A169" s="43" t="str">
        <f>Список!$K$2529</f>
        <v>-</v>
      </c>
      <c r="B169" s="44">
        <f>Список!$AF$2529</f>
        <v>0</v>
      </c>
      <c r="C169" s="43">
        <f>Список!$AE$2529</f>
        <v>0</v>
      </c>
      <c r="D169" s="43">
        <f>Список!$T$2529</f>
        <v>0</v>
      </c>
      <c r="E169" s="43" t="e">
        <f>Список!#REF!</f>
        <v>#REF!</v>
      </c>
    </row>
    <row r="170" spans="1:5" x14ac:dyDescent="0.25">
      <c r="A170" s="43" t="str">
        <f>Список!$K$2546</f>
        <v>-</v>
      </c>
      <c r="B170" s="44">
        <f>Список!$AF$2546</f>
        <v>0</v>
      </c>
      <c r="C170" s="43">
        <f>Список!$AE$2546</f>
        <v>0</v>
      </c>
      <c r="D170" s="43">
        <f>Список!$T$2546</f>
        <v>0</v>
      </c>
      <c r="E170" s="43" t="e">
        <f>Список!#REF!</f>
        <v>#REF!</v>
      </c>
    </row>
    <row r="171" spans="1:5" x14ac:dyDescent="0.25">
      <c r="A171" s="43" t="str">
        <f>Список!$K$2563</f>
        <v>-</v>
      </c>
      <c r="B171" s="44">
        <f>Список!$AF$2563</f>
        <v>0</v>
      </c>
      <c r="C171" s="43">
        <f>Список!$AE$2563</f>
        <v>0</v>
      </c>
      <c r="D171" s="43">
        <f>Список!$T$2563</f>
        <v>0</v>
      </c>
      <c r="E171" s="43">
        <f>Список!W56</f>
        <v>0</v>
      </c>
    </row>
    <row r="172" spans="1:5" x14ac:dyDescent="0.25">
      <c r="A172" s="43" t="str">
        <f>Список!$K$2580</f>
        <v>-</v>
      </c>
      <c r="B172" s="44">
        <f>Список!$AF$2580</f>
        <v>0</v>
      </c>
      <c r="C172" s="43">
        <f>Список!$AE$2580</f>
        <v>0</v>
      </c>
      <c r="D172" s="43">
        <f>Список!$T$2580</f>
        <v>0</v>
      </c>
      <c r="E172" s="43">
        <f>Список!W57</f>
        <v>0</v>
      </c>
    </row>
    <row r="173" spans="1:5" x14ac:dyDescent="0.25">
      <c r="A173" s="43" t="str">
        <f>Список!$K$2597</f>
        <v>-</v>
      </c>
      <c r="B173" s="44">
        <f>Список!$AF$2597</f>
        <v>0</v>
      </c>
      <c r="C173" s="43">
        <f>Список!$AE$2597</f>
        <v>0</v>
      </c>
      <c r="D173" s="43">
        <f>Список!$T$2597</f>
        <v>0</v>
      </c>
      <c r="E173" s="43">
        <f>Список!W58</f>
        <v>0</v>
      </c>
    </row>
    <row r="174" spans="1:5" x14ac:dyDescent="0.25">
      <c r="A174" s="43" t="str">
        <f>Список!$K$2614</f>
        <v>-</v>
      </c>
      <c r="B174" s="44">
        <f>Список!$AF$2614</f>
        <v>0</v>
      </c>
      <c r="C174" s="43">
        <f>Список!$AE$2614</f>
        <v>0</v>
      </c>
      <c r="D174" s="43">
        <f>Список!$T$2614</f>
        <v>0</v>
      </c>
      <c r="E174" s="43" t="e">
        <f>Список!#REF!</f>
        <v>#REF!</v>
      </c>
    </row>
    <row r="175" spans="1:5" x14ac:dyDescent="0.25">
      <c r="A175" s="43" t="str">
        <f>Список!$K$2631</f>
        <v>-</v>
      </c>
      <c r="B175" s="44">
        <f>Список!$AF$2631</f>
        <v>0</v>
      </c>
      <c r="C175" s="43">
        <f>Список!$AE$2631</f>
        <v>0</v>
      </c>
      <c r="D175" s="43">
        <f>Список!$T$2631</f>
        <v>0</v>
      </c>
      <c r="E175" s="43" t="e">
        <f>Список!#REF!</f>
        <v>#REF!</v>
      </c>
    </row>
    <row r="176" spans="1:5" x14ac:dyDescent="0.25">
      <c r="A176" s="43" t="str">
        <f>Список!$K$2648</f>
        <v>-</v>
      </c>
      <c r="B176" s="44">
        <f>Список!$AF$2648</f>
        <v>0</v>
      </c>
      <c r="C176" s="43">
        <f>Список!$AE$2648</f>
        <v>0</v>
      </c>
      <c r="D176" s="43">
        <f>Список!$T$2648</f>
        <v>0</v>
      </c>
      <c r="E176" s="43" t="e">
        <f>Список!#REF!</f>
        <v>#REF!</v>
      </c>
    </row>
    <row r="177" spans="1:5" x14ac:dyDescent="0.25">
      <c r="A177" s="43" t="str">
        <f>Список!$K$2665</f>
        <v>-</v>
      </c>
      <c r="B177" s="44">
        <f>Список!$AF$2665</f>
        <v>0</v>
      </c>
      <c r="C177" s="43">
        <f>Список!$AE$2665</f>
        <v>0</v>
      </c>
      <c r="D177" s="43">
        <f>Список!$T$2665</f>
        <v>0</v>
      </c>
      <c r="E177" s="43" t="e">
        <f>Список!#REF!</f>
        <v>#REF!</v>
      </c>
    </row>
    <row r="178" spans="1:5" x14ac:dyDescent="0.25">
      <c r="A178" s="43" t="str">
        <f>Список!$K$2682</f>
        <v>-</v>
      </c>
      <c r="B178" s="44">
        <f>Список!$AF$2682</f>
        <v>0</v>
      </c>
      <c r="C178" s="43">
        <f>Список!$AE$2682</f>
        <v>0</v>
      </c>
      <c r="D178" s="43">
        <f>Список!$T$2682</f>
        <v>0</v>
      </c>
      <c r="E178" s="43">
        <f>Список!W60</f>
        <v>0</v>
      </c>
    </row>
    <row r="179" spans="1:5" x14ac:dyDescent="0.25">
      <c r="A179" s="43" t="str">
        <f>Список!$K$2699</f>
        <v>-</v>
      </c>
      <c r="B179" s="44">
        <f>Список!$AF$2699</f>
        <v>0</v>
      </c>
      <c r="C179" s="43">
        <f>Список!$AE$2699</f>
        <v>0</v>
      </c>
      <c r="D179" s="43">
        <f>Список!$T$2699</f>
        <v>0</v>
      </c>
      <c r="E179" s="43">
        <f>Список!W61</f>
        <v>0</v>
      </c>
    </row>
    <row r="180" spans="1:5" x14ac:dyDescent="0.25">
      <c r="A180" s="43" t="str">
        <f>Список!$K$2716</f>
        <v>-</v>
      </c>
      <c r="B180" s="44">
        <f>Список!$AF$2716</f>
        <v>0</v>
      </c>
      <c r="C180" s="43">
        <f>Список!$AE$2716</f>
        <v>0</v>
      </c>
      <c r="D180" s="43">
        <f>Список!$T$2716</f>
        <v>0</v>
      </c>
      <c r="E180" s="43" t="e">
        <f>Список!#REF!</f>
        <v>#REF!</v>
      </c>
    </row>
    <row r="181" spans="1:5" x14ac:dyDescent="0.25">
      <c r="A181" s="43" t="str">
        <f>Список!$K$2733</f>
        <v>-</v>
      </c>
      <c r="B181" s="44">
        <f>Список!$AF$2733</f>
        <v>0</v>
      </c>
      <c r="C181" s="43">
        <f>Список!$AE$2733</f>
        <v>0</v>
      </c>
      <c r="D181" s="43">
        <f>Список!$T$2733</f>
        <v>0</v>
      </c>
      <c r="E181" s="43" t="e">
        <f>Список!#REF!</f>
        <v>#REF!</v>
      </c>
    </row>
    <row r="182" spans="1:5" x14ac:dyDescent="0.25">
      <c r="A182" s="43" t="str">
        <f>Список!$K$2750</f>
        <v>-</v>
      </c>
      <c r="B182" s="44">
        <f>Список!$AF$2750</f>
        <v>0</v>
      </c>
      <c r="C182" s="43">
        <f>Список!$AE$2750</f>
        <v>0</v>
      </c>
      <c r="D182" s="43">
        <f>Список!$T$2750</f>
        <v>0</v>
      </c>
      <c r="E182" s="43" t="e">
        <f>Список!#REF!</f>
        <v>#REF!</v>
      </c>
    </row>
    <row r="183" spans="1:5" x14ac:dyDescent="0.25">
      <c r="A183" s="43" t="str">
        <f>Список!$K$2767</f>
        <v>-</v>
      </c>
      <c r="B183" s="44">
        <f>Список!$AF$2767</f>
        <v>0</v>
      </c>
      <c r="C183" s="43">
        <f>Список!$AE$2767</f>
        <v>0</v>
      </c>
      <c r="D183" s="43">
        <f>Список!$T$2767</f>
        <v>0</v>
      </c>
      <c r="E183" s="43" t="e">
        <f>Список!#REF!</f>
        <v>#REF!</v>
      </c>
    </row>
    <row r="184" spans="1:5" x14ac:dyDescent="0.25">
      <c r="A184" s="43" t="str">
        <f>Список!$K$2784</f>
        <v>-</v>
      </c>
      <c r="B184" s="44">
        <f>Список!$AF$2784</f>
        <v>0</v>
      </c>
      <c r="C184" s="43">
        <f>Список!$AE$2784</f>
        <v>0</v>
      </c>
      <c r="D184" s="43">
        <f>Список!$T$2784</f>
        <v>0</v>
      </c>
      <c r="E184" s="43" t="e">
        <f>Список!#REF!</f>
        <v>#REF!</v>
      </c>
    </row>
    <row r="185" spans="1:5" x14ac:dyDescent="0.25">
      <c r="A185" s="43" t="str">
        <f>Список!$K$2801</f>
        <v>-</v>
      </c>
      <c r="B185" s="44">
        <f>Список!$AF$2801</f>
        <v>0</v>
      </c>
      <c r="C185" s="43">
        <f>Список!$AE$2801</f>
        <v>0</v>
      </c>
      <c r="D185" s="43">
        <f>Список!$T$2801</f>
        <v>0</v>
      </c>
      <c r="E185" s="43" t="e">
        <f>Список!#REF!</f>
        <v>#REF!</v>
      </c>
    </row>
    <row r="186" spans="1:5" x14ac:dyDescent="0.25">
      <c r="A186" s="43" t="str">
        <f>Список!$K$2818</f>
        <v>-</v>
      </c>
      <c r="B186" s="44">
        <f>Список!$AF$2818</f>
        <v>0</v>
      </c>
      <c r="C186" s="43">
        <f>Список!$AE$2818</f>
        <v>0</v>
      </c>
      <c r="D186" s="43">
        <f>Список!$T$2818</f>
        <v>0</v>
      </c>
      <c r="E186" s="43" t="e">
        <f>Список!#REF!</f>
        <v>#REF!</v>
      </c>
    </row>
    <row r="187" spans="1:5" x14ac:dyDescent="0.25">
      <c r="A187" s="43" t="str">
        <f>Список!$K$2835</f>
        <v>-</v>
      </c>
      <c r="B187" s="44">
        <f>Список!$AF$2835</f>
        <v>0</v>
      </c>
      <c r="C187" s="43">
        <f>Список!$AE$2835</f>
        <v>0</v>
      </c>
      <c r="D187" s="43">
        <f>Список!$T$2835</f>
        <v>0</v>
      </c>
      <c r="E187" s="43">
        <f>Список!W62</f>
        <v>0</v>
      </c>
    </row>
    <row r="188" spans="1:5" x14ac:dyDescent="0.25">
      <c r="A188" s="43" t="str">
        <f>Список!$K$2852</f>
        <v>-</v>
      </c>
      <c r="B188" s="44">
        <f>Список!$AF$2852</f>
        <v>0</v>
      </c>
      <c r="C188" s="43">
        <f>Список!$AE$2852</f>
        <v>0</v>
      </c>
      <c r="D188" s="43">
        <f>Список!$T$2852</f>
        <v>0</v>
      </c>
      <c r="E188" s="43">
        <f>Список!W63</f>
        <v>0</v>
      </c>
    </row>
    <row r="189" spans="1:5" x14ac:dyDescent="0.25">
      <c r="A189" s="43" t="str">
        <f>Список!$K$2869</f>
        <v>-</v>
      </c>
      <c r="B189" s="44">
        <f>Список!$AF$2869</f>
        <v>0</v>
      </c>
      <c r="C189" s="43">
        <f>Список!$AE$2869</f>
        <v>0</v>
      </c>
      <c r="D189" s="43">
        <f>Список!$T$2869</f>
        <v>0</v>
      </c>
      <c r="E189" s="43">
        <f>Список!W64</f>
        <v>0</v>
      </c>
    </row>
    <row r="190" spans="1:5" x14ac:dyDescent="0.25">
      <c r="A190" s="43" t="str">
        <f>Список!$K$2886</f>
        <v>-</v>
      </c>
      <c r="B190" s="44">
        <f>Список!$AF$2886</f>
        <v>0</v>
      </c>
      <c r="C190" s="43">
        <f>Список!$AE$2886</f>
        <v>0</v>
      </c>
      <c r="D190" s="43">
        <f>Список!$T$2886</f>
        <v>0</v>
      </c>
      <c r="E190" s="43">
        <f>Список!W65</f>
        <v>0</v>
      </c>
    </row>
    <row r="191" spans="1:5" x14ac:dyDescent="0.25">
      <c r="A191" s="43" t="str">
        <f>Список!$K$2903</f>
        <v>-</v>
      </c>
      <c r="B191" s="44">
        <f>Список!$AF$2903</f>
        <v>0</v>
      </c>
      <c r="C191" s="43">
        <f>Список!$AE$2903</f>
        <v>0</v>
      </c>
      <c r="D191" s="43">
        <f>Список!$T$2903</f>
        <v>0</v>
      </c>
      <c r="E191" s="43">
        <f>Список!W66</f>
        <v>0</v>
      </c>
    </row>
    <row r="192" spans="1:5" x14ac:dyDescent="0.25">
      <c r="A192" s="43" t="str">
        <f>Список!$K$2920</f>
        <v>-</v>
      </c>
      <c r="B192" s="44">
        <f>Список!$AF$2920</f>
        <v>0</v>
      </c>
      <c r="C192" s="43">
        <f>Список!$AE$2920</f>
        <v>0</v>
      </c>
      <c r="D192" s="43">
        <f>Список!$T$2920</f>
        <v>0</v>
      </c>
      <c r="E192" s="43">
        <f>Список!W67</f>
        <v>0</v>
      </c>
    </row>
    <row r="193" spans="1:5" x14ac:dyDescent="0.25">
      <c r="A193" s="43" t="str">
        <f>Список!$K$2937</f>
        <v>-</v>
      </c>
      <c r="B193" s="44">
        <f>Список!$AF$2937</f>
        <v>0</v>
      </c>
      <c r="C193" s="43">
        <f>Список!$AE$2937</f>
        <v>0</v>
      </c>
      <c r="D193" s="43">
        <f>Список!$T$2937</f>
        <v>0</v>
      </c>
      <c r="E193" s="43" t="e">
        <f>Список!#REF!</f>
        <v>#REF!</v>
      </c>
    </row>
    <row r="194" spans="1:5" x14ac:dyDescent="0.25">
      <c r="A194" s="43" t="str">
        <f>Список!$K$2954</f>
        <v>-</v>
      </c>
      <c r="B194" s="44">
        <f>Список!$AF$2954</f>
        <v>0</v>
      </c>
      <c r="C194" s="43">
        <f>Список!$AE$2954</f>
        <v>0</v>
      </c>
      <c r="D194" s="43">
        <f>Список!$T$2954</f>
        <v>0</v>
      </c>
      <c r="E194" s="43">
        <f>Список!W69</f>
        <v>0</v>
      </c>
    </row>
    <row r="195" spans="1:5" x14ac:dyDescent="0.25">
      <c r="A195" s="43" t="str">
        <f>Список!$K$2971</f>
        <v>-</v>
      </c>
      <c r="B195" s="44">
        <f>Список!$AF$2971</f>
        <v>0</v>
      </c>
      <c r="C195" s="43">
        <f>Список!$AE$2971</f>
        <v>0</v>
      </c>
      <c r="D195" s="43">
        <f>Список!$T$2971</f>
        <v>0</v>
      </c>
      <c r="E195" s="43">
        <f>Список!W70</f>
        <v>0</v>
      </c>
    </row>
    <row r="196" spans="1:5" x14ac:dyDescent="0.25">
      <c r="A196" s="43" t="str">
        <f>Список!$K$2988</f>
        <v>-</v>
      </c>
      <c r="B196" s="44">
        <f>Список!$AF$2988</f>
        <v>0</v>
      </c>
      <c r="C196" s="43">
        <f>Список!$AE$2988</f>
        <v>0</v>
      </c>
      <c r="D196" s="43">
        <f>Список!$T$2988</f>
        <v>0</v>
      </c>
      <c r="E196" s="43">
        <f>Список!W71</f>
        <v>0</v>
      </c>
    </row>
    <row r="197" spans="1:5" x14ac:dyDescent="0.25">
      <c r="A197" s="43" t="str">
        <f>Список!$K$3005</f>
        <v>-</v>
      </c>
      <c r="B197" s="44">
        <f>Список!$AF$3005</f>
        <v>0</v>
      </c>
      <c r="C197" s="43">
        <f>Список!$AE$3005</f>
        <v>0</v>
      </c>
      <c r="D197" s="43">
        <f>Список!$T$3005</f>
        <v>0</v>
      </c>
      <c r="E197" s="43">
        <f>Список!W72</f>
        <v>0</v>
      </c>
    </row>
    <row r="198" spans="1:5" x14ac:dyDescent="0.25">
      <c r="A198" s="43" t="str">
        <f>Список!$K$3022</f>
        <v>-</v>
      </c>
      <c r="B198" s="44">
        <f>Список!$AF$3022</f>
        <v>0</v>
      </c>
      <c r="C198" s="43">
        <f>Список!$AE$3022</f>
        <v>0</v>
      </c>
      <c r="D198" s="43">
        <f>Список!$T$3022</f>
        <v>0</v>
      </c>
      <c r="E198" s="43">
        <f>Список!W73</f>
        <v>0</v>
      </c>
    </row>
    <row r="199" spans="1:5" x14ac:dyDescent="0.25">
      <c r="A199" s="43" t="str">
        <f>Список!$K$3039</f>
        <v>-</v>
      </c>
      <c r="B199" s="44">
        <f>Список!$AF$3039</f>
        <v>0</v>
      </c>
      <c r="C199" s="43">
        <f>Список!$AE$3039</f>
        <v>0</v>
      </c>
      <c r="D199" s="43">
        <f>Список!$T$3039</f>
        <v>0</v>
      </c>
      <c r="E199" s="43">
        <f>Список!W74</f>
        <v>0</v>
      </c>
    </row>
    <row r="200" spans="1:5" x14ac:dyDescent="0.25">
      <c r="A200" s="43" t="str">
        <f>Список!$K$3056</f>
        <v>-</v>
      </c>
      <c r="B200" s="44">
        <f>Список!$AF$3056</f>
        <v>0</v>
      </c>
      <c r="C200" s="43">
        <f>Список!$AE$3056</f>
        <v>0</v>
      </c>
      <c r="D200" s="43">
        <f>Список!$T$3056</f>
        <v>0</v>
      </c>
      <c r="E200" s="43" t="e">
        <f>Список!#REF!</f>
        <v>#REF!</v>
      </c>
    </row>
    <row r="201" spans="1:5" x14ac:dyDescent="0.25">
      <c r="A201" s="43" t="str">
        <f>Список!$K$3073</f>
        <v>-</v>
      </c>
      <c r="B201" s="44">
        <f>Список!$AF$3073</f>
        <v>0</v>
      </c>
      <c r="C201" s="43">
        <f>Список!$AE$3073</f>
        <v>0</v>
      </c>
      <c r="D201" s="43">
        <f>Список!$T$3073</f>
        <v>0</v>
      </c>
      <c r="E201" s="43" t="e">
        <f>Список!#REF!</f>
        <v>#REF!</v>
      </c>
    </row>
    <row r="202" spans="1:5" x14ac:dyDescent="0.25">
      <c r="A202" s="43" t="str">
        <f>Список!$K$3090</f>
        <v>-</v>
      </c>
      <c r="B202" s="44">
        <f>Список!$AF$3090</f>
        <v>0</v>
      </c>
      <c r="C202" s="43">
        <f>Список!$AE$3090</f>
        <v>0</v>
      </c>
      <c r="D202" s="43">
        <f>Список!$T$3090</f>
        <v>0</v>
      </c>
      <c r="E202" s="43" t="e">
        <f>Список!#REF!</f>
        <v>#REF!</v>
      </c>
    </row>
    <row r="203" spans="1:5" x14ac:dyDescent="0.25">
      <c r="A203" s="43" t="str">
        <f>Список!$K$3107</f>
        <v>-</v>
      </c>
      <c r="B203" s="44">
        <f>Список!$AF$3107</f>
        <v>0</v>
      </c>
      <c r="C203" s="43">
        <f>Список!$AE$3107</f>
        <v>0</v>
      </c>
      <c r="D203" s="43">
        <f>Список!$T$3107</f>
        <v>0</v>
      </c>
      <c r="E203" s="43" t="e">
        <f>Список!#REF!</f>
        <v>#REF!</v>
      </c>
    </row>
    <row r="204" spans="1:5" x14ac:dyDescent="0.25">
      <c r="A204" s="43" t="str">
        <f>Список!$K$3124</f>
        <v>-</v>
      </c>
      <c r="B204" s="44">
        <f>Список!$AF$3124</f>
        <v>0</v>
      </c>
      <c r="C204" s="43">
        <f>Список!$AE$3124</f>
        <v>0</v>
      </c>
      <c r="D204" s="43">
        <f>Список!$T$3124</f>
        <v>0</v>
      </c>
      <c r="E204" s="43" t="e">
        <f>Список!#REF!</f>
        <v>#REF!</v>
      </c>
    </row>
    <row r="205" spans="1:5" x14ac:dyDescent="0.25">
      <c r="A205" s="43" t="str">
        <f>Список!$K$3141</f>
        <v>-</v>
      </c>
      <c r="B205" s="44">
        <f>Список!$AF$3141</f>
        <v>0</v>
      </c>
      <c r="C205" s="43">
        <f>Список!$AE$3141</f>
        <v>0</v>
      </c>
      <c r="D205" s="43">
        <f>Список!$T$3141</f>
        <v>0</v>
      </c>
      <c r="E205" s="43" t="e">
        <f>Список!#REF!</f>
        <v>#REF!</v>
      </c>
    </row>
    <row r="206" spans="1:5" x14ac:dyDescent="0.25">
      <c r="A206" s="43" t="str">
        <f>Список!$K$3158</f>
        <v>-</v>
      </c>
      <c r="B206" s="44">
        <f>Список!$AF$3158</f>
        <v>0</v>
      </c>
      <c r="C206" s="43">
        <f>Список!$AE$3158</f>
        <v>0</v>
      </c>
      <c r="D206" s="43">
        <f>Список!$T$3158</f>
        <v>0</v>
      </c>
      <c r="E206" s="43" t="e">
        <f>Список!#REF!</f>
        <v>#REF!</v>
      </c>
    </row>
    <row r="207" spans="1:5" x14ac:dyDescent="0.25">
      <c r="A207" s="43" t="str">
        <f>Список!$K$3175</f>
        <v>-</v>
      </c>
      <c r="B207" s="44">
        <f>Список!$AF$3175</f>
        <v>0</v>
      </c>
      <c r="C207" s="43">
        <f>Список!$AE$3175</f>
        <v>0</v>
      </c>
      <c r="D207" s="43">
        <f>Список!$T$3175</f>
        <v>0</v>
      </c>
      <c r="E207" s="43" t="e">
        <f>Список!#REF!</f>
        <v>#REF!</v>
      </c>
    </row>
    <row r="208" spans="1:5" x14ac:dyDescent="0.25">
      <c r="A208" s="43" t="str">
        <f>Список!$K$3192</f>
        <v>-</v>
      </c>
      <c r="B208" s="44">
        <f>Список!$AF$3192</f>
        <v>0</v>
      </c>
      <c r="C208" s="43">
        <f>Список!$AE$3192</f>
        <v>0</v>
      </c>
      <c r="D208" s="43">
        <f>Список!$T$3192</f>
        <v>0</v>
      </c>
      <c r="E208" s="43" t="e">
        <f>Список!#REF!</f>
        <v>#REF!</v>
      </c>
    </row>
    <row r="209" spans="1:5" x14ac:dyDescent="0.25">
      <c r="A209" s="43" t="str">
        <f>Список!$K$3209</f>
        <v>-</v>
      </c>
      <c r="B209" s="44">
        <f>Список!$AF$3209</f>
        <v>0</v>
      </c>
      <c r="C209" s="43">
        <f>Список!$AE$3209</f>
        <v>0</v>
      </c>
      <c r="D209" s="43">
        <f>Список!$T$3209</f>
        <v>0</v>
      </c>
      <c r="E209" s="43" t="e">
        <f>Список!#REF!</f>
        <v>#REF!</v>
      </c>
    </row>
    <row r="210" spans="1:5" x14ac:dyDescent="0.25">
      <c r="A210" s="43" t="str">
        <f>Список!$K$3226</f>
        <v>-</v>
      </c>
      <c r="B210" s="44">
        <f>Список!$AF$3226</f>
        <v>0</v>
      </c>
      <c r="C210" s="43">
        <f>Список!$AE$3226</f>
        <v>0</v>
      </c>
      <c r="D210" s="43">
        <f>Список!$T$3226</f>
        <v>0</v>
      </c>
      <c r="E210" s="43">
        <f>Список!W76</f>
        <v>0</v>
      </c>
    </row>
    <row r="211" spans="1:5" x14ac:dyDescent="0.25">
      <c r="A211" s="43" t="str">
        <f>Список!$K$3243</f>
        <v>-</v>
      </c>
      <c r="B211" s="44">
        <f>Список!$AF$3243</f>
        <v>0</v>
      </c>
      <c r="C211" s="43">
        <f>Список!$AE$3243</f>
        <v>0</v>
      </c>
      <c r="D211" s="43">
        <f>Список!$T$3243</f>
        <v>0</v>
      </c>
      <c r="E211" s="43">
        <f>Список!W77</f>
        <v>0</v>
      </c>
    </row>
    <row r="212" spans="1:5" x14ac:dyDescent="0.25">
      <c r="A212" s="43" t="str">
        <f>Список!$K$3260</f>
        <v>-</v>
      </c>
      <c r="B212" s="44">
        <f>Список!$AF$3260</f>
        <v>0</v>
      </c>
      <c r="C212" s="43">
        <f>Список!$AE$3260</f>
        <v>0</v>
      </c>
      <c r="D212" s="43">
        <f>Список!$T$3260</f>
        <v>0</v>
      </c>
      <c r="E212" s="43" t="e">
        <f>Список!#REF!</f>
        <v>#REF!</v>
      </c>
    </row>
    <row r="213" spans="1:5" x14ac:dyDescent="0.25">
      <c r="A213" s="43" t="str">
        <f>Список!$K$3277</f>
        <v>-</v>
      </c>
      <c r="B213" s="44">
        <f>Список!$AF$3277</f>
        <v>0</v>
      </c>
      <c r="C213" s="43">
        <f>Список!$AE$3277</f>
        <v>0</v>
      </c>
      <c r="D213" s="43">
        <f>Список!$T$3277</f>
        <v>0</v>
      </c>
      <c r="E213" s="43" t="e">
        <f>Список!#REF!</f>
        <v>#REF!</v>
      </c>
    </row>
    <row r="214" spans="1:5" x14ac:dyDescent="0.25">
      <c r="A214" s="43" t="str">
        <f>Список!$K$3294</f>
        <v>-</v>
      </c>
      <c r="B214" s="44">
        <f>Список!$AF$3294</f>
        <v>0</v>
      </c>
      <c r="C214" s="43">
        <f>Список!$AE$3294</f>
        <v>0</v>
      </c>
      <c r="D214" s="43">
        <f>Список!$T$3294</f>
        <v>0</v>
      </c>
      <c r="E214" s="43" t="e">
        <f>Список!#REF!</f>
        <v>#REF!</v>
      </c>
    </row>
    <row r="215" spans="1:5" x14ac:dyDescent="0.25">
      <c r="A215" s="43" t="str">
        <f>Список!$K$3311</f>
        <v>-</v>
      </c>
      <c r="B215" s="44">
        <f>Список!$AF$3311</f>
        <v>0</v>
      </c>
      <c r="C215" s="43">
        <f>Список!$AE$3311</f>
        <v>0</v>
      </c>
      <c r="D215" s="43">
        <f>Список!$T$3311</f>
        <v>0</v>
      </c>
      <c r="E215" s="43" t="e">
        <f>Список!#REF!</f>
        <v>#REF!</v>
      </c>
    </row>
    <row r="216" spans="1:5" x14ac:dyDescent="0.25">
      <c r="A216" s="43" t="str">
        <f>Список!$K$3328</f>
        <v>-</v>
      </c>
      <c r="B216" s="44">
        <f>Список!$AF$3328</f>
        <v>0</v>
      </c>
      <c r="C216" s="43">
        <f>Список!$AE$3328</f>
        <v>0</v>
      </c>
      <c r="D216" s="43">
        <f>Список!$T$3328</f>
        <v>0</v>
      </c>
      <c r="E216" s="43" t="e">
        <f>Список!#REF!</f>
        <v>#REF!</v>
      </c>
    </row>
    <row r="217" spans="1:5" x14ac:dyDescent="0.25">
      <c r="A217" s="43" t="str">
        <f>Список!$K$3345</f>
        <v>-</v>
      </c>
      <c r="B217" s="44">
        <f>Список!$AF$3345</f>
        <v>0</v>
      </c>
      <c r="C217" s="43">
        <f>Список!$AE$3345</f>
        <v>0</v>
      </c>
      <c r="D217" s="43">
        <f>Список!$T$3345</f>
        <v>0</v>
      </c>
      <c r="E217" s="43" t="e">
        <f>Список!#REF!</f>
        <v>#REF!</v>
      </c>
    </row>
    <row r="218" spans="1:5" x14ac:dyDescent="0.25">
      <c r="A218" s="43" t="str">
        <f>Список!$K$3362</f>
        <v>-</v>
      </c>
      <c r="B218" s="44">
        <f>Список!$AF$3362</f>
        <v>0</v>
      </c>
      <c r="C218" s="43">
        <f>Список!$AE$3362</f>
        <v>0</v>
      </c>
      <c r="D218" s="43">
        <f>Список!$T$3362</f>
        <v>0</v>
      </c>
      <c r="E218" s="43" t="e">
        <f>Список!#REF!</f>
        <v>#REF!</v>
      </c>
    </row>
    <row r="219" spans="1:5" x14ac:dyDescent="0.25">
      <c r="A219" s="43" t="str">
        <f>Список!$K$3379</f>
        <v>-</v>
      </c>
      <c r="B219" s="44">
        <f>Список!$AF$3379</f>
        <v>0</v>
      </c>
      <c r="C219" s="43">
        <f>Список!$AE$3379</f>
        <v>0</v>
      </c>
      <c r="D219" s="43">
        <f>Список!$T$3379</f>
        <v>0</v>
      </c>
      <c r="E219" s="43">
        <f>Список!W78</f>
        <v>0</v>
      </c>
    </row>
    <row r="220" spans="1:5" x14ac:dyDescent="0.25">
      <c r="A220" s="43" t="str">
        <f>Список!$K$3396</f>
        <v>-</v>
      </c>
      <c r="B220" s="44">
        <f>Список!$AF$3396</f>
        <v>0</v>
      </c>
      <c r="C220" s="43">
        <f>Список!$AE$3396</f>
        <v>0</v>
      </c>
      <c r="D220" s="43">
        <f>Список!$T$3396</f>
        <v>0</v>
      </c>
      <c r="E220" s="43">
        <f>Список!W79</f>
        <v>0</v>
      </c>
    </row>
    <row r="221" spans="1:5" x14ac:dyDescent="0.25">
      <c r="A221" s="43" t="str">
        <f>Список!$K$3413</f>
        <v>-</v>
      </c>
      <c r="B221" s="44">
        <f>Список!$AF$3413</f>
        <v>0</v>
      </c>
      <c r="C221" s="43">
        <f>Список!$AE$3413</f>
        <v>0</v>
      </c>
      <c r="D221" s="43">
        <f>Список!$T$3413</f>
        <v>0</v>
      </c>
      <c r="E221" s="43" t="e">
        <f>Список!#REF!</f>
        <v>#REF!</v>
      </c>
    </row>
    <row r="222" spans="1:5" x14ac:dyDescent="0.25">
      <c r="A222" s="43" t="str">
        <f>Список!$K$3430</f>
        <v>-</v>
      </c>
      <c r="B222" s="44">
        <f>Список!$AF$3430</f>
        <v>0</v>
      </c>
      <c r="C222" s="43">
        <f>Список!$AE$3430</f>
        <v>0</v>
      </c>
      <c r="D222" s="43">
        <f>Список!$T$3430</f>
        <v>0</v>
      </c>
      <c r="E222" s="43" t="e">
        <f>Список!#REF!</f>
        <v>#REF!</v>
      </c>
    </row>
    <row r="223" spans="1:5" x14ac:dyDescent="0.25">
      <c r="A223" s="43" t="str">
        <f>Список!$K$3447</f>
        <v>-</v>
      </c>
      <c r="B223" s="44">
        <f>Список!$AF$3447</f>
        <v>0</v>
      </c>
      <c r="C223" s="43">
        <f>Список!$AE$3447</f>
        <v>0</v>
      </c>
      <c r="D223" s="43">
        <f>Список!$T$3447</f>
        <v>0</v>
      </c>
      <c r="E223" s="43" t="e">
        <f>Список!#REF!</f>
        <v>#REF!</v>
      </c>
    </row>
    <row r="224" spans="1:5" x14ac:dyDescent="0.25">
      <c r="A224" s="43" t="str">
        <f>Список!$K$3464</f>
        <v>-</v>
      </c>
      <c r="B224" s="44">
        <f>Список!$AF$3464</f>
        <v>0</v>
      </c>
      <c r="C224" s="43">
        <f>Список!$AE$3464</f>
        <v>0</v>
      </c>
      <c r="D224" s="43">
        <f>Список!$T$3464</f>
        <v>0</v>
      </c>
      <c r="E224" s="43" t="e">
        <f>Список!#REF!</f>
        <v>#REF!</v>
      </c>
    </row>
    <row r="225" spans="1:5" x14ac:dyDescent="0.25">
      <c r="A225" s="43" t="str">
        <f>Список!$K$3481</f>
        <v>-</v>
      </c>
      <c r="B225" s="44">
        <f>Список!$AF$3481</f>
        <v>0</v>
      </c>
      <c r="C225" s="43">
        <f>Список!$AE$3481</f>
        <v>0</v>
      </c>
      <c r="D225" s="43">
        <f>Список!$T$3481</f>
        <v>0</v>
      </c>
      <c r="E225" s="43" t="e">
        <f>Список!#REF!</f>
        <v>#REF!</v>
      </c>
    </row>
    <row r="226" spans="1:5" x14ac:dyDescent="0.25">
      <c r="A226" s="43" t="str">
        <f>Список!$K$3498</f>
        <v>-</v>
      </c>
      <c r="B226" s="44">
        <f>Список!$AF$3498</f>
        <v>0</v>
      </c>
      <c r="C226" s="43">
        <f>Список!$AE$3498</f>
        <v>0</v>
      </c>
      <c r="D226" s="43">
        <f>Список!$T$3498</f>
        <v>0</v>
      </c>
      <c r="E226" s="43">
        <f>Список!W81</f>
        <v>0</v>
      </c>
    </row>
    <row r="227" spans="1:5" x14ac:dyDescent="0.25">
      <c r="A227" s="43" t="str">
        <f>Список!$K$3515</f>
        <v>-</v>
      </c>
      <c r="B227" s="44">
        <f>Список!$AF$3515</f>
        <v>0</v>
      </c>
      <c r="C227" s="43">
        <f>Список!$AE$3515</f>
        <v>0</v>
      </c>
      <c r="D227" s="43">
        <f>Список!$T$3515</f>
        <v>0</v>
      </c>
      <c r="E227" s="43">
        <f>Список!W82</f>
        <v>0</v>
      </c>
    </row>
    <row r="228" spans="1:5" x14ac:dyDescent="0.25">
      <c r="A228" s="43" t="str">
        <f>Список!$K$3532</f>
        <v>-</v>
      </c>
      <c r="B228" s="44">
        <f>Список!$AF$3532</f>
        <v>0</v>
      </c>
      <c r="C228" s="43">
        <f>Список!$AE$3532</f>
        <v>0</v>
      </c>
      <c r="D228" s="43">
        <f>Список!$T$3532</f>
        <v>0</v>
      </c>
      <c r="E228" s="43">
        <f>Список!W83</f>
        <v>0</v>
      </c>
    </row>
    <row r="229" spans="1:5" x14ac:dyDescent="0.25">
      <c r="A229" s="43" t="str">
        <f>Список!$K$3549</f>
        <v>-</v>
      </c>
      <c r="B229" s="44">
        <f>Список!$AF$3549</f>
        <v>0</v>
      </c>
      <c r="C229" s="43">
        <f>Список!$AE$3549</f>
        <v>0</v>
      </c>
      <c r="D229" s="43">
        <f>Список!$T$3549</f>
        <v>0</v>
      </c>
      <c r="E229" s="43">
        <f>Список!W84</f>
        <v>0</v>
      </c>
    </row>
    <row r="230" spans="1:5" x14ac:dyDescent="0.25">
      <c r="A230" s="43" t="str">
        <f>Список!$K$3566</f>
        <v>-</v>
      </c>
      <c r="B230" s="44">
        <f>Список!$AF$3566</f>
        <v>0</v>
      </c>
      <c r="C230" s="43">
        <f>Список!$AE$3566</f>
        <v>0</v>
      </c>
      <c r="D230" s="43">
        <f>Список!$T$3566</f>
        <v>0</v>
      </c>
      <c r="E230" s="43" t="e">
        <f>Список!#REF!</f>
        <v>#REF!</v>
      </c>
    </row>
    <row r="231" spans="1:5" x14ac:dyDescent="0.25">
      <c r="A231" s="43" t="str">
        <f>Список!$K$3583</f>
        <v>-</v>
      </c>
      <c r="B231" s="44">
        <f>Список!$AF$3583</f>
        <v>0</v>
      </c>
      <c r="C231" s="43">
        <f>Список!$AE$3583</f>
        <v>0</v>
      </c>
      <c r="D231" s="43">
        <f>Список!$T$3583</f>
        <v>0</v>
      </c>
      <c r="E231" s="43" t="e">
        <f>Список!#REF!</f>
        <v>#REF!</v>
      </c>
    </row>
    <row r="232" spans="1:5" x14ac:dyDescent="0.25">
      <c r="A232" s="43" t="str">
        <f>Список!$K$3600</f>
        <v>-</v>
      </c>
      <c r="B232" s="44">
        <f>Список!$AF$3600</f>
        <v>0</v>
      </c>
      <c r="C232" s="43">
        <f>Список!$AE$3600</f>
        <v>0</v>
      </c>
      <c r="D232" s="43">
        <f>Список!$T$3600</f>
        <v>0</v>
      </c>
      <c r="E232" s="43" t="e">
        <f>Список!#REF!</f>
        <v>#REF!</v>
      </c>
    </row>
    <row r="233" spans="1:5" x14ac:dyDescent="0.25">
      <c r="A233" s="43" t="str">
        <f>Список!$K$3617</f>
        <v>-</v>
      </c>
      <c r="B233" s="44">
        <f>Список!$AF$3617</f>
        <v>0</v>
      </c>
      <c r="C233" s="43">
        <f>Список!$AE$3617</f>
        <v>0</v>
      </c>
      <c r="D233" s="43">
        <f>Список!$T$3617</f>
        <v>0</v>
      </c>
      <c r="E233" s="43" t="e">
        <f>Список!#REF!</f>
        <v>#REF!</v>
      </c>
    </row>
    <row r="234" spans="1:5" x14ac:dyDescent="0.25">
      <c r="A234" s="43" t="str">
        <f>Список!$K$3634</f>
        <v>-</v>
      </c>
      <c r="B234" s="44">
        <f>Список!$AF$3634</f>
        <v>0</v>
      </c>
      <c r="C234" s="43">
        <f>Список!$AE$3634</f>
        <v>0</v>
      </c>
      <c r="D234" s="43">
        <f>Список!$T$3634</f>
        <v>0</v>
      </c>
      <c r="E234" s="43" t="e">
        <f>Список!#REF!</f>
        <v>#REF!</v>
      </c>
    </row>
    <row r="235" spans="1:5" x14ac:dyDescent="0.25">
      <c r="A235" s="43" t="str">
        <f>Список!$K$3651</f>
        <v>-</v>
      </c>
      <c r="B235" s="44">
        <f>Список!$AF$3651</f>
        <v>0</v>
      </c>
      <c r="C235" s="43">
        <f>Список!$AE$3651</f>
        <v>0</v>
      </c>
      <c r="D235" s="43">
        <f>Список!$T$3651</f>
        <v>0</v>
      </c>
      <c r="E235" s="43" t="e">
        <f>Список!#REF!</f>
        <v>#REF!</v>
      </c>
    </row>
    <row r="236" spans="1:5" x14ac:dyDescent="0.25">
      <c r="A236" s="43" t="str">
        <f>Список!$K$3668</f>
        <v>-</v>
      </c>
      <c r="B236" s="44">
        <f>Список!$AF$3668</f>
        <v>0</v>
      </c>
      <c r="C236" s="43">
        <f>Список!$AE$3668</f>
        <v>0</v>
      </c>
      <c r="D236" s="43">
        <f>Список!$T$3668</f>
        <v>0</v>
      </c>
      <c r="E236" s="43" t="e">
        <f>Список!#REF!</f>
        <v>#REF!</v>
      </c>
    </row>
    <row r="237" spans="1:5" x14ac:dyDescent="0.25">
      <c r="A237" s="43" t="str">
        <f>Список!$K$3685</f>
        <v>-</v>
      </c>
      <c r="B237" s="44">
        <f>Список!$AF$3685</f>
        <v>0</v>
      </c>
      <c r="C237" s="43">
        <f>Список!$AE$3685</f>
        <v>0</v>
      </c>
      <c r="D237" s="43">
        <f>Список!$T$3685</f>
        <v>0</v>
      </c>
      <c r="E237" s="43" t="e">
        <f>Список!#REF!</f>
        <v>#REF!</v>
      </c>
    </row>
    <row r="238" spans="1:5" x14ac:dyDescent="0.25">
      <c r="A238" s="43" t="str">
        <f>Список!$K$3702</f>
        <v>-</v>
      </c>
      <c r="B238" s="44">
        <f>Список!$AF$3702</f>
        <v>0</v>
      </c>
      <c r="C238" s="43">
        <f>Список!$AE$3702</f>
        <v>0</v>
      </c>
      <c r="D238" s="43">
        <f>Список!$T$3702</f>
        <v>0</v>
      </c>
      <c r="E238" s="43" t="e">
        <f>Список!#REF!</f>
        <v>#REF!</v>
      </c>
    </row>
    <row r="239" spans="1:5" x14ac:dyDescent="0.25">
      <c r="A239" s="43" t="str">
        <f>Список!$K$3719</f>
        <v>-</v>
      </c>
      <c r="B239" s="44">
        <f>Список!$AF$3719</f>
        <v>0</v>
      </c>
      <c r="C239" s="43">
        <f>Список!$AE$3719</f>
        <v>0</v>
      </c>
      <c r="D239" s="43">
        <f>Список!$T$3719</f>
        <v>0</v>
      </c>
      <c r="E239" s="43" t="e">
        <f>Список!#REF!</f>
        <v>#REF!</v>
      </c>
    </row>
    <row r="240" spans="1:5" x14ac:dyDescent="0.25">
      <c r="A240" s="43" t="str">
        <f>Список!$K$3736</f>
        <v>-</v>
      </c>
      <c r="B240" s="44">
        <f>Список!$AF$3736</f>
        <v>0</v>
      </c>
      <c r="C240" s="43">
        <f>Список!$AE$3736</f>
        <v>0</v>
      </c>
      <c r="D240" s="43">
        <f>Список!$T$3736</f>
        <v>0</v>
      </c>
      <c r="E240" s="43" t="e">
        <f>Список!#REF!</f>
        <v>#REF!</v>
      </c>
    </row>
    <row r="241" spans="1:5" x14ac:dyDescent="0.25">
      <c r="A241" s="43" t="str">
        <f>Список!$K$3753</f>
        <v>-</v>
      </c>
      <c r="B241" s="44">
        <f>Список!$AF$3753</f>
        <v>0</v>
      </c>
      <c r="C241" s="43">
        <f>Список!$AE$3753</f>
        <v>0</v>
      </c>
      <c r="D241" s="43">
        <f>Список!$T$3753</f>
        <v>0</v>
      </c>
      <c r="E241" s="43" t="e">
        <f>Список!#REF!</f>
        <v>#REF!</v>
      </c>
    </row>
    <row r="242" spans="1:5" x14ac:dyDescent="0.25">
      <c r="A242" s="43" t="str">
        <f>Список!$K$3770</f>
        <v>-</v>
      </c>
      <c r="B242" s="44">
        <f>Список!$AF$3770</f>
        <v>0</v>
      </c>
      <c r="C242" s="43">
        <f>Список!$AE$3770</f>
        <v>0</v>
      </c>
      <c r="D242" s="43">
        <f>Список!$T$3770</f>
        <v>0</v>
      </c>
      <c r="E242" s="43">
        <f>Список!W86</f>
        <v>0</v>
      </c>
    </row>
    <row r="243" spans="1:5" x14ac:dyDescent="0.25">
      <c r="A243" s="43" t="str">
        <f>Список!$K$3787</f>
        <v>-</v>
      </c>
      <c r="B243" s="44">
        <f>Список!$AF$3787</f>
        <v>0</v>
      </c>
      <c r="C243" s="43">
        <f>Список!$AE$3787</f>
        <v>0</v>
      </c>
      <c r="D243" s="43">
        <f>Список!$T$3787</f>
        <v>0</v>
      </c>
      <c r="E243" s="43">
        <f>Список!W87</f>
        <v>0</v>
      </c>
    </row>
    <row r="244" spans="1:5" x14ac:dyDescent="0.25">
      <c r="A244" s="43" t="str">
        <f>Список!$K$3804</f>
        <v>-</v>
      </c>
      <c r="B244" s="44">
        <f>Список!$AF$3804</f>
        <v>0</v>
      </c>
      <c r="C244" s="43">
        <f>Список!$AE$3804</f>
        <v>0</v>
      </c>
      <c r="D244" s="43">
        <f>Список!$T$3804</f>
        <v>0</v>
      </c>
      <c r="E244" s="43">
        <f>Список!W88</f>
        <v>0</v>
      </c>
    </row>
    <row r="245" spans="1:5" x14ac:dyDescent="0.25">
      <c r="A245" s="43" t="str">
        <f>Список!$K$3821</f>
        <v>-</v>
      </c>
      <c r="B245" s="44">
        <f>Список!$AF$3821</f>
        <v>0</v>
      </c>
      <c r="C245" s="43">
        <f>Список!$AE$3821</f>
        <v>0</v>
      </c>
      <c r="D245" s="43">
        <f>Список!$T$3821</f>
        <v>0</v>
      </c>
      <c r="E245" s="43">
        <f>Список!W89</f>
        <v>0</v>
      </c>
    </row>
    <row r="246" spans="1:5" x14ac:dyDescent="0.25">
      <c r="A246" s="43" t="str">
        <f>Список!$K$3838</f>
        <v>-</v>
      </c>
      <c r="B246" s="44">
        <f>Список!$AF$3838</f>
        <v>0</v>
      </c>
      <c r="C246" s="43">
        <f>Список!$AE$3838</f>
        <v>0</v>
      </c>
      <c r="D246" s="43">
        <f>Список!$T$3838</f>
        <v>0</v>
      </c>
      <c r="E246" s="43">
        <f>Список!W90</f>
        <v>0</v>
      </c>
    </row>
    <row r="247" spans="1:5" x14ac:dyDescent="0.25">
      <c r="A247" s="43" t="str">
        <f>Список!$K$3855</f>
        <v>-</v>
      </c>
      <c r="B247" s="44">
        <f>Список!$AF$3855</f>
        <v>0</v>
      </c>
      <c r="C247" s="43">
        <f>Список!$AE$3855</f>
        <v>0</v>
      </c>
      <c r="D247" s="43">
        <f>Список!$T$3855</f>
        <v>0</v>
      </c>
      <c r="E247" s="43">
        <f>Список!W91</f>
        <v>0</v>
      </c>
    </row>
    <row r="248" spans="1:5" x14ac:dyDescent="0.25">
      <c r="A248" s="43" t="str">
        <f>Список!$K$3872</f>
        <v>-</v>
      </c>
      <c r="B248" s="44">
        <f>Список!$AF$3872</f>
        <v>0</v>
      </c>
      <c r="C248" s="43">
        <f>Список!$AE$3872</f>
        <v>0</v>
      </c>
      <c r="D248" s="43">
        <f>Список!$T$3872</f>
        <v>0</v>
      </c>
      <c r="E248" s="43" t="e">
        <f>Список!#REF!</f>
        <v>#REF!</v>
      </c>
    </row>
    <row r="249" spans="1:5" x14ac:dyDescent="0.25">
      <c r="A249" s="43" t="str">
        <f>Список!$K$3889</f>
        <v>-</v>
      </c>
      <c r="B249" s="44">
        <f>Список!$AF$3889</f>
        <v>0</v>
      </c>
      <c r="C249" s="43">
        <f>Список!$AE$3889</f>
        <v>0</v>
      </c>
      <c r="D249" s="43">
        <f>Список!$T$3889</f>
        <v>0</v>
      </c>
      <c r="E249" s="43" t="e">
        <f>Список!#REF!</f>
        <v>#REF!</v>
      </c>
    </row>
    <row r="250" spans="1:5" x14ac:dyDescent="0.25">
      <c r="A250" s="43" t="str">
        <f>Список!$K$3906</f>
        <v>-</v>
      </c>
      <c r="B250" s="44">
        <f>Список!$AF$3906</f>
        <v>0</v>
      </c>
      <c r="C250" s="43">
        <f>Список!$AE$3906</f>
        <v>0</v>
      </c>
      <c r="D250" s="43">
        <f>Список!$T$3906</f>
        <v>0</v>
      </c>
      <c r="E250" s="43" t="e">
        <f>Список!#REF!</f>
        <v>#REF!</v>
      </c>
    </row>
    <row r="251" spans="1:5" x14ac:dyDescent="0.25">
      <c r="A251" s="43" t="str">
        <f>Список!$K$3923</f>
        <v>-</v>
      </c>
      <c r="B251" s="44">
        <f>Список!$AF$3923</f>
        <v>0</v>
      </c>
      <c r="C251" s="43">
        <f>Список!$AE$3923</f>
        <v>0</v>
      </c>
      <c r="D251" s="43">
        <f>Список!$T$3923</f>
        <v>0</v>
      </c>
      <c r="E251" s="43" t="e">
        <f>Список!#REF!</f>
        <v>#REF!</v>
      </c>
    </row>
    <row r="252" spans="1:5" x14ac:dyDescent="0.25">
      <c r="E252" s="43" t="e">
        <f>Список!#REF!</f>
        <v>#REF!</v>
      </c>
    </row>
    <row r="253" spans="1:5" x14ac:dyDescent="0.25">
      <c r="E253" s="43" t="e">
        <f>Список!#REF!</f>
        <v>#REF!</v>
      </c>
    </row>
    <row r="254" spans="1:5" x14ac:dyDescent="0.25">
      <c r="E254" s="43" t="e">
        <f>Список!#REF!</f>
        <v>#REF!</v>
      </c>
    </row>
    <row r="255" spans="1:5" x14ac:dyDescent="0.25">
      <c r="E255" s="43" t="e">
        <f>Список!#REF!</f>
        <v>#REF!</v>
      </c>
    </row>
    <row r="256" spans="1:5" x14ac:dyDescent="0.25">
      <c r="E256" s="43" t="e">
        <f>Список!#REF!</f>
        <v>#REF!</v>
      </c>
    </row>
    <row r="257" spans="5:5" x14ac:dyDescent="0.25">
      <c r="E257" s="43" t="e">
        <f>Список!#REF!</f>
        <v>#REF!</v>
      </c>
    </row>
    <row r="258" spans="5:5" x14ac:dyDescent="0.25">
      <c r="E258" s="43">
        <f>Список!W93</f>
        <v>0</v>
      </c>
    </row>
    <row r="259" spans="5:5" x14ac:dyDescent="0.25">
      <c r="E259" s="43" t="str">
        <f>Список!W94</f>
        <v>Почетная грамота ДОиН ТО</v>
      </c>
    </row>
    <row r="260" spans="5:5" x14ac:dyDescent="0.25">
      <c r="E260" s="43" t="str">
        <f>Список!W95</f>
        <v>Почетная грамота УО АТМР</v>
      </c>
    </row>
    <row r="261" spans="5:5" x14ac:dyDescent="0.25">
      <c r="E261" s="43" t="e">
        <f>Список!#REF!</f>
        <v>#REF!</v>
      </c>
    </row>
    <row r="262" spans="5:5" x14ac:dyDescent="0.25">
      <c r="E262" s="43" t="e">
        <f>Список!#REF!</f>
        <v>#REF!</v>
      </c>
    </row>
    <row r="263" spans="5:5" x14ac:dyDescent="0.25">
      <c r="E263" s="43" t="e">
        <f>Список!#REF!</f>
        <v>#REF!</v>
      </c>
    </row>
    <row r="264" spans="5:5" x14ac:dyDescent="0.25">
      <c r="E264" s="43" t="e">
        <f>Список!#REF!</f>
        <v>#REF!</v>
      </c>
    </row>
    <row r="265" spans="5:5" x14ac:dyDescent="0.25">
      <c r="E265" s="43" t="e">
        <f>Список!#REF!</f>
        <v>#REF!</v>
      </c>
    </row>
    <row r="266" spans="5:5" x14ac:dyDescent="0.25">
      <c r="E266" s="43" t="e">
        <f>Список!#REF!</f>
        <v>#REF!</v>
      </c>
    </row>
    <row r="267" spans="5:5" x14ac:dyDescent="0.25">
      <c r="E267" s="43">
        <f>Список!W96</f>
        <v>0</v>
      </c>
    </row>
    <row r="268" spans="5:5" x14ac:dyDescent="0.25">
      <c r="E268" s="43">
        <f>Список!W97</f>
        <v>0</v>
      </c>
    </row>
    <row r="269" spans="5:5" x14ac:dyDescent="0.25">
      <c r="E269" s="43" t="e">
        <f>Список!#REF!</f>
        <v>#REF!</v>
      </c>
    </row>
    <row r="270" spans="5:5" x14ac:dyDescent="0.25">
      <c r="E270" s="43" t="e">
        <f>Список!#REF!</f>
        <v>#REF!</v>
      </c>
    </row>
    <row r="271" spans="5:5" x14ac:dyDescent="0.25">
      <c r="E271" s="43" t="e">
        <f>Список!#REF!</f>
        <v>#REF!</v>
      </c>
    </row>
    <row r="272" spans="5:5" x14ac:dyDescent="0.25">
      <c r="E272" s="43" t="e">
        <f>Список!#REF!</f>
        <v>#REF!</v>
      </c>
    </row>
    <row r="273" spans="5:5" x14ac:dyDescent="0.25">
      <c r="E273" s="43" t="e">
        <f>Список!#REF!</f>
        <v>#REF!</v>
      </c>
    </row>
    <row r="274" spans="5:5" x14ac:dyDescent="0.25">
      <c r="E274" s="43">
        <f>Список!W99</f>
        <v>0</v>
      </c>
    </row>
    <row r="275" spans="5:5" x14ac:dyDescent="0.25">
      <c r="E275" s="43">
        <f>Список!W100</f>
        <v>0</v>
      </c>
    </row>
    <row r="276" spans="5:5" x14ac:dyDescent="0.25">
      <c r="E276" s="43">
        <f>Список!W101</f>
        <v>0</v>
      </c>
    </row>
    <row r="277" spans="5:5" x14ac:dyDescent="0.25">
      <c r="E277" s="43">
        <f>Список!W102</f>
        <v>0</v>
      </c>
    </row>
    <row r="278" spans="5:5" x14ac:dyDescent="0.25">
      <c r="E278" s="43">
        <f>Список!W103</f>
        <v>0</v>
      </c>
    </row>
    <row r="279" spans="5:5" x14ac:dyDescent="0.25">
      <c r="E279" s="43">
        <f>Список!W104</f>
        <v>0</v>
      </c>
    </row>
    <row r="280" spans="5:5" x14ac:dyDescent="0.25">
      <c r="E280" s="43">
        <f>Список!W105</f>
        <v>0</v>
      </c>
    </row>
    <row r="281" spans="5:5" x14ac:dyDescent="0.25">
      <c r="E281" s="43" t="e">
        <f>Список!#REF!</f>
        <v>#REF!</v>
      </c>
    </row>
    <row r="282" spans="5:5" x14ac:dyDescent="0.25">
      <c r="E282" s="43" t="e">
        <f>Список!#REF!</f>
        <v>#REF!</v>
      </c>
    </row>
    <row r="283" spans="5:5" x14ac:dyDescent="0.25">
      <c r="E283" s="43" t="e">
        <f>Список!#REF!</f>
        <v>#REF!</v>
      </c>
    </row>
    <row r="284" spans="5:5" x14ac:dyDescent="0.25">
      <c r="E284" s="43" t="e">
        <f>Список!#REF!</f>
        <v>#REF!</v>
      </c>
    </row>
    <row r="285" spans="5:5" x14ac:dyDescent="0.25">
      <c r="E285" s="43" t="e">
        <f>Список!#REF!</f>
        <v>#REF!</v>
      </c>
    </row>
    <row r="286" spans="5:5" x14ac:dyDescent="0.25">
      <c r="E286" s="43" t="e">
        <f>Список!#REF!</f>
        <v>#REF!</v>
      </c>
    </row>
    <row r="287" spans="5:5" x14ac:dyDescent="0.25">
      <c r="E287" s="43" t="e">
        <f>Список!#REF!</f>
        <v>#REF!</v>
      </c>
    </row>
    <row r="288" spans="5:5" x14ac:dyDescent="0.25">
      <c r="E288" s="43" t="e">
        <f>Список!#REF!</f>
        <v>#REF!</v>
      </c>
    </row>
    <row r="289" spans="5:5" x14ac:dyDescent="0.25">
      <c r="E289" s="43" t="e">
        <f>Список!#REF!</f>
        <v>#REF!</v>
      </c>
    </row>
    <row r="290" spans="5:5" x14ac:dyDescent="0.25">
      <c r="E290" s="43">
        <f>Список!W107</f>
        <v>0</v>
      </c>
    </row>
    <row r="291" spans="5:5" x14ac:dyDescent="0.25">
      <c r="E291" s="43">
        <f>Список!W108</f>
        <v>0</v>
      </c>
    </row>
    <row r="292" spans="5:5" x14ac:dyDescent="0.25">
      <c r="E292" s="43" t="e">
        <f>Список!#REF!</f>
        <v>#REF!</v>
      </c>
    </row>
    <row r="293" spans="5:5" x14ac:dyDescent="0.25">
      <c r="E293" s="43" t="e">
        <f>Список!#REF!</f>
        <v>#REF!</v>
      </c>
    </row>
    <row r="294" spans="5:5" x14ac:dyDescent="0.25">
      <c r="E294" s="43" t="e">
        <f>Список!#REF!</f>
        <v>#REF!</v>
      </c>
    </row>
    <row r="295" spans="5:5" x14ac:dyDescent="0.25">
      <c r="E295" s="43" t="e">
        <f>Список!#REF!</f>
        <v>#REF!</v>
      </c>
    </row>
    <row r="296" spans="5:5" x14ac:dyDescent="0.25">
      <c r="E296" s="43" t="e">
        <f>Список!#REF!</f>
        <v>#REF!</v>
      </c>
    </row>
    <row r="297" spans="5:5" x14ac:dyDescent="0.25">
      <c r="E297" s="43" t="e">
        <f>Список!#REF!</f>
        <v>#REF!</v>
      </c>
    </row>
    <row r="298" spans="5:5" x14ac:dyDescent="0.25">
      <c r="E298" s="43" t="e">
        <f>Список!#REF!</f>
        <v>#REF!</v>
      </c>
    </row>
    <row r="299" spans="5:5" x14ac:dyDescent="0.25">
      <c r="E299" s="43" t="e">
        <f>Список!#REF!</f>
        <v>#REF!</v>
      </c>
    </row>
    <row r="300" spans="5:5" x14ac:dyDescent="0.25">
      <c r="E300" s="43" t="e">
        <f>Список!#REF!</f>
        <v>#REF!</v>
      </c>
    </row>
    <row r="301" spans="5:5" x14ac:dyDescent="0.25">
      <c r="E301" s="43" t="e">
        <f>Список!#REF!</f>
        <v>#REF!</v>
      </c>
    </row>
    <row r="302" spans="5:5" x14ac:dyDescent="0.25">
      <c r="E302" s="43" t="e">
        <f>Список!#REF!</f>
        <v>#REF!</v>
      </c>
    </row>
    <row r="303" spans="5:5" x14ac:dyDescent="0.25">
      <c r="E303" s="43" t="e">
        <f>Список!#REF!</f>
        <v>#REF!</v>
      </c>
    </row>
    <row r="304" spans="5:5" x14ac:dyDescent="0.25">
      <c r="E304" s="43" t="e">
        <f>Список!#REF!</f>
        <v>#REF!</v>
      </c>
    </row>
    <row r="305" spans="5:5" x14ac:dyDescent="0.25">
      <c r="E305" s="43" t="e">
        <f>Список!#REF!</f>
        <v>#REF!</v>
      </c>
    </row>
    <row r="306" spans="5:5" x14ac:dyDescent="0.25">
      <c r="E306" s="43">
        <f>Список!W110</f>
        <v>0</v>
      </c>
    </row>
    <row r="307" spans="5:5" x14ac:dyDescent="0.25">
      <c r="E307" s="43" t="str">
        <f>Список!W111</f>
        <v>Почетный работник сферы образования РФ</v>
      </c>
    </row>
    <row r="308" spans="5:5" x14ac:dyDescent="0.25">
      <c r="E308" s="43">
        <f>Список!W112</f>
        <v>0</v>
      </c>
    </row>
    <row r="309" spans="5:5" x14ac:dyDescent="0.25">
      <c r="E309" s="43" t="e">
        <f>Список!#REF!</f>
        <v>#REF!</v>
      </c>
    </row>
    <row r="310" spans="5:5" x14ac:dyDescent="0.25">
      <c r="E310" s="43" t="e">
        <f>Список!#REF!</f>
        <v>#REF!</v>
      </c>
    </row>
    <row r="311" spans="5:5" x14ac:dyDescent="0.25">
      <c r="E311" s="43" t="e">
        <f>Список!#REF!</f>
        <v>#REF!</v>
      </c>
    </row>
    <row r="312" spans="5:5" x14ac:dyDescent="0.25">
      <c r="E312" s="43" t="e">
        <f>Список!#REF!</f>
        <v>#REF!</v>
      </c>
    </row>
    <row r="313" spans="5:5" x14ac:dyDescent="0.25">
      <c r="E313" s="43" t="e">
        <f>Список!#REF!</f>
        <v>#REF!</v>
      </c>
    </row>
    <row r="314" spans="5:5" x14ac:dyDescent="0.25">
      <c r="E314" s="43" t="e">
        <f>Список!#REF!</f>
        <v>#REF!</v>
      </c>
    </row>
    <row r="315" spans="5:5" x14ac:dyDescent="0.25">
      <c r="E315" s="43" t="e">
        <f>Список!#REF!</f>
        <v>#REF!</v>
      </c>
    </row>
    <row r="316" spans="5:5" x14ac:dyDescent="0.25">
      <c r="E316" s="43" t="e">
        <f>Список!#REF!</f>
        <v>#REF!</v>
      </c>
    </row>
    <row r="317" spans="5:5" x14ac:dyDescent="0.25">
      <c r="E317" s="43" t="e">
        <f>Список!#REF!</f>
        <v>#REF!</v>
      </c>
    </row>
    <row r="318" spans="5:5" x14ac:dyDescent="0.25">
      <c r="E318" s="43" t="e">
        <f>Список!#REF!</f>
        <v>#REF!</v>
      </c>
    </row>
    <row r="319" spans="5:5" x14ac:dyDescent="0.25">
      <c r="E319" s="43" t="e">
        <f>Список!#REF!</f>
        <v>#REF!</v>
      </c>
    </row>
    <row r="320" spans="5:5" x14ac:dyDescent="0.25">
      <c r="E320" s="43" t="e">
        <f>Список!#REF!</f>
        <v>#REF!</v>
      </c>
    </row>
    <row r="321" spans="5:5" x14ac:dyDescent="0.25">
      <c r="E321" s="43" t="e">
        <f>Список!#REF!</f>
        <v>#REF!</v>
      </c>
    </row>
    <row r="322" spans="5:5" x14ac:dyDescent="0.25">
      <c r="E322" s="43">
        <f>Список!W114</f>
        <v>0</v>
      </c>
    </row>
    <row r="323" spans="5:5" x14ac:dyDescent="0.25">
      <c r="E323" s="43" t="str">
        <f>Список!W115</f>
        <v>Благодарственное письмо Главы Тюменского района</v>
      </c>
    </row>
    <row r="324" spans="5:5" x14ac:dyDescent="0.25">
      <c r="E324" s="43">
        <f>Список!W116</f>
        <v>0</v>
      </c>
    </row>
    <row r="325" spans="5:5" x14ac:dyDescent="0.25">
      <c r="E325" s="43">
        <f>Список!W117</f>
        <v>0</v>
      </c>
    </row>
    <row r="326" spans="5:5" x14ac:dyDescent="0.25">
      <c r="E326" s="43">
        <f>Список!W118</f>
        <v>0</v>
      </c>
    </row>
    <row r="327" spans="5:5" x14ac:dyDescent="0.25">
      <c r="E327" s="43" t="e">
        <f>Список!#REF!</f>
        <v>#REF!</v>
      </c>
    </row>
    <row r="328" spans="5:5" x14ac:dyDescent="0.25">
      <c r="E328" s="43" t="e">
        <f>Список!#REF!</f>
        <v>#REF!</v>
      </c>
    </row>
    <row r="329" spans="5:5" x14ac:dyDescent="0.25">
      <c r="E329" s="43" t="e">
        <f>Список!#REF!</f>
        <v>#REF!</v>
      </c>
    </row>
    <row r="330" spans="5:5" x14ac:dyDescent="0.25">
      <c r="E330" s="43" t="e">
        <f>Список!#REF!</f>
        <v>#REF!</v>
      </c>
    </row>
    <row r="331" spans="5:5" x14ac:dyDescent="0.25">
      <c r="E331" s="43" t="e">
        <f>Список!#REF!</f>
        <v>#REF!</v>
      </c>
    </row>
    <row r="332" spans="5:5" x14ac:dyDescent="0.25">
      <c r="E332" s="43" t="e">
        <f>Список!#REF!</f>
        <v>#REF!</v>
      </c>
    </row>
    <row r="333" spans="5:5" x14ac:dyDescent="0.25">
      <c r="E333" s="43" t="e">
        <f>Список!#REF!</f>
        <v>#REF!</v>
      </c>
    </row>
    <row r="334" spans="5:5" x14ac:dyDescent="0.25">
      <c r="E334" s="43" t="e">
        <f>Список!#REF!</f>
        <v>#REF!</v>
      </c>
    </row>
    <row r="335" spans="5:5" x14ac:dyDescent="0.25">
      <c r="E335" s="43" t="e">
        <f>Список!#REF!</f>
        <v>#REF!</v>
      </c>
    </row>
    <row r="336" spans="5:5" x14ac:dyDescent="0.25">
      <c r="E336" s="43" t="e">
        <f>Список!#REF!</f>
        <v>#REF!</v>
      </c>
    </row>
    <row r="337" spans="5:5" x14ac:dyDescent="0.25">
      <c r="E337" s="43" t="e">
        <f>Список!#REF!</f>
        <v>#REF!</v>
      </c>
    </row>
    <row r="338" spans="5:5" x14ac:dyDescent="0.25">
      <c r="E338" s="43">
        <f>Список!W120</f>
        <v>0</v>
      </c>
    </row>
    <row r="339" spans="5:5" x14ac:dyDescent="0.25">
      <c r="E339" s="43">
        <f>Список!W121</f>
        <v>0</v>
      </c>
    </row>
    <row r="340" spans="5:5" x14ac:dyDescent="0.25">
      <c r="E340" s="43">
        <f>Список!W122</f>
        <v>0</v>
      </c>
    </row>
    <row r="341" spans="5:5" x14ac:dyDescent="0.25">
      <c r="E341" s="43" t="e">
        <f>Список!#REF!</f>
        <v>#REF!</v>
      </c>
    </row>
    <row r="342" spans="5:5" x14ac:dyDescent="0.25">
      <c r="E342" s="43" t="e">
        <f>Список!#REF!</f>
        <v>#REF!</v>
      </c>
    </row>
    <row r="343" spans="5:5" x14ac:dyDescent="0.25">
      <c r="E343" s="43" t="e">
        <f>Список!#REF!</f>
        <v>#REF!</v>
      </c>
    </row>
    <row r="344" spans="5:5" x14ac:dyDescent="0.25">
      <c r="E344" s="43" t="e">
        <f>Список!#REF!</f>
        <v>#REF!</v>
      </c>
    </row>
    <row r="345" spans="5:5" x14ac:dyDescent="0.25">
      <c r="E345" s="43" t="e">
        <f>Список!#REF!</f>
        <v>#REF!</v>
      </c>
    </row>
    <row r="346" spans="5:5" x14ac:dyDescent="0.25">
      <c r="E346" s="43" t="e">
        <f>Список!#REF!</f>
        <v>#REF!</v>
      </c>
    </row>
    <row r="347" spans="5:5" x14ac:dyDescent="0.25">
      <c r="E347" s="43">
        <f>Список!W123</f>
        <v>0</v>
      </c>
    </row>
    <row r="348" spans="5:5" x14ac:dyDescent="0.25">
      <c r="E348" s="43">
        <f>Список!W124</f>
        <v>0</v>
      </c>
    </row>
    <row r="349" spans="5:5" x14ac:dyDescent="0.25">
      <c r="E349" s="43">
        <f>Список!W125</f>
        <v>0</v>
      </c>
    </row>
    <row r="350" spans="5:5" x14ac:dyDescent="0.25">
      <c r="E350" s="43">
        <f>Список!W126</f>
        <v>0</v>
      </c>
    </row>
    <row r="351" spans="5:5" x14ac:dyDescent="0.25">
      <c r="E351" s="43">
        <f>Список!W127</f>
        <v>0</v>
      </c>
    </row>
    <row r="352" spans="5:5" x14ac:dyDescent="0.25">
      <c r="E352" s="43">
        <f>Список!W128</f>
        <v>0</v>
      </c>
    </row>
    <row r="353" spans="5:5" x14ac:dyDescent="0.25">
      <c r="E353" s="43">
        <f>Список!W129</f>
        <v>0</v>
      </c>
    </row>
    <row r="354" spans="5:5" x14ac:dyDescent="0.25">
      <c r="E354" s="43">
        <f>Список!W131</f>
        <v>0</v>
      </c>
    </row>
    <row r="355" spans="5:5" x14ac:dyDescent="0.25">
      <c r="E355" s="43" t="str">
        <f>Список!W132</f>
        <v>Благодарственное письмо Главы Тюменского района</v>
      </c>
    </row>
    <row r="356" spans="5:5" x14ac:dyDescent="0.25">
      <c r="E356" s="43">
        <f>Список!W133</f>
        <v>0</v>
      </c>
    </row>
    <row r="357" spans="5:5" x14ac:dyDescent="0.25">
      <c r="E357" s="43" t="e">
        <f>Список!#REF!</f>
        <v>#REF!</v>
      </c>
    </row>
    <row r="358" spans="5:5" x14ac:dyDescent="0.25">
      <c r="E358" s="43" t="e">
        <f>Список!#REF!</f>
        <v>#REF!</v>
      </c>
    </row>
    <row r="359" spans="5:5" x14ac:dyDescent="0.25">
      <c r="E359" s="43" t="e">
        <f>Список!#REF!</f>
        <v>#REF!</v>
      </c>
    </row>
    <row r="360" spans="5:5" x14ac:dyDescent="0.25">
      <c r="E360" s="43" t="e">
        <f>Список!#REF!</f>
        <v>#REF!</v>
      </c>
    </row>
    <row r="361" spans="5:5" x14ac:dyDescent="0.25">
      <c r="E361" s="43" t="e">
        <f>Список!#REF!</f>
        <v>#REF!</v>
      </c>
    </row>
    <row r="362" spans="5:5" x14ac:dyDescent="0.25">
      <c r="E362" s="43" t="e">
        <f>Список!#REF!</f>
        <v>#REF!</v>
      </c>
    </row>
    <row r="363" spans="5:5" x14ac:dyDescent="0.25">
      <c r="E363" s="43" t="e">
        <f>Список!#REF!</f>
        <v>#REF!</v>
      </c>
    </row>
    <row r="364" spans="5:5" x14ac:dyDescent="0.25">
      <c r="E364" s="43" t="e">
        <f>Список!#REF!</f>
        <v>#REF!</v>
      </c>
    </row>
    <row r="365" spans="5:5" x14ac:dyDescent="0.25">
      <c r="E365" s="43" t="e">
        <f>Список!#REF!</f>
        <v>#REF!</v>
      </c>
    </row>
    <row r="366" spans="5:5" x14ac:dyDescent="0.25">
      <c r="E366" s="43" t="e">
        <f>Список!#REF!</f>
        <v>#REF!</v>
      </c>
    </row>
    <row r="367" spans="5:5" x14ac:dyDescent="0.25">
      <c r="E367" s="43" t="e">
        <f>Список!#REF!</f>
        <v>#REF!</v>
      </c>
    </row>
    <row r="368" spans="5:5" x14ac:dyDescent="0.25">
      <c r="E368" s="43" t="e">
        <f>Список!#REF!</f>
        <v>#REF!</v>
      </c>
    </row>
    <row r="369" spans="5:5" x14ac:dyDescent="0.25">
      <c r="E369" s="43" t="e">
        <f>Список!#REF!</f>
        <v>#REF!</v>
      </c>
    </row>
    <row r="370" spans="5:5" x14ac:dyDescent="0.25">
      <c r="E370" s="43">
        <f>Список!W135</f>
        <v>0</v>
      </c>
    </row>
    <row r="371" spans="5:5" x14ac:dyDescent="0.25">
      <c r="E371" s="43" t="str">
        <f>Список!W136</f>
        <v>Почетный работник сферы образования РФ</v>
      </c>
    </row>
    <row r="372" spans="5:5" x14ac:dyDescent="0.25">
      <c r="E372" s="43">
        <f>Список!W137</f>
        <v>0</v>
      </c>
    </row>
    <row r="373" spans="5:5" x14ac:dyDescent="0.25">
      <c r="E373" s="43">
        <f>Список!W138</f>
        <v>0</v>
      </c>
    </row>
    <row r="374" spans="5:5" x14ac:dyDescent="0.25">
      <c r="E374" s="43">
        <f>Список!W139</f>
        <v>0</v>
      </c>
    </row>
    <row r="375" spans="5:5" x14ac:dyDescent="0.25">
      <c r="E375" s="43" t="e">
        <f>Список!#REF!</f>
        <v>#REF!</v>
      </c>
    </row>
    <row r="376" spans="5:5" x14ac:dyDescent="0.25">
      <c r="E376" s="43" t="e">
        <f>Список!#REF!</f>
        <v>#REF!</v>
      </c>
    </row>
    <row r="377" spans="5:5" x14ac:dyDescent="0.25">
      <c r="E377" s="43" t="e">
        <f>Список!#REF!</f>
        <v>#REF!</v>
      </c>
    </row>
    <row r="378" spans="5:5" x14ac:dyDescent="0.25">
      <c r="E378" s="43" t="e">
        <f>Список!#REF!</f>
        <v>#REF!</v>
      </c>
    </row>
    <row r="379" spans="5:5" x14ac:dyDescent="0.25">
      <c r="E379" s="43" t="e">
        <f>Список!#REF!</f>
        <v>#REF!</v>
      </c>
    </row>
    <row r="380" spans="5:5" x14ac:dyDescent="0.25">
      <c r="E380" s="43" t="e">
        <f>Список!#REF!</f>
        <v>#REF!</v>
      </c>
    </row>
    <row r="381" spans="5:5" x14ac:dyDescent="0.25">
      <c r="E381" s="43" t="e">
        <f>Список!#REF!</f>
        <v>#REF!</v>
      </c>
    </row>
    <row r="382" spans="5:5" x14ac:dyDescent="0.25">
      <c r="E382" s="43" t="e">
        <f>Список!#REF!</f>
        <v>#REF!</v>
      </c>
    </row>
    <row r="383" spans="5:5" x14ac:dyDescent="0.25">
      <c r="E383" s="43" t="e">
        <f>Список!#REF!</f>
        <v>#REF!</v>
      </c>
    </row>
    <row r="384" spans="5:5" x14ac:dyDescent="0.25">
      <c r="E384" s="43" t="e">
        <f>Список!#REF!</f>
        <v>#REF!</v>
      </c>
    </row>
    <row r="385" spans="5:5" x14ac:dyDescent="0.25">
      <c r="E385" s="43" t="e">
        <f>Список!#REF!</f>
        <v>#REF!</v>
      </c>
    </row>
    <row r="386" spans="5:5" x14ac:dyDescent="0.25">
      <c r="E386" s="43">
        <f>Список!W141</f>
        <v>0</v>
      </c>
    </row>
    <row r="387" spans="5:5" x14ac:dyDescent="0.25">
      <c r="E387" s="43">
        <f>Список!W142</f>
        <v>0</v>
      </c>
    </row>
    <row r="388" spans="5:5" x14ac:dyDescent="0.25">
      <c r="E388" s="43">
        <f>Список!W143</f>
        <v>0</v>
      </c>
    </row>
    <row r="389" spans="5:5" x14ac:dyDescent="0.25">
      <c r="E389" s="43">
        <f>Список!W144</f>
        <v>0</v>
      </c>
    </row>
    <row r="390" spans="5:5" x14ac:dyDescent="0.25">
      <c r="E390" s="43">
        <f>Список!W145</f>
        <v>0</v>
      </c>
    </row>
    <row r="391" spans="5:5" x14ac:dyDescent="0.25">
      <c r="E391" s="43" t="e">
        <f>Список!#REF!</f>
        <v>#REF!</v>
      </c>
    </row>
    <row r="392" spans="5:5" x14ac:dyDescent="0.25">
      <c r="E392" s="43" t="e">
        <f>Список!#REF!</f>
        <v>#REF!</v>
      </c>
    </row>
    <row r="393" spans="5:5" x14ac:dyDescent="0.25">
      <c r="E393" s="43" t="e">
        <f>Список!#REF!</f>
        <v>#REF!</v>
      </c>
    </row>
    <row r="394" spans="5:5" x14ac:dyDescent="0.25">
      <c r="E394" s="43" t="e">
        <f>Список!#REF!</f>
        <v>#REF!</v>
      </c>
    </row>
    <row r="395" spans="5:5" x14ac:dyDescent="0.25">
      <c r="E395" s="43">
        <f>Список!W146</f>
        <v>0</v>
      </c>
    </row>
    <row r="396" spans="5:5" x14ac:dyDescent="0.25">
      <c r="E396" s="43" t="e">
        <f>Список!#REF!</f>
        <v>#REF!</v>
      </c>
    </row>
    <row r="397" spans="5:5" x14ac:dyDescent="0.25">
      <c r="E397" s="43" t="e">
        <f>Список!#REF!</f>
        <v>#REF!</v>
      </c>
    </row>
    <row r="398" spans="5:5" x14ac:dyDescent="0.25">
      <c r="E398" s="43" t="e">
        <f>Список!#REF!</f>
        <v>#REF!</v>
      </c>
    </row>
    <row r="399" spans="5:5" x14ac:dyDescent="0.25">
      <c r="E399" s="43" t="e">
        <f>Список!#REF!</f>
        <v>#REF!</v>
      </c>
    </row>
    <row r="400" spans="5:5" x14ac:dyDescent="0.25">
      <c r="E400" s="43" t="e">
        <f>Список!#REF!</f>
        <v>#REF!</v>
      </c>
    </row>
    <row r="401" spans="5:5" x14ac:dyDescent="0.25">
      <c r="E401" s="43" t="e">
        <f>Список!#REF!</f>
        <v>#REF!</v>
      </c>
    </row>
    <row r="402" spans="5:5" x14ac:dyDescent="0.25">
      <c r="E402" s="43">
        <f>Список!W148</f>
        <v>0</v>
      </c>
    </row>
    <row r="403" spans="5:5" x14ac:dyDescent="0.25">
      <c r="E403" s="43">
        <f>Список!W149</f>
        <v>0</v>
      </c>
    </row>
    <row r="404" spans="5:5" x14ac:dyDescent="0.25">
      <c r="E404" s="43" t="e">
        <f>Список!#REF!</f>
        <v>#REF!</v>
      </c>
    </row>
    <row r="405" spans="5:5" x14ac:dyDescent="0.25">
      <c r="E405" s="43" t="e">
        <f>Список!#REF!</f>
        <v>#REF!</v>
      </c>
    </row>
    <row r="406" spans="5:5" x14ac:dyDescent="0.25">
      <c r="E406" s="43" t="e">
        <f>Список!#REF!</f>
        <v>#REF!</v>
      </c>
    </row>
    <row r="407" spans="5:5" x14ac:dyDescent="0.25">
      <c r="E407" s="43" t="e">
        <f>Список!#REF!</f>
        <v>#REF!</v>
      </c>
    </row>
    <row r="408" spans="5:5" x14ac:dyDescent="0.25">
      <c r="E408" s="43" t="e">
        <f>Список!#REF!</f>
        <v>#REF!</v>
      </c>
    </row>
    <row r="409" spans="5:5" x14ac:dyDescent="0.25">
      <c r="E409" s="43" t="e">
        <f>Список!#REF!</f>
        <v>#REF!</v>
      </c>
    </row>
    <row r="410" spans="5:5" x14ac:dyDescent="0.25">
      <c r="E410" s="43" t="e">
        <f>Список!#REF!</f>
        <v>#REF!</v>
      </c>
    </row>
    <row r="411" spans="5:5" x14ac:dyDescent="0.25">
      <c r="E411" s="43">
        <f>Список!W150</f>
        <v>0</v>
      </c>
    </row>
    <row r="412" spans="5:5" x14ac:dyDescent="0.25">
      <c r="E412" s="43">
        <f>Список!W151</f>
        <v>0</v>
      </c>
    </row>
    <row r="413" spans="5:5" x14ac:dyDescent="0.25">
      <c r="E413" s="43">
        <f>Список!W152</f>
        <v>0</v>
      </c>
    </row>
    <row r="414" spans="5:5" x14ac:dyDescent="0.25">
      <c r="E414" s="43" t="e">
        <f>Список!#REF!</f>
        <v>#REF!</v>
      </c>
    </row>
    <row r="415" spans="5:5" x14ac:dyDescent="0.25">
      <c r="E415" s="43" t="e">
        <f>Список!#REF!</f>
        <v>#REF!</v>
      </c>
    </row>
    <row r="416" spans="5:5" x14ac:dyDescent="0.25">
      <c r="E416" s="43" t="e">
        <f>Список!#REF!</f>
        <v>#REF!</v>
      </c>
    </row>
    <row r="417" spans="5:5" x14ac:dyDescent="0.25">
      <c r="E417" s="43" t="e">
        <f>Список!#REF!</f>
        <v>#REF!</v>
      </c>
    </row>
    <row r="418" spans="5:5" x14ac:dyDescent="0.25">
      <c r="E418" s="43">
        <f>Список!W154</f>
        <v>0</v>
      </c>
    </row>
    <row r="419" spans="5:5" x14ac:dyDescent="0.25">
      <c r="E419" s="43">
        <f>Список!W155</f>
        <v>0</v>
      </c>
    </row>
    <row r="420" spans="5:5" x14ac:dyDescent="0.25">
      <c r="E420" s="43">
        <f>Список!W156</f>
        <v>0</v>
      </c>
    </row>
    <row r="421" spans="5:5" x14ac:dyDescent="0.25">
      <c r="E421" s="43">
        <f>Список!W157</f>
        <v>0</v>
      </c>
    </row>
    <row r="422" spans="5:5" x14ac:dyDescent="0.25">
      <c r="E422" s="43">
        <f>Список!W158</f>
        <v>0</v>
      </c>
    </row>
    <row r="423" spans="5:5" x14ac:dyDescent="0.25">
      <c r="E423" s="43" t="e">
        <f>Список!#REF!</f>
        <v>#REF!</v>
      </c>
    </row>
    <row r="424" spans="5:5" x14ac:dyDescent="0.25">
      <c r="E424" s="43" t="e">
        <f>Список!#REF!</f>
        <v>#REF!</v>
      </c>
    </row>
    <row r="425" spans="5:5" x14ac:dyDescent="0.25">
      <c r="E425" s="43" t="e">
        <f>Список!#REF!</f>
        <v>#REF!</v>
      </c>
    </row>
    <row r="426" spans="5:5" x14ac:dyDescent="0.25">
      <c r="E426" s="43" t="e">
        <f>Список!#REF!</f>
        <v>#REF!</v>
      </c>
    </row>
    <row r="427" spans="5:5" x14ac:dyDescent="0.25">
      <c r="E427" s="43" t="e">
        <f>Список!#REF!</f>
        <v>#REF!</v>
      </c>
    </row>
    <row r="428" spans="5:5" x14ac:dyDescent="0.25">
      <c r="E428" s="43" t="e">
        <f>Список!#REF!</f>
        <v>#REF!</v>
      </c>
    </row>
    <row r="429" spans="5:5" x14ac:dyDescent="0.25">
      <c r="E429" s="43" t="e">
        <f>Список!#REF!</f>
        <v>#REF!</v>
      </c>
    </row>
    <row r="430" spans="5:5" x14ac:dyDescent="0.25">
      <c r="E430" s="43" t="e">
        <f>Список!#REF!</f>
        <v>#REF!</v>
      </c>
    </row>
    <row r="431" spans="5:5" x14ac:dyDescent="0.25">
      <c r="E431" s="43" t="e">
        <f>Список!#REF!</f>
        <v>#REF!</v>
      </c>
    </row>
    <row r="432" spans="5:5" x14ac:dyDescent="0.25">
      <c r="E432" s="43" t="e">
        <f>Список!#REF!</f>
        <v>#REF!</v>
      </c>
    </row>
    <row r="433" spans="5:5" x14ac:dyDescent="0.25">
      <c r="E433" s="43" t="e">
        <f>Список!#REF!</f>
        <v>#REF!</v>
      </c>
    </row>
    <row r="434" spans="5:5" x14ac:dyDescent="0.25">
      <c r="E434" s="43" t="str">
        <f>Список!W160</f>
        <v>Благодарственное письмо Главы Тюменского района</v>
      </c>
    </row>
    <row r="435" spans="5:5" x14ac:dyDescent="0.25">
      <c r="E435" s="43" t="str">
        <f>Список!W161</f>
        <v>Почетная грамота министерства образования и науки</v>
      </c>
    </row>
    <row r="436" spans="5:5" x14ac:dyDescent="0.25">
      <c r="E436" s="43">
        <f>Список!W162</f>
        <v>0</v>
      </c>
    </row>
    <row r="437" spans="5:5" x14ac:dyDescent="0.25">
      <c r="E437" s="43" t="e">
        <f>Список!#REF!</f>
        <v>#REF!</v>
      </c>
    </row>
    <row r="438" spans="5:5" x14ac:dyDescent="0.25">
      <c r="E438" s="43" t="e">
        <f>Список!#REF!</f>
        <v>#REF!</v>
      </c>
    </row>
    <row r="439" spans="5:5" x14ac:dyDescent="0.25">
      <c r="E439" s="43" t="e">
        <f>Список!#REF!</f>
        <v>#REF!</v>
      </c>
    </row>
    <row r="440" spans="5:5" x14ac:dyDescent="0.25">
      <c r="E440" s="43" t="e">
        <f>Список!#REF!</f>
        <v>#REF!</v>
      </c>
    </row>
    <row r="441" spans="5:5" x14ac:dyDescent="0.25">
      <c r="E441" s="43" t="e">
        <f>Список!#REF!</f>
        <v>#REF!</v>
      </c>
    </row>
    <row r="442" spans="5:5" x14ac:dyDescent="0.25">
      <c r="E442" s="43" t="e">
        <f>Список!#REF!</f>
        <v>#REF!</v>
      </c>
    </row>
    <row r="443" spans="5:5" x14ac:dyDescent="0.25">
      <c r="E443" s="43" t="e">
        <f>Список!#REF!</f>
        <v>#REF!</v>
      </c>
    </row>
    <row r="444" spans="5:5" x14ac:dyDescent="0.25">
      <c r="E444" s="43" t="e">
        <f>Список!#REF!</f>
        <v>#REF!</v>
      </c>
    </row>
    <row r="445" spans="5:5" x14ac:dyDescent="0.25">
      <c r="E445" s="43" t="e">
        <f>Список!#REF!</f>
        <v>#REF!</v>
      </c>
    </row>
    <row r="446" spans="5:5" x14ac:dyDescent="0.25">
      <c r="E446" s="43" t="e">
        <f>Список!#REF!</f>
        <v>#REF!</v>
      </c>
    </row>
    <row r="447" spans="5:5" x14ac:dyDescent="0.25">
      <c r="E447" s="43" t="e">
        <f>Список!#REF!</f>
        <v>#REF!</v>
      </c>
    </row>
    <row r="448" spans="5:5" x14ac:dyDescent="0.25">
      <c r="E448" s="43" t="e">
        <f>Список!#REF!</f>
        <v>#REF!</v>
      </c>
    </row>
    <row r="449" spans="5:5" x14ac:dyDescent="0.25">
      <c r="E449" s="43" t="e">
        <f>Список!#REF!</f>
        <v>#REF!</v>
      </c>
    </row>
    <row r="450" spans="5:5" x14ac:dyDescent="0.25">
      <c r="E450" s="43">
        <f>Список!W164</f>
        <v>0</v>
      </c>
    </row>
    <row r="451" spans="5:5" x14ac:dyDescent="0.25">
      <c r="E451" s="43">
        <f>Список!W165</f>
        <v>0</v>
      </c>
    </row>
    <row r="452" spans="5:5" x14ac:dyDescent="0.25">
      <c r="E452" s="43" t="e">
        <f>Список!#REF!</f>
        <v>#REF!</v>
      </c>
    </row>
    <row r="453" spans="5:5" x14ac:dyDescent="0.25">
      <c r="E453" s="43" t="e">
        <f>Список!#REF!</f>
        <v>#REF!</v>
      </c>
    </row>
    <row r="454" spans="5:5" x14ac:dyDescent="0.25">
      <c r="E454" s="43" t="e">
        <f>Список!#REF!</f>
        <v>#REF!</v>
      </c>
    </row>
    <row r="455" spans="5:5" x14ac:dyDescent="0.25">
      <c r="E455" s="43" t="e">
        <f>Список!#REF!</f>
        <v>#REF!</v>
      </c>
    </row>
    <row r="456" spans="5:5" x14ac:dyDescent="0.25">
      <c r="E456" s="43" t="e">
        <f>Список!#REF!</f>
        <v>#REF!</v>
      </c>
    </row>
    <row r="457" spans="5:5" x14ac:dyDescent="0.25">
      <c r="E457" s="43" t="e">
        <f>Список!#REF!</f>
        <v>#REF!</v>
      </c>
    </row>
    <row r="458" spans="5:5" x14ac:dyDescent="0.25">
      <c r="E458" s="43" t="e">
        <f>Список!#REF!</f>
        <v>#REF!</v>
      </c>
    </row>
    <row r="459" spans="5:5" x14ac:dyDescent="0.25">
      <c r="E459" s="43" t="e">
        <f>Список!#REF!</f>
        <v>#REF!</v>
      </c>
    </row>
    <row r="460" spans="5:5" x14ac:dyDescent="0.25">
      <c r="E460" s="43" t="e">
        <f>Список!#REF!</f>
        <v>#REF!</v>
      </c>
    </row>
    <row r="461" spans="5:5" x14ac:dyDescent="0.25">
      <c r="E461" s="43" t="e">
        <f>Список!#REF!</f>
        <v>#REF!</v>
      </c>
    </row>
    <row r="462" spans="5:5" x14ac:dyDescent="0.25">
      <c r="E462" s="43" t="e">
        <f>Список!#REF!</f>
        <v>#REF!</v>
      </c>
    </row>
    <row r="463" spans="5:5" x14ac:dyDescent="0.25">
      <c r="E463" s="43" t="e">
        <f>Список!#REF!</f>
        <v>#REF!</v>
      </c>
    </row>
    <row r="464" spans="5:5" x14ac:dyDescent="0.25">
      <c r="E464" s="43" t="e">
        <f>Список!#REF!</f>
        <v>#REF!</v>
      </c>
    </row>
    <row r="465" spans="5:5" x14ac:dyDescent="0.25">
      <c r="E465" s="43" t="e">
        <f>Список!#REF!</f>
        <v>#REF!</v>
      </c>
    </row>
    <row r="466" spans="5:5" x14ac:dyDescent="0.25">
      <c r="E466" s="43">
        <f>Список!W167</f>
        <v>0</v>
      </c>
    </row>
    <row r="467" spans="5:5" x14ac:dyDescent="0.25">
      <c r="E467" s="43">
        <f>Список!W168</f>
        <v>0</v>
      </c>
    </row>
    <row r="468" spans="5:5" x14ac:dyDescent="0.25">
      <c r="E468" s="43">
        <f>Список!W169</f>
        <v>0</v>
      </c>
    </row>
    <row r="469" spans="5:5" x14ac:dyDescent="0.25">
      <c r="E469" s="43">
        <f>Список!W170</f>
        <v>0</v>
      </c>
    </row>
    <row r="470" spans="5:5" x14ac:dyDescent="0.25">
      <c r="E470" s="43">
        <f>Список!W171</f>
        <v>0</v>
      </c>
    </row>
    <row r="471" spans="5:5" x14ac:dyDescent="0.25">
      <c r="E471" s="43">
        <f>Список!W172</f>
        <v>0</v>
      </c>
    </row>
    <row r="472" spans="5:5" x14ac:dyDescent="0.25">
      <c r="E472" s="43">
        <f>Список!W173</f>
        <v>0</v>
      </c>
    </row>
    <row r="473" spans="5:5" x14ac:dyDescent="0.25">
      <c r="E473" s="43">
        <f>Список!W174</f>
        <v>0</v>
      </c>
    </row>
    <row r="474" spans="5:5" x14ac:dyDescent="0.25">
      <c r="E474" s="43">
        <f>Список!W175</f>
        <v>0</v>
      </c>
    </row>
    <row r="475" spans="5:5" x14ac:dyDescent="0.25">
      <c r="E475" s="43">
        <f>Список!W176</f>
        <v>0</v>
      </c>
    </row>
    <row r="476" spans="5:5" x14ac:dyDescent="0.25">
      <c r="E476" s="43">
        <f>Список!W177</f>
        <v>0</v>
      </c>
    </row>
    <row r="477" spans="5:5" x14ac:dyDescent="0.25">
      <c r="E477" s="43">
        <f>Список!W178</f>
        <v>0</v>
      </c>
    </row>
    <row r="478" spans="5:5" x14ac:dyDescent="0.25">
      <c r="E478" s="43">
        <f>Список!W179</f>
        <v>0</v>
      </c>
    </row>
    <row r="479" spans="5:5" x14ac:dyDescent="0.25">
      <c r="E479" s="43">
        <f>Список!W180</f>
        <v>0</v>
      </c>
    </row>
    <row r="480" spans="5:5" x14ac:dyDescent="0.25">
      <c r="E480" s="43">
        <f>Список!W181</f>
        <v>0</v>
      </c>
    </row>
    <row r="481" spans="5:5" x14ac:dyDescent="0.25">
      <c r="E481" s="43">
        <f>Список!W182</f>
        <v>0</v>
      </c>
    </row>
    <row r="482" spans="5:5" x14ac:dyDescent="0.25">
      <c r="E482" s="43">
        <f>Список!W184</f>
        <v>0</v>
      </c>
    </row>
    <row r="483" spans="5:5" x14ac:dyDescent="0.25">
      <c r="E483" s="43">
        <f>Список!W185</f>
        <v>0</v>
      </c>
    </row>
    <row r="484" spans="5:5" x14ac:dyDescent="0.25">
      <c r="E484" s="43">
        <f>Список!W186</f>
        <v>0</v>
      </c>
    </row>
    <row r="485" spans="5:5" x14ac:dyDescent="0.25">
      <c r="E485" s="43">
        <f>Список!W187</f>
        <v>0</v>
      </c>
    </row>
    <row r="486" spans="5:5" x14ac:dyDescent="0.25">
      <c r="E486" s="43">
        <f>Список!W188</f>
        <v>0</v>
      </c>
    </row>
    <row r="487" spans="5:5" x14ac:dyDescent="0.25">
      <c r="E487" s="43">
        <f>Список!W189</f>
        <v>0</v>
      </c>
    </row>
    <row r="488" spans="5:5" x14ac:dyDescent="0.25">
      <c r="E488" s="43">
        <f>Список!W190</f>
        <v>0</v>
      </c>
    </row>
    <row r="489" spans="5:5" x14ac:dyDescent="0.25">
      <c r="E489" s="43">
        <f>Список!W191</f>
        <v>0</v>
      </c>
    </row>
    <row r="490" spans="5:5" x14ac:dyDescent="0.25">
      <c r="E490" s="43">
        <f>Список!W192</f>
        <v>0</v>
      </c>
    </row>
    <row r="491" spans="5:5" x14ac:dyDescent="0.25">
      <c r="E491" s="43">
        <f>Список!W193</f>
        <v>0</v>
      </c>
    </row>
    <row r="492" spans="5:5" x14ac:dyDescent="0.25">
      <c r="E492" s="43">
        <f>Список!W194</f>
        <v>0</v>
      </c>
    </row>
    <row r="493" spans="5:5" x14ac:dyDescent="0.25">
      <c r="E493" s="43">
        <f>Список!W195</f>
        <v>0</v>
      </c>
    </row>
    <row r="494" spans="5:5" x14ac:dyDescent="0.25">
      <c r="E494" s="43">
        <f>Список!W196</f>
        <v>0</v>
      </c>
    </row>
    <row r="495" spans="5:5" x14ac:dyDescent="0.25">
      <c r="E495" s="43">
        <f>Список!W197</f>
        <v>0</v>
      </c>
    </row>
    <row r="496" spans="5:5" x14ac:dyDescent="0.25">
      <c r="E496" s="43">
        <f>Список!W198</f>
        <v>0</v>
      </c>
    </row>
    <row r="497" spans="5:5" x14ac:dyDescent="0.25">
      <c r="E497" s="43">
        <f>Список!W199</f>
        <v>0</v>
      </c>
    </row>
    <row r="498" spans="5:5" x14ac:dyDescent="0.25">
      <c r="E498" s="43">
        <f>Список!W201</f>
        <v>0</v>
      </c>
    </row>
    <row r="499" spans="5:5" x14ac:dyDescent="0.25">
      <c r="E499" s="43">
        <f>Список!W202</f>
        <v>0</v>
      </c>
    </row>
    <row r="500" spans="5:5" x14ac:dyDescent="0.25">
      <c r="E500" s="43">
        <f>Список!W203</f>
        <v>0</v>
      </c>
    </row>
    <row r="501" spans="5:5" x14ac:dyDescent="0.25">
      <c r="E501" s="43">
        <f>Список!W204</f>
        <v>0</v>
      </c>
    </row>
    <row r="502" spans="5:5" x14ac:dyDescent="0.25">
      <c r="E502" s="43">
        <f>Список!W205</f>
        <v>0</v>
      </c>
    </row>
    <row r="503" spans="5:5" x14ac:dyDescent="0.25">
      <c r="E503" s="43">
        <f>Список!W206</f>
        <v>0</v>
      </c>
    </row>
    <row r="504" spans="5:5" x14ac:dyDescent="0.25">
      <c r="E504" s="43">
        <f>Список!W207</f>
        <v>0</v>
      </c>
    </row>
    <row r="505" spans="5:5" x14ac:dyDescent="0.25">
      <c r="E505" s="43">
        <f>Список!W208</f>
        <v>0</v>
      </c>
    </row>
    <row r="506" spans="5:5" x14ac:dyDescent="0.25">
      <c r="E506" s="43">
        <f>Список!W209</f>
        <v>0</v>
      </c>
    </row>
    <row r="507" spans="5:5" x14ac:dyDescent="0.25">
      <c r="E507" s="43">
        <f>Список!W210</f>
        <v>0</v>
      </c>
    </row>
    <row r="508" spans="5:5" x14ac:dyDescent="0.25">
      <c r="E508" s="43">
        <f>Список!W211</f>
        <v>0</v>
      </c>
    </row>
    <row r="509" spans="5:5" x14ac:dyDescent="0.25">
      <c r="E509" s="43">
        <f>Список!W212</f>
        <v>0</v>
      </c>
    </row>
    <row r="510" spans="5:5" x14ac:dyDescent="0.25">
      <c r="E510" s="43">
        <f>Список!W213</f>
        <v>0</v>
      </c>
    </row>
    <row r="511" spans="5:5" x14ac:dyDescent="0.25">
      <c r="E511" s="43">
        <f>Список!W214</f>
        <v>0</v>
      </c>
    </row>
    <row r="512" spans="5:5" x14ac:dyDescent="0.25">
      <c r="E512" s="43">
        <f>Список!W215</f>
        <v>0</v>
      </c>
    </row>
    <row r="513" spans="5:5" x14ac:dyDescent="0.25">
      <c r="E513" s="43">
        <f>Список!W216</f>
        <v>0</v>
      </c>
    </row>
    <row r="514" spans="5:5" x14ac:dyDescent="0.25">
      <c r="E514" s="43">
        <f>Список!W218</f>
        <v>0</v>
      </c>
    </row>
    <row r="515" spans="5:5" x14ac:dyDescent="0.25">
      <c r="E515" s="43">
        <f>Список!W219</f>
        <v>0</v>
      </c>
    </row>
    <row r="516" spans="5:5" x14ac:dyDescent="0.25">
      <c r="E516" s="43">
        <f>Список!W220</f>
        <v>0</v>
      </c>
    </row>
    <row r="517" spans="5:5" x14ac:dyDescent="0.25">
      <c r="E517" s="43">
        <f>Список!W221</f>
        <v>0</v>
      </c>
    </row>
    <row r="518" spans="5:5" x14ac:dyDescent="0.25">
      <c r="E518" s="43">
        <f>Список!W222</f>
        <v>0</v>
      </c>
    </row>
    <row r="519" spans="5:5" x14ac:dyDescent="0.25">
      <c r="E519" s="43">
        <f>Список!W223</f>
        <v>0</v>
      </c>
    </row>
    <row r="520" spans="5:5" x14ac:dyDescent="0.25">
      <c r="E520" s="43">
        <f>Список!W224</f>
        <v>0</v>
      </c>
    </row>
    <row r="521" spans="5:5" x14ac:dyDescent="0.25">
      <c r="E521" s="43">
        <f>Список!W225</f>
        <v>0</v>
      </c>
    </row>
    <row r="522" spans="5:5" x14ac:dyDescent="0.25">
      <c r="E522" s="43">
        <f>Список!W226</f>
        <v>0</v>
      </c>
    </row>
    <row r="523" spans="5:5" x14ac:dyDescent="0.25">
      <c r="E523" s="43">
        <f>Список!W227</f>
        <v>0</v>
      </c>
    </row>
    <row r="524" spans="5:5" x14ac:dyDescent="0.25">
      <c r="E524" s="43">
        <f>Список!W228</f>
        <v>0</v>
      </c>
    </row>
    <row r="525" spans="5:5" x14ac:dyDescent="0.25">
      <c r="E525" s="43">
        <f>Список!W229</f>
        <v>0</v>
      </c>
    </row>
    <row r="526" spans="5:5" x14ac:dyDescent="0.25">
      <c r="E526" s="43">
        <f>Список!W230</f>
        <v>0</v>
      </c>
    </row>
    <row r="527" spans="5:5" x14ac:dyDescent="0.25">
      <c r="E527" s="43">
        <f>Список!W231</f>
        <v>0</v>
      </c>
    </row>
    <row r="528" spans="5:5" x14ac:dyDescent="0.25">
      <c r="E528" s="43">
        <f>Список!W232</f>
        <v>0</v>
      </c>
    </row>
    <row r="529" spans="5:5" x14ac:dyDescent="0.25">
      <c r="E529" s="43">
        <f>Список!W233</f>
        <v>0</v>
      </c>
    </row>
    <row r="530" spans="5:5" x14ac:dyDescent="0.25">
      <c r="E530" s="43">
        <f>Список!W235</f>
        <v>0</v>
      </c>
    </row>
    <row r="531" spans="5:5" x14ac:dyDescent="0.25">
      <c r="E531" s="43">
        <f>Список!W236</f>
        <v>0</v>
      </c>
    </row>
    <row r="532" spans="5:5" x14ac:dyDescent="0.25">
      <c r="E532" s="43">
        <f>Список!W237</f>
        <v>0</v>
      </c>
    </row>
    <row r="533" spans="5:5" x14ac:dyDescent="0.25">
      <c r="E533" s="43">
        <f>Список!W238</f>
        <v>0</v>
      </c>
    </row>
    <row r="534" spans="5:5" x14ac:dyDescent="0.25">
      <c r="E534" s="43">
        <f>Список!W239</f>
        <v>0</v>
      </c>
    </row>
    <row r="535" spans="5:5" x14ac:dyDescent="0.25">
      <c r="E535" s="43">
        <f>Список!W240</f>
        <v>0</v>
      </c>
    </row>
    <row r="536" spans="5:5" x14ac:dyDescent="0.25">
      <c r="E536" s="43">
        <f>Список!W241</f>
        <v>0</v>
      </c>
    </row>
    <row r="537" spans="5:5" x14ac:dyDescent="0.25">
      <c r="E537" s="43">
        <f>Список!W242</f>
        <v>0</v>
      </c>
    </row>
    <row r="538" spans="5:5" x14ac:dyDescent="0.25">
      <c r="E538" s="43">
        <f>Список!W243</f>
        <v>0</v>
      </c>
    </row>
    <row r="539" spans="5:5" x14ac:dyDescent="0.25">
      <c r="E539" s="43">
        <f>Список!W244</f>
        <v>0</v>
      </c>
    </row>
    <row r="540" spans="5:5" x14ac:dyDescent="0.25">
      <c r="E540" s="43">
        <f>Список!W245</f>
        <v>0</v>
      </c>
    </row>
    <row r="541" spans="5:5" x14ac:dyDescent="0.25">
      <c r="E541" s="43">
        <f>Список!W246</f>
        <v>0</v>
      </c>
    </row>
    <row r="542" spans="5:5" x14ac:dyDescent="0.25">
      <c r="E542" s="43">
        <f>Список!W247</f>
        <v>0</v>
      </c>
    </row>
    <row r="543" spans="5:5" x14ac:dyDescent="0.25">
      <c r="E543" s="43">
        <f>Список!W248</f>
        <v>0</v>
      </c>
    </row>
    <row r="544" spans="5:5" x14ac:dyDescent="0.25">
      <c r="E544" s="43">
        <f>Список!W249</f>
        <v>0</v>
      </c>
    </row>
    <row r="545" spans="5:5" x14ac:dyDescent="0.25">
      <c r="E545" s="43">
        <f>Список!W250</f>
        <v>0</v>
      </c>
    </row>
    <row r="546" spans="5:5" x14ac:dyDescent="0.25">
      <c r="E546" s="43">
        <f>Список!W252</f>
        <v>0</v>
      </c>
    </row>
    <row r="547" spans="5:5" x14ac:dyDescent="0.25">
      <c r="E547" s="43">
        <f>Список!W253</f>
        <v>0</v>
      </c>
    </row>
    <row r="548" spans="5:5" x14ac:dyDescent="0.25">
      <c r="E548" s="43">
        <f>Список!W254</f>
        <v>0</v>
      </c>
    </row>
    <row r="549" spans="5:5" x14ac:dyDescent="0.25">
      <c r="E549" s="43">
        <f>Список!W255</f>
        <v>0</v>
      </c>
    </row>
    <row r="550" spans="5:5" x14ac:dyDescent="0.25">
      <c r="E550" s="43">
        <f>Список!W256</f>
        <v>0</v>
      </c>
    </row>
    <row r="551" spans="5:5" x14ac:dyDescent="0.25">
      <c r="E551" s="43">
        <f>Список!W257</f>
        <v>0</v>
      </c>
    </row>
    <row r="552" spans="5:5" x14ac:dyDescent="0.25">
      <c r="E552" s="43">
        <f>Список!W258</f>
        <v>0</v>
      </c>
    </row>
    <row r="553" spans="5:5" x14ac:dyDescent="0.25">
      <c r="E553" s="43">
        <f>Список!W259</f>
        <v>0</v>
      </c>
    </row>
    <row r="554" spans="5:5" x14ac:dyDescent="0.25">
      <c r="E554" s="43">
        <f>Список!W260</f>
        <v>0</v>
      </c>
    </row>
    <row r="555" spans="5:5" x14ac:dyDescent="0.25">
      <c r="E555" s="43">
        <f>Список!W261</f>
        <v>0</v>
      </c>
    </row>
    <row r="556" spans="5:5" x14ac:dyDescent="0.25">
      <c r="E556" s="43">
        <f>Список!W262</f>
        <v>0</v>
      </c>
    </row>
    <row r="557" spans="5:5" x14ac:dyDescent="0.25">
      <c r="E557" s="43">
        <f>Список!W263</f>
        <v>0</v>
      </c>
    </row>
    <row r="558" spans="5:5" x14ac:dyDescent="0.25">
      <c r="E558" s="43">
        <f>Список!W264</f>
        <v>0</v>
      </c>
    </row>
    <row r="559" spans="5:5" x14ac:dyDescent="0.25">
      <c r="E559" s="43">
        <f>Список!W265</f>
        <v>0</v>
      </c>
    </row>
    <row r="560" spans="5:5" x14ac:dyDescent="0.25">
      <c r="E560" s="43">
        <f>Список!W266</f>
        <v>0</v>
      </c>
    </row>
    <row r="561" spans="5:5" x14ac:dyDescent="0.25">
      <c r="E561" s="43">
        <f>Список!W267</f>
        <v>0</v>
      </c>
    </row>
    <row r="562" spans="5:5" x14ac:dyDescent="0.25">
      <c r="E562" s="43">
        <f>Список!W269</f>
        <v>0</v>
      </c>
    </row>
    <row r="563" spans="5:5" x14ac:dyDescent="0.25">
      <c r="E563" s="43">
        <f>Список!W270</f>
        <v>0</v>
      </c>
    </row>
    <row r="564" spans="5:5" x14ac:dyDescent="0.25">
      <c r="E564" s="43">
        <f>Список!W271</f>
        <v>0</v>
      </c>
    </row>
    <row r="565" spans="5:5" x14ac:dyDescent="0.25">
      <c r="E565" s="43">
        <f>Список!W272</f>
        <v>0</v>
      </c>
    </row>
    <row r="566" spans="5:5" x14ac:dyDescent="0.25">
      <c r="E566" s="43">
        <f>Список!W273</f>
        <v>0</v>
      </c>
    </row>
    <row r="567" spans="5:5" x14ac:dyDescent="0.25">
      <c r="E567" s="43">
        <f>Список!W274</f>
        <v>0</v>
      </c>
    </row>
    <row r="568" spans="5:5" x14ac:dyDescent="0.25">
      <c r="E568" s="43">
        <f>Список!W275</f>
        <v>0</v>
      </c>
    </row>
    <row r="569" spans="5:5" x14ac:dyDescent="0.25">
      <c r="E569" s="43">
        <f>Список!W276</f>
        <v>0</v>
      </c>
    </row>
    <row r="570" spans="5:5" x14ac:dyDescent="0.25">
      <c r="E570" s="43">
        <f>Список!W277</f>
        <v>0</v>
      </c>
    </row>
    <row r="571" spans="5:5" x14ac:dyDescent="0.25">
      <c r="E571" s="43">
        <f>Список!W278</f>
        <v>0</v>
      </c>
    </row>
    <row r="572" spans="5:5" x14ac:dyDescent="0.25">
      <c r="E572" s="43">
        <f>Список!W279</f>
        <v>0</v>
      </c>
    </row>
    <row r="573" spans="5:5" x14ac:dyDescent="0.25">
      <c r="E573" s="43">
        <f>Список!W280</f>
        <v>0</v>
      </c>
    </row>
    <row r="574" spans="5:5" x14ac:dyDescent="0.25">
      <c r="E574" s="43">
        <f>Список!W281</f>
        <v>0</v>
      </c>
    </row>
    <row r="575" spans="5:5" x14ac:dyDescent="0.25">
      <c r="E575" s="43">
        <f>Список!W282</f>
        <v>0</v>
      </c>
    </row>
    <row r="576" spans="5:5" x14ac:dyDescent="0.25">
      <c r="E576" s="43">
        <f>Список!W283</f>
        <v>0</v>
      </c>
    </row>
    <row r="577" spans="5:5" x14ac:dyDescent="0.25">
      <c r="E577" s="43">
        <f>Список!W284</f>
        <v>0</v>
      </c>
    </row>
    <row r="578" spans="5:5" x14ac:dyDescent="0.25">
      <c r="E578" s="43">
        <f>Список!W286</f>
        <v>0</v>
      </c>
    </row>
    <row r="579" spans="5:5" x14ac:dyDescent="0.25">
      <c r="E579" s="43">
        <f>Список!W287</f>
        <v>0</v>
      </c>
    </row>
    <row r="580" spans="5:5" x14ac:dyDescent="0.25">
      <c r="E580" s="43">
        <f>Список!W288</f>
        <v>0</v>
      </c>
    </row>
    <row r="581" spans="5:5" x14ac:dyDescent="0.25">
      <c r="E581" s="43">
        <f>Список!W289</f>
        <v>0</v>
      </c>
    </row>
    <row r="582" spans="5:5" x14ac:dyDescent="0.25">
      <c r="E582" s="43">
        <f>Список!W290</f>
        <v>0</v>
      </c>
    </row>
    <row r="583" spans="5:5" x14ac:dyDescent="0.25">
      <c r="E583" s="43">
        <f>Список!W291</f>
        <v>0</v>
      </c>
    </row>
    <row r="584" spans="5:5" x14ac:dyDescent="0.25">
      <c r="E584" s="43">
        <f>Список!W292</f>
        <v>0</v>
      </c>
    </row>
    <row r="585" spans="5:5" x14ac:dyDescent="0.25">
      <c r="E585" s="43">
        <f>Список!W293</f>
        <v>0</v>
      </c>
    </row>
    <row r="586" spans="5:5" x14ac:dyDescent="0.25">
      <c r="E586" s="43">
        <f>Список!W294</f>
        <v>0</v>
      </c>
    </row>
    <row r="587" spans="5:5" x14ac:dyDescent="0.25">
      <c r="E587" s="43">
        <f>Список!W295</f>
        <v>0</v>
      </c>
    </row>
    <row r="588" spans="5:5" x14ac:dyDescent="0.25">
      <c r="E588" s="43">
        <f>Список!W296</f>
        <v>0</v>
      </c>
    </row>
    <row r="589" spans="5:5" x14ac:dyDescent="0.25">
      <c r="E589" s="43">
        <f>Список!W297</f>
        <v>0</v>
      </c>
    </row>
    <row r="590" spans="5:5" x14ac:dyDescent="0.25">
      <c r="E590" s="43">
        <f>Список!W298</f>
        <v>0</v>
      </c>
    </row>
    <row r="591" spans="5:5" x14ac:dyDescent="0.25">
      <c r="E591" s="43">
        <f>Список!W299</f>
        <v>0</v>
      </c>
    </row>
    <row r="592" spans="5:5" x14ac:dyDescent="0.25">
      <c r="E592" s="43">
        <f>Список!W300</f>
        <v>0</v>
      </c>
    </row>
    <row r="593" spans="5:5" x14ac:dyDescent="0.25">
      <c r="E593" s="43">
        <f>Список!W301</f>
        <v>0</v>
      </c>
    </row>
    <row r="594" spans="5:5" x14ac:dyDescent="0.25">
      <c r="E594" s="43">
        <f>Список!W303</f>
        <v>0</v>
      </c>
    </row>
    <row r="595" spans="5:5" x14ac:dyDescent="0.25">
      <c r="E595" s="43">
        <f>Список!W304</f>
        <v>0</v>
      </c>
    </row>
    <row r="596" spans="5:5" x14ac:dyDescent="0.25">
      <c r="E596" s="43">
        <f>Список!W305</f>
        <v>0</v>
      </c>
    </row>
    <row r="597" spans="5:5" x14ac:dyDescent="0.25">
      <c r="E597" s="43">
        <f>Список!W306</f>
        <v>0</v>
      </c>
    </row>
    <row r="598" spans="5:5" x14ac:dyDescent="0.25">
      <c r="E598" s="43">
        <f>Список!W307</f>
        <v>0</v>
      </c>
    </row>
    <row r="599" spans="5:5" x14ac:dyDescent="0.25">
      <c r="E599" s="43">
        <f>Список!W308</f>
        <v>0</v>
      </c>
    </row>
    <row r="600" spans="5:5" x14ac:dyDescent="0.25">
      <c r="E600" s="43">
        <f>Список!W309</f>
        <v>0</v>
      </c>
    </row>
    <row r="601" spans="5:5" x14ac:dyDescent="0.25">
      <c r="E601" s="43">
        <f>Список!W310</f>
        <v>0</v>
      </c>
    </row>
    <row r="602" spans="5:5" x14ac:dyDescent="0.25">
      <c r="E602" s="43">
        <f>Список!W311</f>
        <v>0</v>
      </c>
    </row>
    <row r="603" spans="5:5" x14ac:dyDescent="0.25">
      <c r="E603" s="43">
        <f>Список!W312</f>
        <v>0</v>
      </c>
    </row>
    <row r="604" spans="5:5" x14ac:dyDescent="0.25">
      <c r="E604" s="43">
        <f>Список!W313</f>
        <v>0</v>
      </c>
    </row>
    <row r="605" spans="5:5" x14ac:dyDescent="0.25">
      <c r="E605" s="43">
        <f>Список!W314</f>
        <v>0</v>
      </c>
    </row>
    <row r="606" spans="5:5" x14ac:dyDescent="0.25">
      <c r="E606" s="43">
        <f>Список!W315</f>
        <v>0</v>
      </c>
    </row>
    <row r="607" spans="5:5" x14ac:dyDescent="0.25">
      <c r="E607" s="43">
        <f>Список!W316</f>
        <v>0</v>
      </c>
    </row>
    <row r="608" spans="5:5" x14ac:dyDescent="0.25">
      <c r="E608" s="43">
        <f>Список!W317</f>
        <v>0</v>
      </c>
    </row>
    <row r="609" spans="5:5" x14ac:dyDescent="0.25">
      <c r="E609" s="43">
        <f>Список!W318</f>
        <v>0</v>
      </c>
    </row>
    <row r="610" spans="5:5" x14ac:dyDescent="0.25">
      <c r="E610" s="43">
        <f>Список!W320</f>
        <v>0</v>
      </c>
    </row>
    <row r="611" spans="5:5" x14ac:dyDescent="0.25">
      <c r="E611" s="43">
        <f>Список!W321</f>
        <v>0</v>
      </c>
    </row>
    <row r="612" spans="5:5" x14ac:dyDescent="0.25">
      <c r="E612" s="43">
        <f>Список!W322</f>
        <v>0</v>
      </c>
    </row>
    <row r="613" spans="5:5" x14ac:dyDescent="0.25">
      <c r="E613" s="43">
        <f>Список!W323</f>
        <v>0</v>
      </c>
    </row>
    <row r="614" spans="5:5" x14ac:dyDescent="0.25">
      <c r="E614" s="43">
        <f>Список!W324</f>
        <v>0</v>
      </c>
    </row>
    <row r="615" spans="5:5" x14ac:dyDescent="0.25">
      <c r="E615" s="43">
        <f>Список!W325</f>
        <v>0</v>
      </c>
    </row>
    <row r="616" spans="5:5" x14ac:dyDescent="0.25">
      <c r="E616" s="43">
        <f>Список!W326</f>
        <v>0</v>
      </c>
    </row>
    <row r="617" spans="5:5" x14ac:dyDescent="0.25">
      <c r="E617" s="43">
        <f>Список!W327</f>
        <v>0</v>
      </c>
    </row>
    <row r="618" spans="5:5" x14ac:dyDescent="0.25">
      <c r="E618" s="43">
        <f>Список!W328</f>
        <v>0</v>
      </c>
    </row>
    <row r="619" spans="5:5" x14ac:dyDescent="0.25">
      <c r="E619" s="43">
        <f>Список!W329</f>
        <v>0</v>
      </c>
    </row>
    <row r="620" spans="5:5" x14ac:dyDescent="0.25">
      <c r="E620" s="43">
        <f>Список!W330</f>
        <v>0</v>
      </c>
    </row>
    <row r="621" spans="5:5" x14ac:dyDescent="0.25">
      <c r="E621" s="43">
        <f>Список!W331</f>
        <v>0</v>
      </c>
    </row>
    <row r="622" spans="5:5" x14ac:dyDescent="0.25">
      <c r="E622" s="43">
        <f>Список!W332</f>
        <v>0</v>
      </c>
    </row>
    <row r="623" spans="5:5" x14ac:dyDescent="0.25">
      <c r="E623" s="43">
        <f>Список!W333</f>
        <v>0</v>
      </c>
    </row>
    <row r="624" spans="5:5" x14ac:dyDescent="0.25">
      <c r="E624" s="43">
        <f>Список!W334</f>
        <v>0</v>
      </c>
    </row>
    <row r="625" spans="5:5" x14ac:dyDescent="0.25">
      <c r="E625" s="43">
        <f>Список!W335</f>
        <v>0</v>
      </c>
    </row>
    <row r="626" spans="5:5" x14ac:dyDescent="0.25">
      <c r="E626" s="43">
        <f>Список!W337</f>
        <v>0</v>
      </c>
    </row>
    <row r="627" spans="5:5" x14ac:dyDescent="0.25">
      <c r="E627" s="43">
        <f>Список!W338</f>
        <v>0</v>
      </c>
    </row>
    <row r="628" spans="5:5" x14ac:dyDescent="0.25">
      <c r="E628" s="43">
        <f>Список!W339</f>
        <v>0</v>
      </c>
    </row>
    <row r="629" spans="5:5" x14ac:dyDescent="0.25">
      <c r="E629" s="43">
        <f>Список!W340</f>
        <v>0</v>
      </c>
    </row>
    <row r="630" spans="5:5" x14ac:dyDescent="0.25">
      <c r="E630" s="43">
        <f>Список!W341</f>
        <v>0</v>
      </c>
    </row>
    <row r="631" spans="5:5" x14ac:dyDescent="0.25">
      <c r="E631" s="43">
        <f>Список!W342</f>
        <v>0</v>
      </c>
    </row>
    <row r="632" spans="5:5" x14ac:dyDescent="0.25">
      <c r="E632" s="43">
        <f>Список!W343</f>
        <v>0</v>
      </c>
    </row>
    <row r="633" spans="5:5" x14ac:dyDescent="0.25">
      <c r="E633" s="43">
        <f>Список!W344</f>
        <v>0</v>
      </c>
    </row>
    <row r="634" spans="5:5" x14ac:dyDescent="0.25">
      <c r="E634" s="43">
        <f>Список!W345</f>
        <v>0</v>
      </c>
    </row>
    <row r="635" spans="5:5" x14ac:dyDescent="0.25">
      <c r="E635" s="43">
        <f>Список!W346</f>
        <v>0</v>
      </c>
    </row>
    <row r="636" spans="5:5" x14ac:dyDescent="0.25">
      <c r="E636" s="43">
        <f>Список!W347</f>
        <v>0</v>
      </c>
    </row>
    <row r="637" spans="5:5" x14ac:dyDescent="0.25">
      <c r="E637" s="43">
        <f>Список!W348</f>
        <v>0</v>
      </c>
    </row>
    <row r="638" spans="5:5" x14ac:dyDescent="0.25">
      <c r="E638" s="43">
        <f>Список!W349</f>
        <v>0</v>
      </c>
    </row>
    <row r="639" spans="5:5" x14ac:dyDescent="0.25">
      <c r="E639" s="43">
        <f>Список!W350</f>
        <v>0</v>
      </c>
    </row>
    <row r="640" spans="5:5" x14ac:dyDescent="0.25">
      <c r="E640" s="43">
        <f>Список!W351</f>
        <v>0</v>
      </c>
    </row>
    <row r="641" spans="5:5" x14ac:dyDescent="0.25">
      <c r="E641" s="43">
        <f>Список!W352</f>
        <v>0</v>
      </c>
    </row>
    <row r="642" spans="5:5" x14ac:dyDescent="0.25">
      <c r="E642" s="43">
        <f>Список!W354</f>
        <v>0</v>
      </c>
    </row>
    <row r="643" spans="5:5" x14ac:dyDescent="0.25">
      <c r="E643" s="43">
        <f>Список!W355</f>
        <v>0</v>
      </c>
    </row>
    <row r="644" spans="5:5" x14ac:dyDescent="0.25">
      <c r="E644" s="43">
        <f>Список!W356</f>
        <v>0</v>
      </c>
    </row>
    <row r="645" spans="5:5" x14ac:dyDescent="0.25">
      <c r="E645" s="43">
        <f>Список!W357</f>
        <v>0</v>
      </c>
    </row>
    <row r="646" spans="5:5" x14ac:dyDescent="0.25">
      <c r="E646" s="43">
        <f>Список!W358</f>
        <v>0</v>
      </c>
    </row>
    <row r="647" spans="5:5" x14ac:dyDescent="0.25">
      <c r="E647" s="43">
        <f>Список!W359</f>
        <v>0</v>
      </c>
    </row>
    <row r="648" spans="5:5" x14ac:dyDescent="0.25">
      <c r="E648" s="43">
        <f>Список!W360</f>
        <v>0</v>
      </c>
    </row>
    <row r="649" spans="5:5" x14ac:dyDescent="0.25">
      <c r="E649" s="43">
        <f>Список!W361</f>
        <v>0</v>
      </c>
    </row>
    <row r="650" spans="5:5" x14ac:dyDescent="0.25">
      <c r="E650" s="43">
        <f>Список!W362</f>
        <v>0</v>
      </c>
    </row>
    <row r="651" spans="5:5" x14ac:dyDescent="0.25">
      <c r="E651" s="43">
        <f>Список!W363</f>
        <v>0</v>
      </c>
    </row>
    <row r="652" spans="5:5" x14ac:dyDescent="0.25">
      <c r="E652" s="43">
        <f>Список!W364</f>
        <v>0</v>
      </c>
    </row>
    <row r="653" spans="5:5" x14ac:dyDescent="0.25">
      <c r="E653" s="43">
        <f>Список!W365</f>
        <v>0</v>
      </c>
    </row>
    <row r="654" spans="5:5" x14ac:dyDescent="0.25">
      <c r="E654" s="43">
        <f>Список!W366</f>
        <v>0</v>
      </c>
    </row>
    <row r="655" spans="5:5" x14ac:dyDescent="0.25">
      <c r="E655" s="43">
        <f>Список!W367</f>
        <v>0</v>
      </c>
    </row>
    <row r="656" spans="5:5" x14ac:dyDescent="0.25">
      <c r="E656" s="43">
        <f>Список!W368</f>
        <v>0</v>
      </c>
    </row>
    <row r="657" spans="5:5" x14ac:dyDescent="0.25">
      <c r="E657" s="43">
        <f>Список!W369</f>
        <v>0</v>
      </c>
    </row>
    <row r="658" spans="5:5" x14ac:dyDescent="0.25">
      <c r="E658" s="43">
        <f>Список!W371</f>
        <v>0</v>
      </c>
    </row>
    <row r="659" spans="5:5" x14ac:dyDescent="0.25">
      <c r="E659" s="43">
        <f>Список!W372</f>
        <v>0</v>
      </c>
    </row>
    <row r="660" spans="5:5" x14ac:dyDescent="0.25">
      <c r="E660" s="43">
        <f>Список!W373</f>
        <v>0</v>
      </c>
    </row>
    <row r="661" spans="5:5" x14ac:dyDescent="0.25">
      <c r="E661" s="43">
        <f>Список!W374</f>
        <v>0</v>
      </c>
    </row>
    <row r="662" spans="5:5" x14ac:dyDescent="0.25">
      <c r="E662" s="43">
        <f>Список!W375</f>
        <v>0</v>
      </c>
    </row>
    <row r="663" spans="5:5" x14ac:dyDescent="0.25">
      <c r="E663" s="43">
        <f>Список!W376</f>
        <v>0</v>
      </c>
    </row>
    <row r="664" spans="5:5" x14ac:dyDescent="0.25">
      <c r="E664" s="43">
        <f>Список!W377</f>
        <v>0</v>
      </c>
    </row>
    <row r="665" spans="5:5" x14ac:dyDescent="0.25">
      <c r="E665" s="43">
        <f>Список!W378</f>
        <v>0</v>
      </c>
    </row>
    <row r="666" spans="5:5" x14ac:dyDescent="0.25">
      <c r="E666" s="43">
        <f>Список!W379</f>
        <v>0</v>
      </c>
    </row>
    <row r="667" spans="5:5" x14ac:dyDescent="0.25">
      <c r="E667" s="43">
        <f>Список!W380</f>
        <v>0</v>
      </c>
    </row>
    <row r="668" spans="5:5" x14ac:dyDescent="0.25">
      <c r="E668" s="43">
        <f>Список!W381</f>
        <v>0</v>
      </c>
    </row>
    <row r="669" spans="5:5" x14ac:dyDescent="0.25">
      <c r="E669" s="43">
        <f>Список!W382</f>
        <v>0</v>
      </c>
    </row>
    <row r="670" spans="5:5" x14ac:dyDescent="0.25">
      <c r="E670" s="43">
        <f>Список!W383</f>
        <v>0</v>
      </c>
    </row>
    <row r="671" spans="5:5" x14ac:dyDescent="0.25">
      <c r="E671" s="43">
        <f>Список!W384</f>
        <v>0</v>
      </c>
    </row>
    <row r="672" spans="5:5" x14ac:dyDescent="0.25">
      <c r="E672" s="43">
        <f>Список!W385</f>
        <v>0</v>
      </c>
    </row>
    <row r="673" spans="5:5" x14ac:dyDescent="0.25">
      <c r="E673" s="43">
        <f>Список!W386</f>
        <v>0</v>
      </c>
    </row>
    <row r="674" spans="5:5" x14ac:dyDescent="0.25">
      <c r="E674" s="43">
        <f>Список!W388</f>
        <v>0</v>
      </c>
    </row>
    <row r="675" spans="5:5" x14ac:dyDescent="0.25">
      <c r="E675" s="43">
        <f>Список!W389</f>
        <v>0</v>
      </c>
    </row>
    <row r="676" spans="5:5" x14ac:dyDescent="0.25">
      <c r="E676" s="43">
        <f>Список!W390</f>
        <v>0</v>
      </c>
    </row>
    <row r="677" spans="5:5" x14ac:dyDescent="0.25">
      <c r="E677" s="43">
        <f>Список!W391</f>
        <v>0</v>
      </c>
    </row>
    <row r="678" spans="5:5" x14ac:dyDescent="0.25">
      <c r="E678" s="43">
        <f>Список!W392</f>
        <v>0</v>
      </c>
    </row>
    <row r="679" spans="5:5" x14ac:dyDescent="0.25">
      <c r="E679" s="43">
        <f>Список!W393</f>
        <v>0</v>
      </c>
    </row>
    <row r="680" spans="5:5" x14ac:dyDescent="0.25">
      <c r="E680" s="43">
        <f>Список!W394</f>
        <v>0</v>
      </c>
    </row>
    <row r="681" spans="5:5" x14ac:dyDescent="0.25">
      <c r="E681" s="43">
        <f>Список!W395</f>
        <v>0</v>
      </c>
    </row>
    <row r="682" spans="5:5" x14ac:dyDescent="0.25">
      <c r="E682" s="43">
        <f>Список!W396</f>
        <v>0</v>
      </c>
    </row>
    <row r="683" spans="5:5" x14ac:dyDescent="0.25">
      <c r="E683" s="43">
        <f>Список!W397</f>
        <v>0</v>
      </c>
    </row>
    <row r="684" spans="5:5" x14ac:dyDescent="0.25">
      <c r="E684" s="43">
        <f>Список!W398</f>
        <v>0</v>
      </c>
    </row>
    <row r="685" spans="5:5" x14ac:dyDescent="0.25">
      <c r="E685" s="43">
        <f>Список!W399</f>
        <v>0</v>
      </c>
    </row>
    <row r="686" spans="5:5" x14ac:dyDescent="0.25">
      <c r="E686" s="43">
        <f>Список!W400</f>
        <v>0</v>
      </c>
    </row>
    <row r="687" spans="5:5" x14ac:dyDescent="0.25">
      <c r="E687" s="43">
        <f>Список!W401</f>
        <v>0</v>
      </c>
    </row>
    <row r="688" spans="5:5" x14ac:dyDescent="0.25">
      <c r="E688" s="43">
        <f>Список!W402</f>
        <v>0</v>
      </c>
    </row>
    <row r="689" spans="5:5" x14ac:dyDescent="0.25">
      <c r="E689" s="43">
        <f>Список!W403</f>
        <v>0</v>
      </c>
    </row>
    <row r="690" spans="5:5" x14ac:dyDescent="0.25">
      <c r="E690" s="43">
        <f>Список!W405</f>
        <v>0</v>
      </c>
    </row>
    <row r="691" spans="5:5" x14ac:dyDescent="0.25">
      <c r="E691" s="43">
        <f>Список!W406</f>
        <v>0</v>
      </c>
    </row>
    <row r="692" spans="5:5" x14ac:dyDescent="0.25">
      <c r="E692" s="43">
        <f>Список!W407</f>
        <v>0</v>
      </c>
    </row>
    <row r="693" spans="5:5" x14ac:dyDescent="0.25">
      <c r="E693" s="43">
        <f>Список!W408</f>
        <v>0</v>
      </c>
    </row>
    <row r="694" spans="5:5" x14ac:dyDescent="0.25">
      <c r="E694" s="43">
        <f>Список!W409</f>
        <v>0</v>
      </c>
    </row>
    <row r="695" spans="5:5" x14ac:dyDescent="0.25">
      <c r="E695" s="43">
        <f>Список!W410</f>
        <v>0</v>
      </c>
    </row>
    <row r="696" spans="5:5" x14ac:dyDescent="0.25">
      <c r="E696" s="43">
        <f>Список!W411</f>
        <v>0</v>
      </c>
    </row>
    <row r="697" spans="5:5" x14ac:dyDescent="0.25">
      <c r="E697" s="43">
        <f>Список!W412</f>
        <v>0</v>
      </c>
    </row>
    <row r="698" spans="5:5" x14ac:dyDescent="0.25">
      <c r="E698" s="43">
        <f>Список!W413</f>
        <v>0</v>
      </c>
    </row>
    <row r="699" spans="5:5" x14ac:dyDescent="0.25">
      <c r="E699" s="43">
        <f>Список!W414</f>
        <v>0</v>
      </c>
    </row>
    <row r="700" spans="5:5" x14ac:dyDescent="0.25">
      <c r="E700" s="43">
        <f>Список!W415</f>
        <v>0</v>
      </c>
    </row>
    <row r="701" spans="5:5" x14ac:dyDescent="0.25">
      <c r="E701" s="43">
        <f>Список!W416</f>
        <v>0</v>
      </c>
    </row>
    <row r="702" spans="5:5" x14ac:dyDescent="0.25">
      <c r="E702" s="43">
        <f>Список!W417</f>
        <v>0</v>
      </c>
    </row>
    <row r="703" spans="5:5" x14ac:dyDescent="0.25">
      <c r="E703" s="43">
        <f>Список!W418</f>
        <v>0</v>
      </c>
    </row>
    <row r="704" spans="5:5" x14ac:dyDescent="0.25">
      <c r="E704" s="43">
        <f>Список!W419</f>
        <v>0</v>
      </c>
    </row>
    <row r="705" spans="5:5" x14ac:dyDescent="0.25">
      <c r="E705" s="43">
        <f>Список!W420</f>
        <v>0</v>
      </c>
    </row>
    <row r="706" spans="5:5" x14ac:dyDescent="0.25">
      <c r="E706" s="43">
        <f>Список!W422</f>
        <v>0</v>
      </c>
    </row>
    <row r="707" spans="5:5" x14ac:dyDescent="0.25">
      <c r="E707" s="43">
        <f>Список!W423</f>
        <v>0</v>
      </c>
    </row>
    <row r="708" spans="5:5" x14ac:dyDescent="0.25">
      <c r="E708" s="43">
        <f>Список!W424</f>
        <v>0</v>
      </c>
    </row>
    <row r="709" spans="5:5" x14ac:dyDescent="0.25">
      <c r="E709" s="43">
        <f>Список!W425</f>
        <v>0</v>
      </c>
    </row>
    <row r="710" spans="5:5" x14ac:dyDescent="0.25">
      <c r="E710" s="43">
        <f>Список!W426</f>
        <v>0</v>
      </c>
    </row>
    <row r="711" spans="5:5" x14ac:dyDescent="0.25">
      <c r="E711" s="43">
        <f>Список!W427</f>
        <v>0</v>
      </c>
    </row>
    <row r="712" spans="5:5" x14ac:dyDescent="0.25">
      <c r="E712" s="43">
        <f>Список!W428</f>
        <v>0</v>
      </c>
    </row>
    <row r="713" spans="5:5" x14ac:dyDescent="0.25">
      <c r="E713" s="43">
        <f>Список!W429</f>
        <v>0</v>
      </c>
    </row>
    <row r="714" spans="5:5" x14ac:dyDescent="0.25">
      <c r="E714" s="43">
        <f>Список!W430</f>
        <v>0</v>
      </c>
    </row>
    <row r="715" spans="5:5" x14ac:dyDescent="0.25">
      <c r="E715" s="43">
        <f>Список!W431</f>
        <v>0</v>
      </c>
    </row>
    <row r="716" spans="5:5" x14ac:dyDescent="0.25">
      <c r="E716" s="43">
        <f>Список!W432</f>
        <v>0</v>
      </c>
    </row>
    <row r="717" spans="5:5" x14ac:dyDescent="0.25">
      <c r="E717" s="43">
        <f>Список!W433</f>
        <v>0</v>
      </c>
    </row>
    <row r="718" spans="5:5" x14ac:dyDescent="0.25">
      <c r="E718" s="43">
        <f>Список!W434</f>
        <v>0</v>
      </c>
    </row>
    <row r="719" spans="5:5" x14ac:dyDescent="0.25">
      <c r="E719" s="43">
        <f>Список!W435</f>
        <v>0</v>
      </c>
    </row>
    <row r="720" spans="5:5" x14ac:dyDescent="0.25">
      <c r="E720" s="43">
        <f>Список!W436</f>
        <v>0</v>
      </c>
    </row>
    <row r="721" spans="5:5" x14ac:dyDescent="0.25">
      <c r="E721" s="43">
        <f>Список!W437</f>
        <v>0</v>
      </c>
    </row>
    <row r="722" spans="5:5" x14ac:dyDescent="0.25">
      <c r="E722" s="43">
        <f>Список!W439</f>
        <v>0</v>
      </c>
    </row>
    <row r="723" spans="5:5" x14ac:dyDescent="0.25">
      <c r="E723" s="43">
        <f>Список!W440</f>
        <v>0</v>
      </c>
    </row>
    <row r="724" spans="5:5" x14ac:dyDescent="0.25">
      <c r="E724" s="43">
        <f>Список!W441</f>
        <v>0</v>
      </c>
    </row>
    <row r="725" spans="5:5" x14ac:dyDescent="0.25">
      <c r="E725" s="43">
        <f>Список!W442</f>
        <v>0</v>
      </c>
    </row>
    <row r="726" spans="5:5" x14ac:dyDescent="0.25">
      <c r="E726" s="43">
        <f>Список!W443</f>
        <v>0</v>
      </c>
    </row>
    <row r="727" spans="5:5" x14ac:dyDescent="0.25">
      <c r="E727" s="43">
        <f>Список!W444</f>
        <v>0</v>
      </c>
    </row>
    <row r="728" spans="5:5" x14ac:dyDescent="0.25">
      <c r="E728" s="43">
        <f>Список!W445</f>
        <v>0</v>
      </c>
    </row>
    <row r="729" spans="5:5" x14ac:dyDescent="0.25">
      <c r="E729" s="43">
        <f>Список!W446</f>
        <v>0</v>
      </c>
    </row>
    <row r="730" spans="5:5" x14ac:dyDescent="0.25">
      <c r="E730" s="43">
        <f>Список!W447</f>
        <v>0</v>
      </c>
    </row>
    <row r="731" spans="5:5" x14ac:dyDescent="0.25">
      <c r="E731" s="43">
        <f>Список!W448</f>
        <v>0</v>
      </c>
    </row>
    <row r="732" spans="5:5" x14ac:dyDescent="0.25">
      <c r="E732" s="43">
        <f>Список!W449</f>
        <v>0</v>
      </c>
    </row>
    <row r="733" spans="5:5" x14ac:dyDescent="0.25">
      <c r="E733" s="43">
        <f>Список!W450</f>
        <v>0</v>
      </c>
    </row>
    <row r="734" spans="5:5" x14ac:dyDescent="0.25">
      <c r="E734" s="43">
        <f>Список!W451</f>
        <v>0</v>
      </c>
    </row>
    <row r="735" spans="5:5" x14ac:dyDescent="0.25">
      <c r="E735" s="43">
        <f>Список!W452</f>
        <v>0</v>
      </c>
    </row>
    <row r="736" spans="5:5" x14ac:dyDescent="0.25">
      <c r="E736" s="43">
        <f>Список!W453</f>
        <v>0</v>
      </c>
    </row>
    <row r="737" spans="5:5" x14ac:dyDescent="0.25">
      <c r="E737" s="43">
        <f>Список!W454</f>
        <v>0</v>
      </c>
    </row>
    <row r="738" spans="5:5" x14ac:dyDescent="0.25">
      <c r="E738" s="43">
        <f>Список!W456</f>
        <v>0</v>
      </c>
    </row>
    <row r="739" spans="5:5" x14ac:dyDescent="0.25">
      <c r="E739" s="43">
        <f>Список!W457</f>
        <v>0</v>
      </c>
    </row>
    <row r="740" spans="5:5" x14ac:dyDescent="0.25">
      <c r="E740" s="43">
        <f>Список!W458</f>
        <v>0</v>
      </c>
    </row>
    <row r="741" spans="5:5" x14ac:dyDescent="0.25">
      <c r="E741" s="43">
        <f>Список!W459</f>
        <v>0</v>
      </c>
    </row>
    <row r="742" spans="5:5" x14ac:dyDescent="0.25">
      <c r="E742" s="43">
        <f>Список!W460</f>
        <v>0</v>
      </c>
    </row>
    <row r="743" spans="5:5" x14ac:dyDescent="0.25">
      <c r="E743" s="43">
        <f>Список!W461</f>
        <v>0</v>
      </c>
    </row>
    <row r="744" spans="5:5" x14ac:dyDescent="0.25">
      <c r="E744" s="43">
        <f>Список!W462</f>
        <v>0</v>
      </c>
    </row>
    <row r="745" spans="5:5" x14ac:dyDescent="0.25">
      <c r="E745" s="43">
        <f>Список!W463</f>
        <v>0</v>
      </c>
    </row>
    <row r="746" spans="5:5" x14ac:dyDescent="0.25">
      <c r="E746" s="43">
        <f>Список!W464</f>
        <v>0</v>
      </c>
    </row>
    <row r="747" spans="5:5" x14ac:dyDescent="0.25">
      <c r="E747" s="43">
        <f>Список!W465</f>
        <v>0</v>
      </c>
    </row>
    <row r="748" spans="5:5" x14ac:dyDescent="0.25">
      <c r="E748" s="43">
        <f>Список!W466</f>
        <v>0</v>
      </c>
    </row>
    <row r="749" spans="5:5" x14ac:dyDescent="0.25">
      <c r="E749" s="43">
        <f>Список!W467</f>
        <v>0</v>
      </c>
    </row>
    <row r="750" spans="5:5" x14ac:dyDescent="0.25">
      <c r="E750" s="43">
        <f>Список!W468</f>
        <v>0</v>
      </c>
    </row>
    <row r="751" spans="5:5" x14ac:dyDescent="0.25">
      <c r="E751" s="43">
        <f>Список!W469</f>
        <v>0</v>
      </c>
    </row>
    <row r="752" spans="5:5" x14ac:dyDescent="0.25">
      <c r="E752" s="43">
        <f>Список!W470</f>
        <v>0</v>
      </c>
    </row>
    <row r="753" spans="5:5" x14ac:dyDescent="0.25">
      <c r="E753" s="43">
        <f>Список!W471</f>
        <v>0</v>
      </c>
    </row>
    <row r="754" spans="5:5" x14ac:dyDescent="0.25">
      <c r="E754" s="43">
        <f>Список!W473</f>
        <v>0</v>
      </c>
    </row>
    <row r="755" spans="5:5" x14ac:dyDescent="0.25">
      <c r="E755" s="43">
        <f>Список!W474</f>
        <v>0</v>
      </c>
    </row>
    <row r="756" spans="5:5" x14ac:dyDescent="0.25">
      <c r="E756" s="43">
        <f>Список!W475</f>
        <v>0</v>
      </c>
    </row>
    <row r="757" spans="5:5" x14ac:dyDescent="0.25">
      <c r="E757" s="43">
        <f>Список!W476</f>
        <v>0</v>
      </c>
    </row>
    <row r="758" spans="5:5" x14ac:dyDescent="0.25">
      <c r="E758" s="43">
        <f>Список!W477</f>
        <v>0</v>
      </c>
    </row>
    <row r="759" spans="5:5" x14ac:dyDescent="0.25">
      <c r="E759" s="43">
        <f>Список!W478</f>
        <v>0</v>
      </c>
    </row>
    <row r="760" spans="5:5" x14ac:dyDescent="0.25">
      <c r="E760" s="43">
        <f>Список!W479</f>
        <v>0</v>
      </c>
    </row>
    <row r="761" spans="5:5" x14ac:dyDescent="0.25">
      <c r="E761" s="43">
        <f>Список!W480</f>
        <v>0</v>
      </c>
    </row>
    <row r="762" spans="5:5" x14ac:dyDescent="0.25">
      <c r="E762" s="43">
        <f>Список!W481</f>
        <v>0</v>
      </c>
    </row>
    <row r="763" spans="5:5" x14ac:dyDescent="0.25">
      <c r="E763" s="43">
        <f>Список!W482</f>
        <v>0</v>
      </c>
    </row>
    <row r="764" spans="5:5" x14ac:dyDescent="0.25">
      <c r="E764" s="43">
        <f>Список!W483</f>
        <v>0</v>
      </c>
    </row>
    <row r="765" spans="5:5" x14ac:dyDescent="0.25">
      <c r="E765" s="43">
        <f>Список!W484</f>
        <v>0</v>
      </c>
    </row>
    <row r="766" spans="5:5" x14ac:dyDescent="0.25">
      <c r="E766" s="43">
        <f>Список!W485</f>
        <v>0</v>
      </c>
    </row>
    <row r="767" spans="5:5" x14ac:dyDescent="0.25">
      <c r="E767" s="43">
        <f>Список!W486</f>
        <v>0</v>
      </c>
    </row>
    <row r="768" spans="5:5" x14ac:dyDescent="0.25">
      <c r="E768" s="43">
        <f>Список!W487</f>
        <v>0</v>
      </c>
    </row>
    <row r="769" spans="5:5" x14ac:dyDescent="0.25">
      <c r="E769" s="43">
        <f>Список!W488</f>
        <v>0</v>
      </c>
    </row>
    <row r="770" spans="5:5" x14ac:dyDescent="0.25">
      <c r="E770" s="43">
        <f>Список!W490</f>
        <v>0</v>
      </c>
    </row>
    <row r="771" spans="5:5" x14ac:dyDescent="0.25">
      <c r="E771" s="43">
        <f>Список!W491</f>
        <v>0</v>
      </c>
    </row>
    <row r="772" spans="5:5" x14ac:dyDescent="0.25">
      <c r="E772" s="43">
        <f>Список!W492</f>
        <v>0</v>
      </c>
    </row>
    <row r="773" spans="5:5" x14ac:dyDescent="0.25">
      <c r="E773" s="43">
        <f>Список!W493</f>
        <v>0</v>
      </c>
    </row>
    <row r="774" spans="5:5" x14ac:dyDescent="0.25">
      <c r="E774" s="43">
        <f>Список!W494</f>
        <v>0</v>
      </c>
    </row>
    <row r="775" spans="5:5" x14ac:dyDescent="0.25">
      <c r="E775" s="43">
        <f>Список!W495</f>
        <v>0</v>
      </c>
    </row>
    <row r="776" spans="5:5" x14ac:dyDescent="0.25">
      <c r="E776" s="43">
        <f>Список!W496</f>
        <v>0</v>
      </c>
    </row>
    <row r="777" spans="5:5" x14ac:dyDescent="0.25">
      <c r="E777" s="43">
        <f>Список!W497</f>
        <v>0</v>
      </c>
    </row>
    <row r="778" spans="5:5" x14ac:dyDescent="0.25">
      <c r="E778" s="43">
        <f>Список!W498</f>
        <v>0</v>
      </c>
    </row>
    <row r="779" spans="5:5" x14ac:dyDescent="0.25">
      <c r="E779" s="43">
        <f>Список!W499</f>
        <v>0</v>
      </c>
    </row>
    <row r="780" spans="5:5" x14ac:dyDescent="0.25">
      <c r="E780" s="43">
        <f>Список!W500</f>
        <v>0</v>
      </c>
    </row>
    <row r="781" spans="5:5" x14ac:dyDescent="0.25">
      <c r="E781" s="43">
        <f>Список!W501</f>
        <v>0</v>
      </c>
    </row>
    <row r="782" spans="5:5" x14ac:dyDescent="0.25">
      <c r="E782" s="43">
        <f>Список!W502</f>
        <v>0</v>
      </c>
    </row>
    <row r="783" spans="5:5" x14ac:dyDescent="0.25">
      <c r="E783" s="43">
        <f>Список!W503</f>
        <v>0</v>
      </c>
    </row>
    <row r="784" spans="5:5" x14ac:dyDescent="0.25">
      <c r="E784" s="43">
        <f>Список!W504</f>
        <v>0</v>
      </c>
    </row>
    <row r="785" spans="5:5" x14ac:dyDescent="0.25">
      <c r="E785" s="43">
        <f>Список!W505</f>
        <v>0</v>
      </c>
    </row>
    <row r="786" spans="5:5" x14ac:dyDescent="0.25">
      <c r="E786" s="43">
        <f>Список!W507</f>
        <v>0</v>
      </c>
    </row>
    <row r="787" spans="5:5" x14ac:dyDescent="0.25">
      <c r="E787" s="43">
        <f>Список!W508</f>
        <v>0</v>
      </c>
    </row>
    <row r="788" spans="5:5" x14ac:dyDescent="0.25">
      <c r="E788" s="43">
        <f>Список!W509</f>
        <v>0</v>
      </c>
    </row>
    <row r="789" spans="5:5" x14ac:dyDescent="0.25">
      <c r="E789" s="43">
        <f>Список!W510</f>
        <v>0</v>
      </c>
    </row>
    <row r="790" spans="5:5" x14ac:dyDescent="0.25">
      <c r="E790" s="43">
        <f>Список!W511</f>
        <v>0</v>
      </c>
    </row>
    <row r="791" spans="5:5" x14ac:dyDescent="0.25">
      <c r="E791" s="43">
        <f>Список!W512</f>
        <v>0</v>
      </c>
    </row>
    <row r="792" spans="5:5" x14ac:dyDescent="0.25">
      <c r="E792" s="43">
        <f>Список!W513</f>
        <v>0</v>
      </c>
    </row>
    <row r="793" spans="5:5" x14ac:dyDescent="0.25">
      <c r="E793" s="43">
        <f>Список!W514</f>
        <v>0</v>
      </c>
    </row>
    <row r="794" spans="5:5" x14ac:dyDescent="0.25">
      <c r="E794" s="43">
        <f>Список!W515</f>
        <v>0</v>
      </c>
    </row>
    <row r="795" spans="5:5" x14ac:dyDescent="0.25">
      <c r="E795" s="43">
        <f>Список!W516</f>
        <v>0</v>
      </c>
    </row>
    <row r="796" spans="5:5" x14ac:dyDescent="0.25">
      <c r="E796" s="43">
        <f>Список!W517</f>
        <v>0</v>
      </c>
    </row>
    <row r="797" spans="5:5" x14ac:dyDescent="0.25">
      <c r="E797" s="43">
        <f>Список!W518</f>
        <v>0</v>
      </c>
    </row>
    <row r="798" spans="5:5" x14ac:dyDescent="0.25">
      <c r="E798" s="43">
        <f>Список!W519</f>
        <v>0</v>
      </c>
    </row>
    <row r="799" spans="5:5" x14ac:dyDescent="0.25">
      <c r="E799" s="43">
        <f>Список!W520</f>
        <v>0</v>
      </c>
    </row>
    <row r="800" spans="5:5" x14ac:dyDescent="0.25">
      <c r="E800" s="43">
        <f>Список!W521</f>
        <v>0</v>
      </c>
    </row>
    <row r="801" spans="5:5" x14ac:dyDescent="0.25">
      <c r="E801" s="43">
        <f>Список!W522</f>
        <v>0</v>
      </c>
    </row>
    <row r="802" spans="5:5" x14ac:dyDescent="0.25">
      <c r="E802" s="43">
        <f>Список!W524</f>
        <v>0</v>
      </c>
    </row>
    <row r="803" spans="5:5" x14ac:dyDescent="0.25">
      <c r="E803" s="43">
        <f>Список!W525</f>
        <v>0</v>
      </c>
    </row>
    <row r="804" spans="5:5" x14ac:dyDescent="0.25">
      <c r="E804" s="43">
        <f>Список!W526</f>
        <v>0</v>
      </c>
    </row>
    <row r="805" spans="5:5" x14ac:dyDescent="0.25">
      <c r="E805" s="43">
        <f>Список!W527</f>
        <v>0</v>
      </c>
    </row>
    <row r="806" spans="5:5" x14ac:dyDescent="0.25">
      <c r="E806" s="43">
        <f>Список!W528</f>
        <v>0</v>
      </c>
    </row>
    <row r="807" spans="5:5" x14ac:dyDescent="0.25">
      <c r="E807" s="43">
        <f>Список!W529</f>
        <v>0</v>
      </c>
    </row>
    <row r="808" spans="5:5" x14ac:dyDescent="0.25">
      <c r="E808" s="43">
        <f>Список!W530</f>
        <v>0</v>
      </c>
    </row>
    <row r="809" spans="5:5" x14ac:dyDescent="0.25">
      <c r="E809" s="43">
        <f>Список!W531</f>
        <v>0</v>
      </c>
    </row>
    <row r="810" spans="5:5" x14ac:dyDescent="0.25">
      <c r="E810" s="43">
        <f>Список!W532</f>
        <v>0</v>
      </c>
    </row>
    <row r="811" spans="5:5" x14ac:dyDescent="0.25">
      <c r="E811" s="43">
        <f>Список!W533</f>
        <v>0</v>
      </c>
    </row>
    <row r="812" spans="5:5" x14ac:dyDescent="0.25">
      <c r="E812" s="43">
        <f>Список!W534</f>
        <v>0</v>
      </c>
    </row>
    <row r="813" spans="5:5" x14ac:dyDescent="0.25">
      <c r="E813" s="43">
        <f>Список!W535</f>
        <v>0</v>
      </c>
    </row>
    <row r="814" spans="5:5" x14ac:dyDescent="0.25">
      <c r="E814" s="43">
        <f>Список!W536</f>
        <v>0</v>
      </c>
    </row>
    <row r="815" spans="5:5" x14ac:dyDescent="0.25">
      <c r="E815" s="43">
        <f>Список!W537</f>
        <v>0</v>
      </c>
    </row>
    <row r="816" spans="5:5" x14ac:dyDescent="0.25">
      <c r="E816" s="43">
        <f>Список!W538</f>
        <v>0</v>
      </c>
    </row>
    <row r="817" spans="5:5" x14ac:dyDescent="0.25">
      <c r="E817" s="43">
        <f>Список!W539</f>
        <v>0</v>
      </c>
    </row>
    <row r="818" spans="5:5" x14ac:dyDescent="0.25">
      <c r="E818" s="43">
        <f>Список!W541</f>
        <v>0</v>
      </c>
    </row>
    <row r="819" spans="5:5" x14ac:dyDescent="0.25">
      <c r="E819" s="43">
        <f>Список!W542</f>
        <v>0</v>
      </c>
    </row>
    <row r="820" spans="5:5" x14ac:dyDescent="0.25">
      <c r="E820" s="43">
        <f>Список!W543</f>
        <v>0</v>
      </c>
    </row>
    <row r="821" spans="5:5" x14ac:dyDescent="0.25">
      <c r="E821" s="43">
        <f>Список!W544</f>
        <v>0</v>
      </c>
    </row>
    <row r="822" spans="5:5" x14ac:dyDescent="0.25">
      <c r="E822" s="43">
        <f>Список!W545</f>
        <v>0</v>
      </c>
    </row>
    <row r="823" spans="5:5" x14ac:dyDescent="0.25">
      <c r="E823" s="43">
        <f>Список!W546</f>
        <v>0</v>
      </c>
    </row>
    <row r="824" spans="5:5" x14ac:dyDescent="0.25">
      <c r="E824" s="43">
        <f>Список!W547</f>
        <v>0</v>
      </c>
    </row>
    <row r="825" spans="5:5" x14ac:dyDescent="0.25">
      <c r="E825" s="43">
        <f>Список!W548</f>
        <v>0</v>
      </c>
    </row>
    <row r="826" spans="5:5" x14ac:dyDescent="0.25">
      <c r="E826" s="43">
        <f>Список!W549</f>
        <v>0</v>
      </c>
    </row>
    <row r="827" spans="5:5" x14ac:dyDescent="0.25">
      <c r="E827" s="43">
        <f>Список!W550</f>
        <v>0</v>
      </c>
    </row>
    <row r="828" spans="5:5" x14ac:dyDescent="0.25">
      <c r="E828" s="43">
        <f>Список!W551</f>
        <v>0</v>
      </c>
    </row>
    <row r="829" spans="5:5" x14ac:dyDescent="0.25">
      <c r="E829" s="43">
        <f>Список!W552</f>
        <v>0</v>
      </c>
    </row>
    <row r="830" spans="5:5" x14ac:dyDescent="0.25">
      <c r="E830" s="43">
        <f>Список!W553</f>
        <v>0</v>
      </c>
    </row>
    <row r="831" spans="5:5" x14ac:dyDescent="0.25">
      <c r="E831" s="43">
        <f>Список!W554</f>
        <v>0</v>
      </c>
    </row>
    <row r="832" spans="5:5" x14ac:dyDescent="0.25">
      <c r="E832" s="43">
        <f>Список!W555</f>
        <v>0</v>
      </c>
    </row>
    <row r="833" spans="5:5" x14ac:dyDescent="0.25">
      <c r="E833" s="43">
        <f>Список!W556</f>
        <v>0</v>
      </c>
    </row>
    <row r="834" spans="5:5" x14ac:dyDescent="0.25">
      <c r="E834" s="43">
        <f>Список!W558</f>
        <v>0</v>
      </c>
    </row>
    <row r="835" spans="5:5" x14ac:dyDescent="0.25">
      <c r="E835" s="43">
        <f>Список!W559</f>
        <v>0</v>
      </c>
    </row>
    <row r="836" spans="5:5" x14ac:dyDescent="0.25">
      <c r="E836" s="43">
        <f>Список!W560</f>
        <v>0</v>
      </c>
    </row>
    <row r="837" spans="5:5" x14ac:dyDescent="0.25">
      <c r="E837" s="43">
        <f>Список!W561</f>
        <v>0</v>
      </c>
    </row>
    <row r="838" spans="5:5" x14ac:dyDescent="0.25">
      <c r="E838" s="43">
        <f>Список!W562</f>
        <v>0</v>
      </c>
    </row>
    <row r="839" spans="5:5" x14ac:dyDescent="0.25">
      <c r="E839" s="43">
        <f>Список!W563</f>
        <v>0</v>
      </c>
    </row>
    <row r="840" spans="5:5" x14ac:dyDescent="0.25">
      <c r="E840" s="43">
        <f>Список!W564</f>
        <v>0</v>
      </c>
    </row>
    <row r="841" spans="5:5" x14ac:dyDescent="0.25">
      <c r="E841" s="43">
        <f>Список!W565</f>
        <v>0</v>
      </c>
    </row>
    <row r="842" spans="5:5" x14ac:dyDescent="0.25">
      <c r="E842" s="43">
        <f>Список!W566</f>
        <v>0</v>
      </c>
    </row>
    <row r="843" spans="5:5" x14ac:dyDescent="0.25">
      <c r="E843" s="43">
        <f>Список!W567</f>
        <v>0</v>
      </c>
    </row>
    <row r="844" spans="5:5" x14ac:dyDescent="0.25">
      <c r="E844" s="43">
        <f>Список!W568</f>
        <v>0</v>
      </c>
    </row>
    <row r="845" spans="5:5" x14ac:dyDescent="0.25">
      <c r="E845" s="43">
        <f>Список!W569</f>
        <v>0</v>
      </c>
    </row>
    <row r="846" spans="5:5" x14ac:dyDescent="0.25">
      <c r="E846" s="43">
        <f>Список!W570</f>
        <v>0</v>
      </c>
    </row>
    <row r="847" spans="5:5" x14ac:dyDescent="0.25">
      <c r="E847" s="43">
        <f>Список!W571</f>
        <v>0</v>
      </c>
    </row>
    <row r="848" spans="5:5" x14ac:dyDescent="0.25">
      <c r="E848" s="43">
        <f>Список!W572</f>
        <v>0</v>
      </c>
    </row>
    <row r="849" spans="5:5" x14ac:dyDescent="0.25">
      <c r="E849" s="43">
        <f>Список!W573</f>
        <v>0</v>
      </c>
    </row>
    <row r="850" spans="5:5" x14ac:dyDescent="0.25">
      <c r="E850" s="43">
        <f>Список!W575</f>
        <v>0</v>
      </c>
    </row>
    <row r="851" spans="5:5" x14ac:dyDescent="0.25">
      <c r="E851" s="43">
        <f>Список!W576</f>
        <v>0</v>
      </c>
    </row>
    <row r="852" spans="5:5" x14ac:dyDescent="0.25">
      <c r="E852" s="43">
        <f>Список!W577</f>
        <v>0</v>
      </c>
    </row>
    <row r="853" spans="5:5" x14ac:dyDescent="0.25">
      <c r="E853" s="43">
        <f>Список!W578</f>
        <v>0</v>
      </c>
    </row>
    <row r="854" spans="5:5" x14ac:dyDescent="0.25">
      <c r="E854" s="43">
        <f>Список!W579</f>
        <v>0</v>
      </c>
    </row>
    <row r="855" spans="5:5" x14ac:dyDescent="0.25">
      <c r="E855" s="43">
        <f>Список!W580</f>
        <v>0</v>
      </c>
    </row>
    <row r="856" spans="5:5" x14ac:dyDescent="0.25">
      <c r="E856" s="43">
        <f>Список!W581</f>
        <v>0</v>
      </c>
    </row>
    <row r="857" spans="5:5" x14ac:dyDescent="0.25">
      <c r="E857" s="43">
        <f>Список!W582</f>
        <v>0</v>
      </c>
    </row>
    <row r="858" spans="5:5" x14ac:dyDescent="0.25">
      <c r="E858" s="43">
        <f>Список!W583</f>
        <v>0</v>
      </c>
    </row>
    <row r="859" spans="5:5" x14ac:dyDescent="0.25">
      <c r="E859" s="43">
        <f>Список!W584</f>
        <v>0</v>
      </c>
    </row>
    <row r="860" spans="5:5" x14ac:dyDescent="0.25">
      <c r="E860" s="43">
        <f>Список!W585</f>
        <v>0</v>
      </c>
    </row>
    <row r="861" spans="5:5" x14ac:dyDescent="0.25">
      <c r="E861" s="43">
        <f>Список!W586</f>
        <v>0</v>
      </c>
    </row>
    <row r="862" spans="5:5" x14ac:dyDescent="0.25">
      <c r="E862" s="43">
        <f>Список!W587</f>
        <v>0</v>
      </c>
    </row>
    <row r="863" spans="5:5" x14ac:dyDescent="0.25">
      <c r="E863" s="43">
        <f>Список!W588</f>
        <v>0</v>
      </c>
    </row>
    <row r="864" spans="5:5" x14ac:dyDescent="0.25">
      <c r="E864" s="43">
        <f>Список!W589</f>
        <v>0</v>
      </c>
    </row>
    <row r="865" spans="5:5" x14ac:dyDescent="0.25">
      <c r="E865" s="43">
        <f>Список!W590</f>
        <v>0</v>
      </c>
    </row>
    <row r="866" spans="5:5" x14ac:dyDescent="0.25">
      <c r="E866" s="43">
        <f>Список!W592</f>
        <v>0</v>
      </c>
    </row>
    <row r="867" spans="5:5" x14ac:dyDescent="0.25">
      <c r="E867" s="43">
        <f>Список!W593</f>
        <v>0</v>
      </c>
    </row>
    <row r="868" spans="5:5" x14ac:dyDescent="0.25">
      <c r="E868" s="43">
        <f>Список!W594</f>
        <v>0</v>
      </c>
    </row>
    <row r="869" spans="5:5" x14ac:dyDescent="0.25">
      <c r="E869" s="43">
        <f>Список!W595</f>
        <v>0</v>
      </c>
    </row>
    <row r="870" spans="5:5" x14ac:dyDescent="0.25">
      <c r="E870" s="43">
        <f>Список!W596</f>
        <v>0</v>
      </c>
    </row>
    <row r="871" spans="5:5" x14ac:dyDescent="0.25">
      <c r="E871" s="43">
        <f>Список!W597</f>
        <v>0</v>
      </c>
    </row>
    <row r="872" spans="5:5" x14ac:dyDescent="0.25">
      <c r="E872" s="43">
        <f>Список!W598</f>
        <v>0</v>
      </c>
    </row>
    <row r="873" spans="5:5" x14ac:dyDescent="0.25">
      <c r="E873" s="43">
        <f>Список!W599</f>
        <v>0</v>
      </c>
    </row>
    <row r="874" spans="5:5" x14ac:dyDescent="0.25">
      <c r="E874" s="43">
        <f>Список!W600</f>
        <v>0</v>
      </c>
    </row>
    <row r="875" spans="5:5" x14ac:dyDescent="0.25">
      <c r="E875" s="43">
        <f>Список!W601</f>
        <v>0</v>
      </c>
    </row>
    <row r="876" spans="5:5" x14ac:dyDescent="0.25">
      <c r="E876" s="43">
        <f>Список!W602</f>
        <v>0</v>
      </c>
    </row>
    <row r="877" spans="5:5" x14ac:dyDescent="0.25">
      <c r="E877" s="43">
        <f>Список!W603</f>
        <v>0</v>
      </c>
    </row>
    <row r="878" spans="5:5" x14ac:dyDescent="0.25">
      <c r="E878" s="43">
        <f>Список!W604</f>
        <v>0</v>
      </c>
    </row>
    <row r="879" spans="5:5" x14ac:dyDescent="0.25">
      <c r="E879" s="43">
        <f>Список!W605</f>
        <v>0</v>
      </c>
    </row>
    <row r="880" spans="5:5" x14ac:dyDescent="0.25">
      <c r="E880" s="43">
        <f>Список!W606</f>
        <v>0</v>
      </c>
    </row>
    <row r="881" spans="5:5" x14ac:dyDescent="0.25">
      <c r="E881" s="43">
        <f>Список!W607</f>
        <v>0</v>
      </c>
    </row>
    <row r="882" spans="5:5" x14ac:dyDescent="0.25">
      <c r="E882" s="43">
        <f>Список!W609</f>
        <v>0</v>
      </c>
    </row>
    <row r="883" spans="5:5" x14ac:dyDescent="0.25">
      <c r="E883" s="43">
        <f>Список!W610</f>
        <v>0</v>
      </c>
    </row>
    <row r="884" spans="5:5" x14ac:dyDescent="0.25">
      <c r="E884" s="43">
        <f>Список!W611</f>
        <v>0</v>
      </c>
    </row>
    <row r="885" spans="5:5" x14ac:dyDescent="0.25">
      <c r="E885" s="43">
        <f>Список!W612</f>
        <v>0</v>
      </c>
    </row>
    <row r="886" spans="5:5" x14ac:dyDescent="0.25">
      <c r="E886" s="43">
        <f>Список!W613</f>
        <v>0</v>
      </c>
    </row>
    <row r="887" spans="5:5" x14ac:dyDescent="0.25">
      <c r="E887" s="43">
        <f>Список!W614</f>
        <v>0</v>
      </c>
    </row>
    <row r="888" spans="5:5" x14ac:dyDescent="0.25">
      <c r="E888" s="43">
        <f>Список!W615</f>
        <v>0</v>
      </c>
    </row>
    <row r="889" spans="5:5" x14ac:dyDescent="0.25">
      <c r="E889" s="43">
        <f>Список!W616</f>
        <v>0</v>
      </c>
    </row>
    <row r="890" spans="5:5" x14ac:dyDescent="0.25">
      <c r="E890" s="43">
        <f>Список!W617</f>
        <v>0</v>
      </c>
    </row>
    <row r="891" spans="5:5" x14ac:dyDescent="0.25">
      <c r="E891" s="43">
        <f>Список!W618</f>
        <v>0</v>
      </c>
    </row>
    <row r="892" spans="5:5" x14ac:dyDescent="0.25">
      <c r="E892" s="43">
        <f>Список!W619</f>
        <v>0</v>
      </c>
    </row>
    <row r="893" spans="5:5" x14ac:dyDescent="0.25">
      <c r="E893" s="43">
        <f>Список!W620</f>
        <v>0</v>
      </c>
    </row>
    <row r="894" spans="5:5" x14ac:dyDescent="0.25">
      <c r="E894" s="43">
        <f>Список!W621</f>
        <v>0</v>
      </c>
    </row>
    <row r="895" spans="5:5" x14ac:dyDescent="0.25">
      <c r="E895" s="43">
        <f>Список!W622</f>
        <v>0</v>
      </c>
    </row>
    <row r="896" spans="5:5" x14ac:dyDescent="0.25">
      <c r="E896" s="43">
        <f>Список!W623</f>
        <v>0</v>
      </c>
    </row>
    <row r="897" spans="5:5" x14ac:dyDescent="0.25">
      <c r="E897" s="43">
        <f>Список!W624</f>
        <v>0</v>
      </c>
    </row>
    <row r="898" spans="5:5" x14ac:dyDescent="0.25">
      <c r="E898" s="43">
        <f>Список!W626</f>
        <v>0</v>
      </c>
    </row>
    <row r="899" spans="5:5" x14ac:dyDescent="0.25">
      <c r="E899" s="43">
        <f>Список!W627</f>
        <v>0</v>
      </c>
    </row>
    <row r="900" spans="5:5" x14ac:dyDescent="0.25">
      <c r="E900" s="43">
        <f>Список!W628</f>
        <v>0</v>
      </c>
    </row>
    <row r="901" spans="5:5" x14ac:dyDescent="0.25">
      <c r="E901" s="43">
        <f>Список!W629</f>
        <v>0</v>
      </c>
    </row>
    <row r="902" spans="5:5" x14ac:dyDescent="0.25">
      <c r="E902" s="43">
        <f>Список!W630</f>
        <v>0</v>
      </c>
    </row>
    <row r="903" spans="5:5" x14ac:dyDescent="0.25">
      <c r="E903" s="43">
        <f>Список!W631</f>
        <v>0</v>
      </c>
    </row>
    <row r="904" spans="5:5" x14ac:dyDescent="0.25">
      <c r="E904" s="43">
        <f>Список!W632</f>
        <v>0</v>
      </c>
    </row>
    <row r="905" spans="5:5" x14ac:dyDescent="0.25">
      <c r="E905" s="43">
        <f>Список!W633</f>
        <v>0</v>
      </c>
    </row>
    <row r="906" spans="5:5" x14ac:dyDescent="0.25">
      <c r="E906" s="43">
        <f>Список!W634</f>
        <v>0</v>
      </c>
    </row>
    <row r="907" spans="5:5" x14ac:dyDescent="0.25">
      <c r="E907" s="43">
        <f>Список!W635</f>
        <v>0</v>
      </c>
    </row>
    <row r="908" spans="5:5" x14ac:dyDescent="0.25">
      <c r="E908" s="43">
        <f>Список!W636</f>
        <v>0</v>
      </c>
    </row>
    <row r="909" spans="5:5" x14ac:dyDescent="0.25">
      <c r="E909" s="43">
        <f>Список!W637</f>
        <v>0</v>
      </c>
    </row>
    <row r="910" spans="5:5" x14ac:dyDescent="0.25">
      <c r="E910" s="43">
        <f>Список!W638</f>
        <v>0</v>
      </c>
    </row>
    <row r="911" spans="5:5" x14ac:dyDescent="0.25">
      <c r="E911" s="43">
        <f>Список!W639</f>
        <v>0</v>
      </c>
    </row>
    <row r="912" spans="5:5" x14ac:dyDescent="0.25">
      <c r="E912" s="43">
        <f>Список!W640</f>
        <v>0</v>
      </c>
    </row>
    <row r="913" spans="5:5" x14ac:dyDescent="0.25">
      <c r="E913" s="43">
        <f>Список!W641</f>
        <v>0</v>
      </c>
    </row>
    <row r="914" spans="5:5" x14ac:dyDescent="0.25">
      <c r="E914" s="43">
        <f>Список!W643</f>
        <v>0</v>
      </c>
    </row>
    <row r="915" spans="5:5" x14ac:dyDescent="0.25">
      <c r="E915" s="43">
        <f>Список!W644</f>
        <v>0</v>
      </c>
    </row>
    <row r="916" spans="5:5" x14ac:dyDescent="0.25">
      <c r="E916" s="43">
        <f>Список!W645</f>
        <v>0</v>
      </c>
    </row>
    <row r="917" spans="5:5" x14ac:dyDescent="0.25">
      <c r="E917" s="43">
        <f>Список!W646</f>
        <v>0</v>
      </c>
    </row>
    <row r="918" spans="5:5" x14ac:dyDescent="0.25">
      <c r="E918" s="43">
        <f>Список!W647</f>
        <v>0</v>
      </c>
    </row>
    <row r="919" spans="5:5" x14ac:dyDescent="0.25">
      <c r="E919" s="43">
        <f>Список!W648</f>
        <v>0</v>
      </c>
    </row>
    <row r="920" spans="5:5" x14ac:dyDescent="0.25">
      <c r="E920" s="43">
        <f>Список!W649</f>
        <v>0</v>
      </c>
    </row>
    <row r="921" spans="5:5" x14ac:dyDescent="0.25">
      <c r="E921" s="43">
        <f>Список!W650</f>
        <v>0</v>
      </c>
    </row>
    <row r="922" spans="5:5" x14ac:dyDescent="0.25">
      <c r="E922" s="43">
        <f>Список!W651</f>
        <v>0</v>
      </c>
    </row>
    <row r="923" spans="5:5" x14ac:dyDescent="0.25">
      <c r="E923" s="43">
        <f>Список!W652</f>
        <v>0</v>
      </c>
    </row>
    <row r="924" spans="5:5" x14ac:dyDescent="0.25">
      <c r="E924" s="43">
        <f>Список!W653</f>
        <v>0</v>
      </c>
    </row>
    <row r="925" spans="5:5" x14ac:dyDescent="0.25">
      <c r="E925" s="43">
        <f>Список!W654</f>
        <v>0</v>
      </c>
    </row>
    <row r="926" spans="5:5" x14ac:dyDescent="0.25">
      <c r="E926" s="43">
        <f>Список!W655</f>
        <v>0</v>
      </c>
    </row>
    <row r="927" spans="5:5" x14ac:dyDescent="0.25">
      <c r="E927" s="43">
        <f>Список!W656</f>
        <v>0</v>
      </c>
    </row>
    <row r="928" spans="5:5" x14ac:dyDescent="0.25">
      <c r="E928" s="43">
        <f>Список!W657</f>
        <v>0</v>
      </c>
    </row>
    <row r="929" spans="5:5" x14ac:dyDescent="0.25">
      <c r="E929" s="43">
        <f>Список!W658</f>
        <v>0</v>
      </c>
    </row>
    <row r="930" spans="5:5" x14ac:dyDescent="0.25">
      <c r="E930" s="43">
        <f>Список!W660</f>
        <v>0</v>
      </c>
    </row>
    <row r="931" spans="5:5" x14ac:dyDescent="0.25">
      <c r="E931" s="43">
        <f>Список!W661</f>
        <v>0</v>
      </c>
    </row>
    <row r="932" spans="5:5" x14ac:dyDescent="0.25">
      <c r="E932" s="43">
        <f>Список!W662</f>
        <v>0</v>
      </c>
    </row>
    <row r="933" spans="5:5" x14ac:dyDescent="0.25">
      <c r="E933" s="43">
        <f>Список!W663</f>
        <v>0</v>
      </c>
    </row>
    <row r="934" spans="5:5" x14ac:dyDescent="0.25">
      <c r="E934" s="43">
        <f>Список!W664</f>
        <v>0</v>
      </c>
    </row>
    <row r="935" spans="5:5" x14ac:dyDescent="0.25">
      <c r="E935" s="43">
        <f>Список!W665</f>
        <v>0</v>
      </c>
    </row>
    <row r="936" spans="5:5" x14ac:dyDescent="0.25">
      <c r="E936" s="43">
        <f>Список!W666</f>
        <v>0</v>
      </c>
    </row>
    <row r="937" spans="5:5" x14ac:dyDescent="0.25">
      <c r="E937" s="43">
        <f>Список!W667</f>
        <v>0</v>
      </c>
    </row>
    <row r="938" spans="5:5" x14ac:dyDescent="0.25">
      <c r="E938" s="43">
        <f>Список!W668</f>
        <v>0</v>
      </c>
    </row>
    <row r="939" spans="5:5" x14ac:dyDescent="0.25">
      <c r="E939" s="43">
        <f>Список!W669</f>
        <v>0</v>
      </c>
    </row>
    <row r="940" spans="5:5" x14ac:dyDescent="0.25">
      <c r="E940" s="43">
        <f>Список!W670</f>
        <v>0</v>
      </c>
    </row>
    <row r="941" spans="5:5" x14ac:dyDescent="0.25">
      <c r="E941" s="43">
        <f>Список!W671</f>
        <v>0</v>
      </c>
    </row>
    <row r="942" spans="5:5" x14ac:dyDescent="0.25">
      <c r="E942" s="43">
        <f>Список!W672</f>
        <v>0</v>
      </c>
    </row>
    <row r="943" spans="5:5" x14ac:dyDescent="0.25">
      <c r="E943" s="43">
        <f>Список!W673</f>
        <v>0</v>
      </c>
    </row>
    <row r="944" spans="5:5" x14ac:dyDescent="0.25">
      <c r="E944" s="43">
        <f>Список!W674</f>
        <v>0</v>
      </c>
    </row>
    <row r="945" spans="5:5" x14ac:dyDescent="0.25">
      <c r="E945" s="43">
        <f>Список!W675</f>
        <v>0</v>
      </c>
    </row>
    <row r="946" spans="5:5" x14ac:dyDescent="0.25">
      <c r="E946" s="43">
        <f>Список!W677</f>
        <v>0</v>
      </c>
    </row>
    <row r="947" spans="5:5" x14ac:dyDescent="0.25">
      <c r="E947" s="43">
        <f>Список!W678</f>
        <v>0</v>
      </c>
    </row>
    <row r="948" spans="5:5" x14ac:dyDescent="0.25">
      <c r="E948" s="43">
        <f>Список!W679</f>
        <v>0</v>
      </c>
    </row>
    <row r="949" spans="5:5" x14ac:dyDescent="0.25">
      <c r="E949" s="43">
        <f>Список!W680</f>
        <v>0</v>
      </c>
    </row>
    <row r="950" spans="5:5" x14ac:dyDescent="0.25">
      <c r="E950" s="43">
        <f>Список!W681</f>
        <v>0</v>
      </c>
    </row>
    <row r="951" spans="5:5" x14ac:dyDescent="0.25">
      <c r="E951" s="43">
        <f>Список!W682</f>
        <v>0</v>
      </c>
    </row>
    <row r="952" spans="5:5" x14ac:dyDescent="0.25">
      <c r="E952" s="43">
        <f>Список!W683</f>
        <v>0</v>
      </c>
    </row>
    <row r="953" spans="5:5" x14ac:dyDescent="0.25">
      <c r="E953" s="43">
        <f>Список!W684</f>
        <v>0</v>
      </c>
    </row>
    <row r="954" spans="5:5" x14ac:dyDescent="0.25">
      <c r="E954" s="43">
        <f>Список!W685</f>
        <v>0</v>
      </c>
    </row>
    <row r="955" spans="5:5" x14ac:dyDescent="0.25">
      <c r="E955" s="43">
        <f>Список!W686</f>
        <v>0</v>
      </c>
    </row>
    <row r="956" spans="5:5" x14ac:dyDescent="0.25">
      <c r="E956" s="43">
        <f>Список!W687</f>
        <v>0</v>
      </c>
    </row>
    <row r="957" spans="5:5" x14ac:dyDescent="0.25">
      <c r="E957" s="43">
        <f>Список!W688</f>
        <v>0</v>
      </c>
    </row>
    <row r="958" spans="5:5" x14ac:dyDescent="0.25">
      <c r="E958" s="43">
        <f>Список!W689</f>
        <v>0</v>
      </c>
    </row>
    <row r="959" spans="5:5" x14ac:dyDescent="0.25">
      <c r="E959" s="43">
        <f>Список!W690</f>
        <v>0</v>
      </c>
    </row>
    <row r="960" spans="5:5" x14ac:dyDescent="0.25">
      <c r="E960" s="43">
        <f>Список!W691</f>
        <v>0</v>
      </c>
    </row>
    <row r="961" spans="5:5" x14ac:dyDescent="0.25">
      <c r="E961" s="43">
        <f>Список!W692</f>
        <v>0</v>
      </c>
    </row>
    <row r="962" spans="5:5" x14ac:dyDescent="0.25">
      <c r="E962" s="43">
        <f>Список!W694</f>
        <v>0</v>
      </c>
    </row>
    <row r="963" spans="5:5" x14ac:dyDescent="0.25">
      <c r="E963" s="43">
        <f>Список!W695</f>
        <v>0</v>
      </c>
    </row>
    <row r="964" spans="5:5" x14ac:dyDescent="0.25">
      <c r="E964" s="43">
        <f>Список!W696</f>
        <v>0</v>
      </c>
    </row>
    <row r="965" spans="5:5" x14ac:dyDescent="0.25">
      <c r="E965" s="43">
        <f>Список!W697</f>
        <v>0</v>
      </c>
    </row>
    <row r="966" spans="5:5" x14ac:dyDescent="0.25">
      <c r="E966" s="43">
        <f>Список!W698</f>
        <v>0</v>
      </c>
    </row>
    <row r="967" spans="5:5" x14ac:dyDescent="0.25">
      <c r="E967" s="43">
        <f>Список!W699</f>
        <v>0</v>
      </c>
    </row>
    <row r="968" spans="5:5" x14ac:dyDescent="0.25">
      <c r="E968" s="43">
        <f>Список!W700</f>
        <v>0</v>
      </c>
    </row>
    <row r="969" spans="5:5" x14ac:dyDescent="0.25">
      <c r="E969" s="43">
        <f>Список!W701</f>
        <v>0</v>
      </c>
    </row>
    <row r="970" spans="5:5" x14ac:dyDescent="0.25">
      <c r="E970" s="43">
        <f>Список!W702</f>
        <v>0</v>
      </c>
    </row>
    <row r="971" spans="5:5" x14ac:dyDescent="0.25">
      <c r="E971" s="43">
        <f>Список!W703</f>
        <v>0</v>
      </c>
    </row>
    <row r="972" spans="5:5" x14ac:dyDescent="0.25">
      <c r="E972" s="43">
        <f>Список!W704</f>
        <v>0</v>
      </c>
    </row>
    <row r="973" spans="5:5" x14ac:dyDescent="0.25">
      <c r="E973" s="43">
        <f>Список!W705</f>
        <v>0</v>
      </c>
    </row>
    <row r="974" spans="5:5" x14ac:dyDescent="0.25">
      <c r="E974" s="43">
        <f>Список!W706</f>
        <v>0</v>
      </c>
    </row>
    <row r="975" spans="5:5" x14ac:dyDescent="0.25">
      <c r="E975" s="43">
        <f>Список!W707</f>
        <v>0</v>
      </c>
    </row>
    <row r="976" spans="5:5" x14ac:dyDescent="0.25">
      <c r="E976" s="43">
        <f>Список!W708</f>
        <v>0</v>
      </c>
    </row>
    <row r="977" spans="5:5" x14ac:dyDescent="0.25">
      <c r="E977" s="43">
        <f>Список!W709</f>
        <v>0</v>
      </c>
    </row>
    <row r="978" spans="5:5" x14ac:dyDescent="0.25">
      <c r="E978" s="43">
        <f>Список!W711</f>
        <v>0</v>
      </c>
    </row>
    <row r="979" spans="5:5" x14ac:dyDescent="0.25">
      <c r="E979" s="43">
        <f>Список!W712</f>
        <v>0</v>
      </c>
    </row>
    <row r="980" spans="5:5" x14ac:dyDescent="0.25">
      <c r="E980" s="43">
        <f>Список!W713</f>
        <v>0</v>
      </c>
    </row>
    <row r="981" spans="5:5" x14ac:dyDescent="0.25">
      <c r="E981" s="43">
        <f>Список!W714</f>
        <v>0</v>
      </c>
    </row>
    <row r="982" spans="5:5" x14ac:dyDescent="0.25">
      <c r="E982" s="43">
        <f>Список!W715</f>
        <v>0</v>
      </c>
    </row>
    <row r="983" spans="5:5" x14ac:dyDescent="0.25">
      <c r="E983" s="43">
        <f>Список!W716</f>
        <v>0</v>
      </c>
    </row>
    <row r="984" spans="5:5" x14ac:dyDescent="0.25">
      <c r="E984" s="43">
        <f>Список!W717</f>
        <v>0</v>
      </c>
    </row>
    <row r="985" spans="5:5" x14ac:dyDescent="0.25">
      <c r="E985" s="43">
        <f>Список!W718</f>
        <v>0</v>
      </c>
    </row>
    <row r="986" spans="5:5" x14ac:dyDescent="0.25">
      <c r="E986" s="43">
        <f>Список!W719</f>
        <v>0</v>
      </c>
    </row>
    <row r="987" spans="5:5" x14ac:dyDescent="0.25">
      <c r="E987" s="43">
        <f>Список!W720</f>
        <v>0</v>
      </c>
    </row>
    <row r="988" spans="5:5" x14ac:dyDescent="0.25">
      <c r="E988" s="43">
        <f>Список!W721</f>
        <v>0</v>
      </c>
    </row>
    <row r="989" spans="5:5" x14ac:dyDescent="0.25">
      <c r="E989" s="43">
        <f>Список!W722</f>
        <v>0</v>
      </c>
    </row>
    <row r="990" spans="5:5" x14ac:dyDescent="0.25">
      <c r="E990" s="43">
        <f>Список!W723</f>
        <v>0</v>
      </c>
    </row>
    <row r="991" spans="5:5" x14ac:dyDescent="0.25">
      <c r="E991" s="43">
        <f>Список!W724</f>
        <v>0</v>
      </c>
    </row>
    <row r="992" spans="5:5" x14ac:dyDescent="0.25">
      <c r="E992" s="43">
        <f>Список!W725</f>
        <v>0</v>
      </c>
    </row>
    <row r="993" spans="5:5" x14ac:dyDescent="0.25">
      <c r="E993" s="43">
        <f>Список!W726</f>
        <v>0</v>
      </c>
    </row>
    <row r="994" spans="5:5" x14ac:dyDescent="0.25">
      <c r="E994" s="43">
        <f>Список!W728</f>
        <v>0</v>
      </c>
    </row>
    <row r="995" spans="5:5" x14ac:dyDescent="0.25">
      <c r="E995" s="43">
        <f>Список!W729</f>
        <v>0</v>
      </c>
    </row>
    <row r="996" spans="5:5" x14ac:dyDescent="0.25">
      <c r="E996" s="43">
        <f>Список!W730</f>
        <v>0</v>
      </c>
    </row>
    <row r="997" spans="5:5" x14ac:dyDescent="0.25">
      <c r="E997" s="43">
        <f>Список!W731</f>
        <v>0</v>
      </c>
    </row>
    <row r="998" spans="5:5" x14ac:dyDescent="0.25">
      <c r="E998" s="43">
        <f>Список!W732</f>
        <v>0</v>
      </c>
    </row>
    <row r="999" spans="5:5" x14ac:dyDescent="0.25">
      <c r="E999" s="43">
        <f>Список!W733</f>
        <v>0</v>
      </c>
    </row>
    <row r="1000" spans="5:5" x14ac:dyDescent="0.25">
      <c r="E1000" s="43">
        <f>Список!W734</f>
        <v>0</v>
      </c>
    </row>
    <row r="1001" spans="5:5" x14ac:dyDescent="0.25">
      <c r="E1001" s="43">
        <f>Список!W735</f>
        <v>0</v>
      </c>
    </row>
    <row r="1002" spans="5:5" x14ac:dyDescent="0.25">
      <c r="E1002" s="43">
        <f>Список!W736</f>
        <v>0</v>
      </c>
    </row>
    <row r="1003" spans="5:5" x14ac:dyDescent="0.25">
      <c r="E1003" s="43">
        <f>Список!W737</f>
        <v>0</v>
      </c>
    </row>
    <row r="1004" spans="5:5" x14ac:dyDescent="0.25">
      <c r="E1004" s="43">
        <f>Список!W738</f>
        <v>0</v>
      </c>
    </row>
    <row r="1005" spans="5:5" x14ac:dyDescent="0.25">
      <c r="E1005" s="43">
        <f>Список!W739</f>
        <v>0</v>
      </c>
    </row>
    <row r="1006" spans="5:5" x14ac:dyDescent="0.25">
      <c r="E1006" s="43">
        <f>Список!W740</f>
        <v>0</v>
      </c>
    </row>
    <row r="1007" spans="5:5" x14ac:dyDescent="0.25">
      <c r="E1007" s="43">
        <f>Список!W741</f>
        <v>0</v>
      </c>
    </row>
    <row r="1008" spans="5:5" x14ac:dyDescent="0.25">
      <c r="E1008" s="43">
        <f>Список!W742</f>
        <v>0</v>
      </c>
    </row>
    <row r="1009" spans="5:5" x14ac:dyDescent="0.25">
      <c r="E1009" s="43">
        <f>Список!W743</f>
        <v>0</v>
      </c>
    </row>
    <row r="1010" spans="5:5" x14ac:dyDescent="0.25">
      <c r="E1010" s="43">
        <f>Список!W745</f>
        <v>0</v>
      </c>
    </row>
    <row r="1011" spans="5:5" x14ac:dyDescent="0.25">
      <c r="E1011" s="43">
        <f>Список!W746</f>
        <v>0</v>
      </c>
    </row>
    <row r="1012" spans="5:5" x14ac:dyDescent="0.25">
      <c r="E1012" s="43">
        <f>Список!W747</f>
        <v>0</v>
      </c>
    </row>
    <row r="1013" spans="5:5" x14ac:dyDescent="0.25">
      <c r="E1013" s="43">
        <f>Список!W748</f>
        <v>0</v>
      </c>
    </row>
    <row r="1014" spans="5:5" x14ac:dyDescent="0.25">
      <c r="E1014" s="43">
        <f>Список!W749</f>
        <v>0</v>
      </c>
    </row>
    <row r="1015" spans="5:5" x14ac:dyDescent="0.25">
      <c r="E1015" s="43">
        <f>Список!W750</f>
        <v>0</v>
      </c>
    </row>
    <row r="1016" spans="5:5" x14ac:dyDescent="0.25">
      <c r="E1016" s="43">
        <f>Список!W751</f>
        <v>0</v>
      </c>
    </row>
    <row r="1017" spans="5:5" x14ac:dyDescent="0.25">
      <c r="E1017" s="43">
        <f>Список!W752</f>
        <v>0</v>
      </c>
    </row>
    <row r="1018" spans="5:5" x14ac:dyDescent="0.25">
      <c r="E1018" s="43">
        <f>Список!W753</f>
        <v>0</v>
      </c>
    </row>
    <row r="1019" spans="5:5" x14ac:dyDescent="0.25">
      <c r="E1019" s="43">
        <f>Список!W754</f>
        <v>0</v>
      </c>
    </row>
    <row r="1020" spans="5:5" x14ac:dyDescent="0.25">
      <c r="E1020" s="43">
        <f>Список!W755</f>
        <v>0</v>
      </c>
    </row>
    <row r="1021" spans="5:5" x14ac:dyDescent="0.25">
      <c r="E1021" s="43">
        <f>Список!W756</f>
        <v>0</v>
      </c>
    </row>
    <row r="1022" spans="5:5" x14ac:dyDescent="0.25">
      <c r="E1022" s="43">
        <f>Список!W757</f>
        <v>0</v>
      </c>
    </row>
    <row r="1023" spans="5:5" x14ac:dyDescent="0.25">
      <c r="E1023" s="43">
        <f>Список!W758</f>
        <v>0</v>
      </c>
    </row>
    <row r="1024" spans="5:5" x14ac:dyDescent="0.25">
      <c r="E1024" s="43">
        <f>Список!W759</f>
        <v>0</v>
      </c>
    </row>
    <row r="1025" spans="5:5" x14ac:dyDescent="0.25">
      <c r="E1025" s="43">
        <f>Список!W760</f>
        <v>0</v>
      </c>
    </row>
    <row r="1026" spans="5:5" x14ac:dyDescent="0.25">
      <c r="E1026" s="43">
        <f>Список!W762</f>
        <v>0</v>
      </c>
    </row>
    <row r="1027" spans="5:5" x14ac:dyDescent="0.25">
      <c r="E1027" s="43">
        <f>Список!W763</f>
        <v>0</v>
      </c>
    </row>
    <row r="1028" spans="5:5" x14ac:dyDescent="0.25">
      <c r="E1028" s="43">
        <f>Список!W764</f>
        <v>0</v>
      </c>
    </row>
    <row r="1029" spans="5:5" x14ac:dyDescent="0.25">
      <c r="E1029" s="43">
        <f>Список!W765</f>
        <v>0</v>
      </c>
    </row>
    <row r="1030" spans="5:5" x14ac:dyDescent="0.25">
      <c r="E1030" s="43">
        <f>Список!W766</f>
        <v>0</v>
      </c>
    </row>
    <row r="1031" spans="5:5" x14ac:dyDescent="0.25">
      <c r="E1031" s="43">
        <f>Список!W767</f>
        <v>0</v>
      </c>
    </row>
    <row r="1032" spans="5:5" x14ac:dyDescent="0.25">
      <c r="E1032" s="43">
        <f>Список!W768</f>
        <v>0</v>
      </c>
    </row>
    <row r="1033" spans="5:5" x14ac:dyDescent="0.25">
      <c r="E1033" s="43">
        <f>Список!W769</f>
        <v>0</v>
      </c>
    </row>
    <row r="1034" spans="5:5" x14ac:dyDescent="0.25">
      <c r="E1034" s="43">
        <f>Список!W770</f>
        <v>0</v>
      </c>
    </row>
    <row r="1035" spans="5:5" x14ac:dyDescent="0.25">
      <c r="E1035" s="43">
        <f>Список!W771</f>
        <v>0</v>
      </c>
    </row>
    <row r="1036" spans="5:5" x14ac:dyDescent="0.25">
      <c r="E1036" s="43">
        <f>Список!W772</f>
        <v>0</v>
      </c>
    </row>
    <row r="1037" spans="5:5" x14ac:dyDescent="0.25">
      <c r="E1037" s="43">
        <f>Список!W773</f>
        <v>0</v>
      </c>
    </row>
    <row r="1038" spans="5:5" x14ac:dyDescent="0.25">
      <c r="E1038" s="43">
        <f>Список!W774</f>
        <v>0</v>
      </c>
    </row>
    <row r="1039" spans="5:5" x14ac:dyDescent="0.25">
      <c r="E1039" s="43">
        <f>Список!W775</f>
        <v>0</v>
      </c>
    </row>
    <row r="1040" spans="5:5" x14ac:dyDescent="0.25">
      <c r="E1040" s="43">
        <f>Список!W776</f>
        <v>0</v>
      </c>
    </row>
    <row r="1041" spans="5:5" x14ac:dyDescent="0.25">
      <c r="E1041" s="43">
        <f>Список!W777</f>
        <v>0</v>
      </c>
    </row>
    <row r="1042" spans="5:5" x14ac:dyDescent="0.25">
      <c r="E1042" s="43">
        <f>Список!W779</f>
        <v>0</v>
      </c>
    </row>
    <row r="1043" spans="5:5" x14ac:dyDescent="0.25">
      <c r="E1043" s="43">
        <f>Список!W780</f>
        <v>0</v>
      </c>
    </row>
    <row r="1044" spans="5:5" x14ac:dyDescent="0.25">
      <c r="E1044" s="43">
        <f>Список!W781</f>
        <v>0</v>
      </c>
    </row>
    <row r="1045" spans="5:5" x14ac:dyDescent="0.25">
      <c r="E1045" s="43">
        <f>Список!W782</f>
        <v>0</v>
      </c>
    </row>
    <row r="1046" spans="5:5" x14ac:dyDescent="0.25">
      <c r="E1046" s="43">
        <f>Список!W783</f>
        <v>0</v>
      </c>
    </row>
    <row r="1047" spans="5:5" x14ac:dyDescent="0.25">
      <c r="E1047" s="43">
        <f>Список!W784</f>
        <v>0</v>
      </c>
    </row>
    <row r="1048" spans="5:5" x14ac:dyDescent="0.25">
      <c r="E1048" s="43">
        <f>Список!W785</f>
        <v>0</v>
      </c>
    </row>
    <row r="1049" spans="5:5" x14ac:dyDescent="0.25">
      <c r="E1049" s="43">
        <f>Список!W786</f>
        <v>0</v>
      </c>
    </row>
    <row r="1050" spans="5:5" x14ac:dyDescent="0.25">
      <c r="E1050" s="43">
        <f>Список!W787</f>
        <v>0</v>
      </c>
    </row>
    <row r="1051" spans="5:5" x14ac:dyDescent="0.25">
      <c r="E1051" s="43">
        <f>Список!W788</f>
        <v>0</v>
      </c>
    </row>
    <row r="1052" spans="5:5" x14ac:dyDescent="0.25">
      <c r="E1052" s="43">
        <f>Список!W789</f>
        <v>0</v>
      </c>
    </row>
    <row r="1053" spans="5:5" x14ac:dyDescent="0.25">
      <c r="E1053" s="43">
        <f>Список!W790</f>
        <v>0</v>
      </c>
    </row>
    <row r="1054" spans="5:5" x14ac:dyDescent="0.25">
      <c r="E1054" s="43">
        <f>Список!W791</f>
        <v>0</v>
      </c>
    </row>
    <row r="1055" spans="5:5" x14ac:dyDescent="0.25">
      <c r="E1055" s="43">
        <f>Список!W792</f>
        <v>0</v>
      </c>
    </row>
    <row r="1056" spans="5:5" x14ac:dyDescent="0.25">
      <c r="E1056" s="43">
        <f>Список!W793</f>
        <v>0</v>
      </c>
    </row>
    <row r="1057" spans="5:5" x14ac:dyDescent="0.25">
      <c r="E1057" s="43">
        <f>Список!W794</f>
        <v>0</v>
      </c>
    </row>
    <row r="1058" spans="5:5" x14ac:dyDescent="0.25">
      <c r="E1058" s="43">
        <f>Список!W796</f>
        <v>0</v>
      </c>
    </row>
    <row r="1059" spans="5:5" x14ac:dyDescent="0.25">
      <c r="E1059" s="43">
        <f>Список!W797</f>
        <v>0</v>
      </c>
    </row>
    <row r="1060" spans="5:5" x14ac:dyDescent="0.25">
      <c r="E1060" s="43">
        <f>Список!W798</f>
        <v>0</v>
      </c>
    </row>
    <row r="1061" spans="5:5" x14ac:dyDescent="0.25">
      <c r="E1061" s="43">
        <f>Список!W799</f>
        <v>0</v>
      </c>
    </row>
    <row r="1062" spans="5:5" x14ac:dyDescent="0.25">
      <c r="E1062" s="43">
        <f>Список!W800</f>
        <v>0</v>
      </c>
    </row>
    <row r="1063" spans="5:5" x14ac:dyDescent="0.25">
      <c r="E1063" s="43">
        <f>Список!W801</f>
        <v>0</v>
      </c>
    </row>
    <row r="1064" spans="5:5" x14ac:dyDescent="0.25">
      <c r="E1064" s="43">
        <f>Список!W802</f>
        <v>0</v>
      </c>
    </row>
    <row r="1065" spans="5:5" x14ac:dyDescent="0.25">
      <c r="E1065" s="43">
        <f>Список!W803</f>
        <v>0</v>
      </c>
    </row>
    <row r="1066" spans="5:5" x14ac:dyDescent="0.25">
      <c r="E1066" s="43">
        <f>Список!W804</f>
        <v>0</v>
      </c>
    </row>
    <row r="1067" spans="5:5" x14ac:dyDescent="0.25">
      <c r="E1067" s="43">
        <f>Список!W805</f>
        <v>0</v>
      </c>
    </row>
    <row r="1068" spans="5:5" x14ac:dyDescent="0.25">
      <c r="E1068" s="43">
        <f>Список!W806</f>
        <v>0</v>
      </c>
    </row>
    <row r="1069" spans="5:5" x14ac:dyDescent="0.25">
      <c r="E1069" s="43">
        <f>Список!W807</f>
        <v>0</v>
      </c>
    </row>
    <row r="1070" spans="5:5" x14ac:dyDescent="0.25">
      <c r="E1070" s="43">
        <f>Список!W808</f>
        <v>0</v>
      </c>
    </row>
    <row r="1071" spans="5:5" x14ac:dyDescent="0.25">
      <c r="E1071" s="43">
        <f>Список!W809</f>
        <v>0</v>
      </c>
    </row>
    <row r="1072" spans="5:5" x14ac:dyDescent="0.25">
      <c r="E1072" s="43">
        <f>Список!W810</f>
        <v>0</v>
      </c>
    </row>
    <row r="1073" spans="5:5" x14ac:dyDescent="0.25">
      <c r="E1073" s="43">
        <f>Список!W811</f>
        <v>0</v>
      </c>
    </row>
    <row r="1074" spans="5:5" x14ac:dyDescent="0.25">
      <c r="E1074" s="43">
        <f>Список!W813</f>
        <v>0</v>
      </c>
    </row>
    <row r="1075" spans="5:5" x14ac:dyDescent="0.25">
      <c r="E1075" s="43">
        <f>Список!W814</f>
        <v>0</v>
      </c>
    </row>
    <row r="1076" spans="5:5" x14ac:dyDescent="0.25">
      <c r="E1076" s="43">
        <f>Список!W815</f>
        <v>0</v>
      </c>
    </row>
    <row r="1077" spans="5:5" x14ac:dyDescent="0.25">
      <c r="E1077" s="43">
        <f>Список!W816</f>
        <v>0</v>
      </c>
    </row>
    <row r="1078" spans="5:5" x14ac:dyDescent="0.25">
      <c r="E1078" s="43">
        <f>Список!W817</f>
        <v>0</v>
      </c>
    </row>
    <row r="1079" spans="5:5" x14ac:dyDescent="0.25">
      <c r="E1079" s="43">
        <f>Список!W818</f>
        <v>0</v>
      </c>
    </row>
    <row r="1080" spans="5:5" x14ac:dyDescent="0.25">
      <c r="E1080" s="43">
        <f>Список!W819</f>
        <v>0</v>
      </c>
    </row>
    <row r="1081" spans="5:5" x14ac:dyDescent="0.25">
      <c r="E1081" s="43">
        <f>Список!W820</f>
        <v>0</v>
      </c>
    </row>
    <row r="1082" spans="5:5" x14ac:dyDescent="0.25">
      <c r="E1082" s="43">
        <f>Список!W821</f>
        <v>0</v>
      </c>
    </row>
    <row r="1083" spans="5:5" x14ac:dyDescent="0.25">
      <c r="E1083" s="43">
        <f>Список!W822</f>
        <v>0</v>
      </c>
    </row>
    <row r="1084" spans="5:5" x14ac:dyDescent="0.25">
      <c r="E1084" s="43">
        <f>Список!W823</f>
        <v>0</v>
      </c>
    </row>
    <row r="1085" spans="5:5" x14ac:dyDescent="0.25">
      <c r="E1085" s="43">
        <f>Список!W824</f>
        <v>0</v>
      </c>
    </row>
    <row r="1086" spans="5:5" x14ac:dyDescent="0.25">
      <c r="E1086" s="43">
        <f>Список!W825</f>
        <v>0</v>
      </c>
    </row>
    <row r="1087" spans="5:5" x14ac:dyDescent="0.25">
      <c r="E1087" s="43">
        <f>Список!W826</f>
        <v>0</v>
      </c>
    </row>
    <row r="1088" spans="5:5" x14ac:dyDescent="0.25">
      <c r="E1088" s="43">
        <f>Список!W827</f>
        <v>0</v>
      </c>
    </row>
    <row r="1089" spans="5:5" x14ac:dyDescent="0.25">
      <c r="E1089" s="43">
        <f>Список!W828</f>
        <v>0</v>
      </c>
    </row>
    <row r="1090" spans="5:5" x14ac:dyDescent="0.25">
      <c r="E1090" s="43">
        <f>Список!W830</f>
        <v>0</v>
      </c>
    </row>
    <row r="1091" spans="5:5" x14ac:dyDescent="0.25">
      <c r="E1091" s="43">
        <f>Список!W831</f>
        <v>0</v>
      </c>
    </row>
    <row r="1092" spans="5:5" x14ac:dyDescent="0.25">
      <c r="E1092" s="43">
        <f>Список!W832</f>
        <v>0</v>
      </c>
    </row>
    <row r="1093" spans="5:5" x14ac:dyDescent="0.25">
      <c r="E1093" s="43">
        <f>Список!W833</f>
        <v>0</v>
      </c>
    </row>
    <row r="1094" spans="5:5" x14ac:dyDescent="0.25">
      <c r="E1094" s="43">
        <f>Список!W834</f>
        <v>0</v>
      </c>
    </row>
    <row r="1095" spans="5:5" x14ac:dyDescent="0.25">
      <c r="E1095" s="43">
        <f>Список!W835</f>
        <v>0</v>
      </c>
    </row>
    <row r="1096" spans="5:5" x14ac:dyDescent="0.25">
      <c r="E1096" s="43">
        <f>Список!W836</f>
        <v>0</v>
      </c>
    </row>
    <row r="1097" spans="5:5" x14ac:dyDescent="0.25">
      <c r="E1097" s="43">
        <f>Список!W837</f>
        <v>0</v>
      </c>
    </row>
    <row r="1098" spans="5:5" x14ac:dyDescent="0.25">
      <c r="E1098" s="43">
        <f>Список!W838</f>
        <v>0</v>
      </c>
    </row>
    <row r="1099" spans="5:5" x14ac:dyDescent="0.25">
      <c r="E1099" s="43">
        <f>Список!W839</f>
        <v>0</v>
      </c>
    </row>
    <row r="1100" spans="5:5" x14ac:dyDescent="0.25">
      <c r="E1100" s="43">
        <f>Список!W840</f>
        <v>0</v>
      </c>
    </row>
    <row r="1101" spans="5:5" x14ac:dyDescent="0.25">
      <c r="E1101" s="43">
        <f>Список!W841</f>
        <v>0</v>
      </c>
    </row>
    <row r="1102" spans="5:5" x14ac:dyDescent="0.25">
      <c r="E1102" s="43">
        <f>Список!W842</f>
        <v>0</v>
      </c>
    </row>
    <row r="1103" spans="5:5" x14ac:dyDescent="0.25">
      <c r="E1103" s="43">
        <f>Список!W843</f>
        <v>0</v>
      </c>
    </row>
    <row r="1104" spans="5:5" x14ac:dyDescent="0.25">
      <c r="E1104" s="43">
        <f>Список!W844</f>
        <v>0</v>
      </c>
    </row>
    <row r="1105" spans="5:5" x14ac:dyDescent="0.25">
      <c r="E1105" s="43">
        <f>Список!W845</f>
        <v>0</v>
      </c>
    </row>
    <row r="1106" spans="5:5" x14ac:dyDescent="0.25">
      <c r="E1106" s="43">
        <f>Список!W847</f>
        <v>0</v>
      </c>
    </row>
    <row r="1107" spans="5:5" x14ac:dyDescent="0.25">
      <c r="E1107" s="43">
        <f>Список!W848</f>
        <v>0</v>
      </c>
    </row>
    <row r="1108" spans="5:5" x14ac:dyDescent="0.25">
      <c r="E1108" s="43">
        <f>Список!W849</f>
        <v>0</v>
      </c>
    </row>
    <row r="1109" spans="5:5" x14ac:dyDescent="0.25">
      <c r="E1109" s="43">
        <f>Список!W850</f>
        <v>0</v>
      </c>
    </row>
    <row r="1110" spans="5:5" x14ac:dyDescent="0.25">
      <c r="E1110" s="43">
        <f>Список!W851</f>
        <v>0</v>
      </c>
    </row>
    <row r="1111" spans="5:5" x14ac:dyDescent="0.25">
      <c r="E1111" s="43">
        <f>Список!W852</f>
        <v>0</v>
      </c>
    </row>
    <row r="1112" spans="5:5" x14ac:dyDescent="0.25">
      <c r="E1112" s="43">
        <f>Список!W853</f>
        <v>0</v>
      </c>
    </row>
    <row r="1113" spans="5:5" x14ac:dyDescent="0.25">
      <c r="E1113" s="43">
        <f>Список!W854</f>
        <v>0</v>
      </c>
    </row>
    <row r="1114" spans="5:5" x14ac:dyDescent="0.25">
      <c r="E1114" s="43">
        <f>Список!W855</f>
        <v>0</v>
      </c>
    </row>
    <row r="1115" spans="5:5" x14ac:dyDescent="0.25">
      <c r="E1115" s="43">
        <f>Список!W856</f>
        <v>0</v>
      </c>
    </row>
    <row r="1116" spans="5:5" x14ac:dyDescent="0.25">
      <c r="E1116" s="43">
        <f>Список!W857</f>
        <v>0</v>
      </c>
    </row>
    <row r="1117" spans="5:5" x14ac:dyDescent="0.25">
      <c r="E1117" s="43">
        <f>Список!W858</f>
        <v>0</v>
      </c>
    </row>
    <row r="1118" spans="5:5" x14ac:dyDescent="0.25">
      <c r="E1118" s="43">
        <f>Список!W859</f>
        <v>0</v>
      </c>
    </row>
    <row r="1119" spans="5:5" x14ac:dyDescent="0.25">
      <c r="E1119" s="43">
        <f>Список!W860</f>
        <v>0</v>
      </c>
    </row>
    <row r="1120" spans="5:5" x14ac:dyDescent="0.25">
      <c r="E1120" s="43">
        <f>Список!W861</f>
        <v>0</v>
      </c>
    </row>
    <row r="1121" spans="5:5" x14ac:dyDescent="0.25">
      <c r="E1121" s="43">
        <f>Список!W862</f>
        <v>0</v>
      </c>
    </row>
    <row r="1122" spans="5:5" x14ac:dyDescent="0.25">
      <c r="E1122" s="43">
        <f>Список!W864</f>
        <v>0</v>
      </c>
    </row>
    <row r="1123" spans="5:5" x14ac:dyDescent="0.25">
      <c r="E1123" s="43">
        <f>Список!W865</f>
        <v>0</v>
      </c>
    </row>
    <row r="1124" spans="5:5" x14ac:dyDescent="0.25">
      <c r="E1124" s="43">
        <f>Список!W866</f>
        <v>0</v>
      </c>
    </row>
    <row r="1125" spans="5:5" x14ac:dyDescent="0.25">
      <c r="E1125" s="43">
        <f>Список!W867</f>
        <v>0</v>
      </c>
    </row>
    <row r="1126" spans="5:5" x14ac:dyDescent="0.25">
      <c r="E1126" s="43">
        <f>Список!W868</f>
        <v>0</v>
      </c>
    </row>
    <row r="1127" spans="5:5" x14ac:dyDescent="0.25">
      <c r="E1127" s="43">
        <f>Список!W869</f>
        <v>0</v>
      </c>
    </row>
    <row r="1128" spans="5:5" x14ac:dyDescent="0.25">
      <c r="E1128" s="43">
        <f>Список!W870</f>
        <v>0</v>
      </c>
    </row>
    <row r="1129" spans="5:5" x14ac:dyDescent="0.25">
      <c r="E1129" s="43">
        <f>Список!W871</f>
        <v>0</v>
      </c>
    </row>
    <row r="1130" spans="5:5" x14ac:dyDescent="0.25">
      <c r="E1130" s="43">
        <f>Список!W872</f>
        <v>0</v>
      </c>
    </row>
    <row r="1131" spans="5:5" x14ac:dyDescent="0.25">
      <c r="E1131" s="43">
        <f>Список!W873</f>
        <v>0</v>
      </c>
    </row>
    <row r="1132" spans="5:5" x14ac:dyDescent="0.25">
      <c r="E1132" s="43">
        <f>Список!W874</f>
        <v>0</v>
      </c>
    </row>
    <row r="1133" spans="5:5" x14ac:dyDescent="0.25">
      <c r="E1133" s="43">
        <f>Список!W875</f>
        <v>0</v>
      </c>
    </row>
    <row r="1134" spans="5:5" x14ac:dyDescent="0.25">
      <c r="E1134" s="43">
        <f>Список!W876</f>
        <v>0</v>
      </c>
    </row>
    <row r="1135" spans="5:5" x14ac:dyDescent="0.25">
      <c r="E1135" s="43">
        <f>Список!W877</f>
        <v>0</v>
      </c>
    </row>
    <row r="1136" spans="5:5" x14ac:dyDescent="0.25">
      <c r="E1136" s="43">
        <f>Список!W878</f>
        <v>0</v>
      </c>
    </row>
    <row r="1137" spans="5:5" x14ac:dyDescent="0.25">
      <c r="E1137" s="43">
        <f>Список!W879</f>
        <v>0</v>
      </c>
    </row>
    <row r="1138" spans="5:5" x14ac:dyDescent="0.25">
      <c r="E1138" s="43">
        <f>Список!W881</f>
        <v>0</v>
      </c>
    </row>
    <row r="1139" spans="5:5" x14ac:dyDescent="0.25">
      <c r="E1139" s="43">
        <f>Список!W882</f>
        <v>0</v>
      </c>
    </row>
    <row r="1140" spans="5:5" x14ac:dyDescent="0.25">
      <c r="E1140" s="43">
        <f>Список!W883</f>
        <v>0</v>
      </c>
    </row>
    <row r="1141" spans="5:5" x14ac:dyDescent="0.25">
      <c r="E1141" s="43">
        <f>Список!W884</f>
        <v>0</v>
      </c>
    </row>
    <row r="1142" spans="5:5" x14ac:dyDescent="0.25">
      <c r="E1142" s="43">
        <f>Список!W885</f>
        <v>0</v>
      </c>
    </row>
    <row r="1143" spans="5:5" x14ac:dyDescent="0.25">
      <c r="E1143" s="43">
        <f>Список!W886</f>
        <v>0</v>
      </c>
    </row>
    <row r="1144" spans="5:5" x14ac:dyDescent="0.25">
      <c r="E1144" s="43">
        <f>Список!W887</f>
        <v>0</v>
      </c>
    </row>
    <row r="1145" spans="5:5" x14ac:dyDescent="0.25">
      <c r="E1145" s="43">
        <f>Список!W888</f>
        <v>0</v>
      </c>
    </row>
    <row r="1146" spans="5:5" x14ac:dyDescent="0.25">
      <c r="E1146" s="43">
        <f>Список!W889</f>
        <v>0</v>
      </c>
    </row>
    <row r="1147" spans="5:5" x14ac:dyDescent="0.25">
      <c r="E1147" s="43">
        <f>Список!W890</f>
        <v>0</v>
      </c>
    </row>
    <row r="1148" spans="5:5" x14ac:dyDescent="0.25">
      <c r="E1148" s="43">
        <f>Список!W891</f>
        <v>0</v>
      </c>
    </row>
    <row r="1149" spans="5:5" x14ac:dyDescent="0.25">
      <c r="E1149" s="43">
        <f>Список!W892</f>
        <v>0</v>
      </c>
    </row>
    <row r="1150" spans="5:5" x14ac:dyDescent="0.25">
      <c r="E1150" s="43">
        <f>Список!W893</f>
        <v>0</v>
      </c>
    </row>
    <row r="1151" spans="5:5" x14ac:dyDescent="0.25">
      <c r="E1151" s="43">
        <f>Список!W894</f>
        <v>0</v>
      </c>
    </row>
    <row r="1152" spans="5:5" x14ac:dyDescent="0.25">
      <c r="E1152" s="43">
        <f>Список!W895</f>
        <v>0</v>
      </c>
    </row>
    <row r="1153" spans="5:5" x14ac:dyDescent="0.25">
      <c r="E1153" s="43">
        <f>Список!W896</f>
        <v>0</v>
      </c>
    </row>
    <row r="1154" spans="5:5" x14ac:dyDescent="0.25">
      <c r="E1154" s="43">
        <f>Список!W898</f>
        <v>0</v>
      </c>
    </row>
    <row r="1155" spans="5:5" x14ac:dyDescent="0.25">
      <c r="E1155" s="43">
        <f>Список!W899</f>
        <v>0</v>
      </c>
    </row>
    <row r="1156" spans="5:5" x14ac:dyDescent="0.25">
      <c r="E1156" s="43">
        <f>Список!W900</f>
        <v>0</v>
      </c>
    </row>
    <row r="1157" spans="5:5" x14ac:dyDescent="0.25">
      <c r="E1157" s="43">
        <f>Список!W901</f>
        <v>0</v>
      </c>
    </row>
    <row r="1158" spans="5:5" x14ac:dyDescent="0.25">
      <c r="E1158" s="43">
        <f>Список!W902</f>
        <v>0</v>
      </c>
    </row>
    <row r="1159" spans="5:5" x14ac:dyDescent="0.25">
      <c r="E1159" s="43">
        <f>Список!W903</f>
        <v>0</v>
      </c>
    </row>
    <row r="1160" spans="5:5" x14ac:dyDescent="0.25">
      <c r="E1160" s="43">
        <f>Список!W904</f>
        <v>0</v>
      </c>
    </row>
    <row r="1161" spans="5:5" x14ac:dyDescent="0.25">
      <c r="E1161" s="43">
        <f>Список!W905</f>
        <v>0</v>
      </c>
    </row>
    <row r="1162" spans="5:5" x14ac:dyDescent="0.25">
      <c r="E1162" s="43">
        <f>Список!W906</f>
        <v>0</v>
      </c>
    </row>
    <row r="1163" spans="5:5" x14ac:dyDescent="0.25">
      <c r="E1163" s="43">
        <f>Список!W907</f>
        <v>0</v>
      </c>
    </row>
    <row r="1164" spans="5:5" x14ac:dyDescent="0.25">
      <c r="E1164" s="43">
        <f>Список!W908</f>
        <v>0</v>
      </c>
    </row>
    <row r="1165" spans="5:5" x14ac:dyDescent="0.25">
      <c r="E1165" s="43">
        <f>Список!W909</f>
        <v>0</v>
      </c>
    </row>
    <row r="1166" spans="5:5" x14ac:dyDescent="0.25">
      <c r="E1166" s="43">
        <f>Список!W910</f>
        <v>0</v>
      </c>
    </row>
    <row r="1167" spans="5:5" x14ac:dyDescent="0.25">
      <c r="E1167" s="43">
        <f>Список!W911</f>
        <v>0</v>
      </c>
    </row>
    <row r="1168" spans="5:5" x14ac:dyDescent="0.25">
      <c r="E1168" s="43">
        <f>Список!W912</f>
        <v>0</v>
      </c>
    </row>
    <row r="1169" spans="5:5" x14ac:dyDescent="0.25">
      <c r="E1169" s="43">
        <f>Список!W913</f>
        <v>0</v>
      </c>
    </row>
    <row r="1170" spans="5:5" x14ac:dyDescent="0.25">
      <c r="E1170" s="43">
        <f>Список!W915</f>
        <v>0</v>
      </c>
    </row>
    <row r="1171" spans="5:5" x14ac:dyDescent="0.25">
      <c r="E1171" s="43">
        <f>Список!W916</f>
        <v>0</v>
      </c>
    </row>
    <row r="1172" spans="5:5" x14ac:dyDescent="0.25">
      <c r="E1172" s="43">
        <f>Список!W917</f>
        <v>0</v>
      </c>
    </row>
    <row r="1173" spans="5:5" x14ac:dyDescent="0.25">
      <c r="E1173" s="43">
        <f>Список!W918</f>
        <v>0</v>
      </c>
    </row>
    <row r="1174" spans="5:5" x14ac:dyDescent="0.25">
      <c r="E1174" s="43">
        <f>Список!W919</f>
        <v>0</v>
      </c>
    </row>
    <row r="1175" spans="5:5" x14ac:dyDescent="0.25">
      <c r="E1175" s="43">
        <f>Список!W920</f>
        <v>0</v>
      </c>
    </row>
    <row r="1176" spans="5:5" x14ac:dyDescent="0.25">
      <c r="E1176" s="43">
        <f>Список!W921</f>
        <v>0</v>
      </c>
    </row>
    <row r="1177" spans="5:5" x14ac:dyDescent="0.25">
      <c r="E1177" s="43">
        <f>Список!W922</f>
        <v>0</v>
      </c>
    </row>
    <row r="1178" spans="5:5" x14ac:dyDescent="0.25">
      <c r="E1178" s="43">
        <f>Список!W923</f>
        <v>0</v>
      </c>
    </row>
    <row r="1179" spans="5:5" x14ac:dyDescent="0.25">
      <c r="E1179" s="43">
        <f>Список!W924</f>
        <v>0</v>
      </c>
    </row>
    <row r="1180" spans="5:5" x14ac:dyDescent="0.25">
      <c r="E1180" s="43">
        <f>Список!W925</f>
        <v>0</v>
      </c>
    </row>
    <row r="1181" spans="5:5" x14ac:dyDescent="0.25">
      <c r="E1181" s="43">
        <f>Список!W926</f>
        <v>0</v>
      </c>
    </row>
    <row r="1182" spans="5:5" x14ac:dyDescent="0.25">
      <c r="E1182" s="43">
        <f>Список!W927</f>
        <v>0</v>
      </c>
    </row>
    <row r="1183" spans="5:5" x14ac:dyDescent="0.25">
      <c r="E1183" s="43">
        <f>Список!W928</f>
        <v>0</v>
      </c>
    </row>
    <row r="1184" spans="5:5" x14ac:dyDescent="0.25">
      <c r="E1184" s="43">
        <f>Список!W929</f>
        <v>0</v>
      </c>
    </row>
    <row r="1185" spans="5:5" x14ac:dyDescent="0.25">
      <c r="E1185" s="43">
        <f>Список!W930</f>
        <v>0</v>
      </c>
    </row>
    <row r="1186" spans="5:5" x14ac:dyDescent="0.25">
      <c r="E1186" s="43">
        <f>Список!W932</f>
        <v>0</v>
      </c>
    </row>
    <row r="1187" spans="5:5" x14ac:dyDescent="0.25">
      <c r="E1187" s="43">
        <f>Список!W933</f>
        <v>0</v>
      </c>
    </row>
    <row r="1188" spans="5:5" x14ac:dyDescent="0.25">
      <c r="E1188" s="43">
        <f>Список!W934</f>
        <v>0</v>
      </c>
    </row>
    <row r="1189" spans="5:5" x14ac:dyDescent="0.25">
      <c r="E1189" s="43">
        <f>Список!W935</f>
        <v>0</v>
      </c>
    </row>
    <row r="1190" spans="5:5" x14ac:dyDescent="0.25">
      <c r="E1190" s="43">
        <f>Список!W936</f>
        <v>0</v>
      </c>
    </row>
    <row r="1191" spans="5:5" x14ac:dyDescent="0.25">
      <c r="E1191" s="43">
        <f>Список!W937</f>
        <v>0</v>
      </c>
    </row>
    <row r="1192" spans="5:5" x14ac:dyDescent="0.25">
      <c r="E1192" s="43">
        <f>Список!W938</f>
        <v>0</v>
      </c>
    </row>
    <row r="1193" spans="5:5" x14ac:dyDescent="0.25">
      <c r="E1193" s="43">
        <f>Список!W939</f>
        <v>0</v>
      </c>
    </row>
    <row r="1194" spans="5:5" x14ac:dyDescent="0.25">
      <c r="E1194" s="43">
        <f>Список!W940</f>
        <v>0</v>
      </c>
    </row>
    <row r="1195" spans="5:5" x14ac:dyDescent="0.25">
      <c r="E1195" s="43">
        <f>Список!W941</f>
        <v>0</v>
      </c>
    </row>
    <row r="1196" spans="5:5" x14ac:dyDescent="0.25">
      <c r="E1196" s="43">
        <f>Список!W942</f>
        <v>0</v>
      </c>
    </row>
    <row r="1197" spans="5:5" x14ac:dyDescent="0.25">
      <c r="E1197" s="43">
        <f>Список!W943</f>
        <v>0</v>
      </c>
    </row>
    <row r="1198" spans="5:5" x14ac:dyDescent="0.25">
      <c r="E1198" s="43">
        <f>Список!W944</f>
        <v>0</v>
      </c>
    </row>
    <row r="1199" spans="5:5" x14ac:dyDescent="0.25">
      <c r="E1199" s="43">
        <f>Список!W945</f>
        <v>0</v>
      </c>
    </row>
    <row r="1200" spans="5:5" x14ac:dyDescent="0.25">
      <c r="E1200" s="43">
        <f>Список!W946</f>
        <v>0</v>
      </c>
    </row>
    <row r="1201" spans="5:5" x14ac:dyDescent="0.25">
      <c r="E1201" s="43">
        <f>Список!W947</f>
        <v>0</v>
      </c>
    </row>
    <row r="1202" spans="5:5" x14ac:dyDescent="0.25">
      <c r="E1202" s="43">
        <f>Список!W949</f>
        <v>0</v>
      </c>
    </row>
    <row r="1203" spans="5:5" x14ac:dyDescent="0.25">
      <c r="E1203" s="43">
        <f>Список!W950</f>
        <v>0</v>
      </c>
    </row>
    <row r="1204" spans="5:5" x14ac:dyDescent="0.25">
      <c r="E1204" s="43">
        <f>Список!W951</f>
        <v>0</v>
      </c>
    </row>
    <row r="1205" spans="5:5" x14ac:dyDescent="0.25">
      <c r="E1205" s="43">
        <f>Список!W952</f>
        <v>0</v>
      </c>
    </row>
    <row r="1206" spans="5:5" x14ac:dyDescent="0.25">
      <c r="E1206" s="43">
        <f>Список!W953</f>
        <v>0</v>
      </c>
    </row>
    <row r="1207" spans="5:5" x14ac:dyDescent="0.25">
      <c r="E1207" s="43">
        <f>Список!W954</f>
        <v>0</v>
      </c>
    </row>
    <row r="1208" spans="5:5" x14ac:dyDescent="0.25">
      <c r="E1208" s="43">
        <f>Список!W955</f>
        <v>0</v>
      </c>
    </row>
    <row r="1209" spans="5:5" x14ac:dyDescent="0.25">
      <c r="E1209" s="43">
        <f>Список!W956</f>
        <v>0</v>
      </c>
    </row>
    <row r="1210" spans="5:5" x14ac:dyDescent="0.25">
      <c r="E1210" s="43">
        <f>Список!W957</f>
        <v>0</v>
      </c>
    </row>
    <row r="1211" spans="5:5" x14ac:dyDescent="0.25">
      <c r="E1211" s="43">
        <f>Список!W958</f>
        <v>0</v>
      </c>
    </row>
    <row r="1212" spans="5:5" x14ac:dyDescent="0.25">
      <c r="E1212" s="43">
        <f>Список!W959</f>
        <v>0</v>
      </c>
    </row>
    <row r="1213" spans="5:5" x14ac:dyDescent="0.25">
      <c r="E1213" s="43">
        <f>Список!W960</f>
        <v>0</v>
      </c>
    </row>
    <row r="1214" spans="5:5" x14ac:dyDescent="0.25">
      <c r="E1214" s="43">
        <f>Список!W961</f>
        <v>0</v>
      </c>
    </row>
    <row r="1215" spans="5:5" x14ac:dyDescent="0.25">
      <c r="E1215" s="43">
        <f>Список!W962</f>
        <v>0</v>
      </c>
    </row>
    <row r="1216" spans="5:5" x14ac:dyDescent="0.25">
      <c r="E1216" s="43">
        <f>Список!W963</f>
        <v>0</v>
      </c>
    </row>
    <row r="1217" spans="5:5" x14ac:dyDescent="0.25">
      <c r="E1217" s="43">
        <f>Список!W964</f>
        <v>0</v>
      </c>
    </row>
    <row r="1218" spans="5:5" x14ac:dyDescent="0.25">
      <c r="E1218" s="43">
        <f>Список!W966</f>
        <v>0</v>
      </c>
    </row>
    <row r="1219" spans="5:5" x14ac:dyDescent="0.25">
      <c r="E1219" s="43">
        <f>Список!W967</f>
        <v>0</v>
      </c>
    </row>
    <row r="1220" spans="5:5" x14ac:dyDescent="0.25">
      <c r="E1220" s="43">
        <f>Список!W968</f>
        <v>0</v>
      </c>
    </row>
    <row r="1221" spans="5:5" x14ac:dyDescent="0.25">
      <c r="E1221" s="43">
        <f>Список!W969</f>
        <v>0</v>
      </c>
    </row>
    <row r="1222" spans="5:5" x14ac:dyDescent="0.25">
      <c r="E1222" s="43">
        <f>Список!W970</f>
        <v>0</v>
      </c>
    </row>
    <row r="1223" spans="5:5" x14ac:dyDescent="0.25">
      <c r="E1223" s="43">
        <f>Список!W971</f>
        <v>0</v>
      </c>
    </row>
    <row r="1224" spans="5:5" x14ac:dyDescent="0.25">
      <c r="E1224" s="43">
        <f>Список!W972</f>
        <v>0</v>
      </c>
    </row>
    <row r="1225" spans="5:5" x14ac:dyDescent="0.25">
      <c r="E1225" s="43">
        <f>Список!W973</f>
        <v>0</v>
      </c>
    </row>
    <row r="1226" spans="5:5" x14ac:dyDescent="0.25">
      <c r="E1226" s="43">
        <f>Список!W974</f>
        <v>0</v>
      </c>
    </row>
    <row r="1227" spans="5:5" x14ac:dyDescent="0.25">
      <c r="E1227" s="43">
        <f>Список!W975</f>
        <v>0</v>
      </c>
    </row>
    <row r="1228" spans="5:5" x14ac:dyDescent="0.25">
      <c r="E1228" s="43">
        <f>Список!W976</f>
        <v>0</v>
      </c>
    </row>
    <row r="1229" spans="5:5" x14ac:dyDescent="0.25">
      <c r="E1229" s="43">
        <f>Список!W977</f>
        <v>0</v>
      </c>
    </row>
    <row r="1230" spans="5:5" x14ac:dyDescent="0.25">
      <c r="E1230" s="43">
        <f>Список!W978</f>
        <v>0</v>
      </c>
    </row>
    <row r="1231" spans="5:5" x14ac:dyDescent="0.25">
      <c r="E1231" s="43">
        <f>Список!W979</f>
        <v>0</v>
      </c>
    </row>
    <row r="1232" spans="5:5" x14ac:dyDescent="0.25">
      <c r="E1232" s="43">
        <f>Список!W980</f>
        <v>0</v>
      </c>
    </row>
    <row r="1233" spans="5:5" x14ac:dyDescent="0.25">
      <c r="E1233" s="43">
        <f>Список!W981</f>
        <v>0</v>
      </c>
    </row>
    <row r="1234" spans="5:5" x14ac:dyDescent="0.25">
      <c r="E1234" s="43">
        <f>Список!W983</f>
        <v>0</v>
      </c>
    </row>
    <row r="1235" spans="5:5" x14ac:dyDescent="0.25">
      <c r="E1235" s="43">
        <f>Список!W984</f>
        <v>0</v>
      </c>
    </row>
    <row r="1236" spans="5:5" x14ac:dyDescent="0.25">
      <c r="E1236" s="43">
        <f>Список!W985</f>
        <v>0</v>
      </c>
    </row>
    <row r="1237" spans="5:5" x14ac:dyDescent="0.25">
      <c r="E1237" s="43">
        <f>Список!W986</f>
        <v>0</v>
      </c>
    </row>
    <row r="1238" spans="5:5" x14ac:dyDescent="0.25">
      <c r="E1238" s="43">
        <f>Список!W987</f>
        <v>0</v>
      </c>
    </row>
    <row r="1239" spans="5:5" x14ac:dyDescent="0.25">
      <c r="E1239" s="43">
        <f>Список!W988</f>
        <v>0</v>
      </c>
    </row>
    <row r="1240" spans="5:5" x14ac:dyDescent="0.25">
      <c r="E1240" s="43">
        <f>Список!W989</f>
        <v>0</v>
      </c>
    </row>
    <row r="1241" spans="5:5" x14ac:dyDescent="0.25">
      <c r="E1241" s="43">
        <f>Список!W990</f>
        <v>0</v>
      </c>
    </row>
    <row r="1242" spans="5:5" x14ac:dyDescent="0.25">
      <c r="E1242" s="43">
        <f>Список!W991</f>
        <v>0</v>
      </c>
    </row>
    <row r="1243" spans="5:5" x14ac:dyDescent="0.25">
      <c r="E1243" s="43">
        <f>Список!W992</f>
        <v>0</v>
      </c>
    </row>
    <row r="1244" spans="5:5" x14ac:dyDescent="0.25">
      <c r="E1244" s="43">
        <f>Список!W993</f>
        <v>0</v>
      </c>
    </row>
    <row r="1245" spans="5:5" x14ac:dyDescent="0.25">
      <c r="E1245" s="43">
        <f>Список!W994</f>
        <v>0</v>
      </c>
    </row>
    <row r="1246" spans="5:5" x14ac:dyDescent="0.25">
      <c r="E1246" s="43">
        <f>Список!W995</f>
        <v>0</v>
      </c>
    </row>
    <row r="1247" spans="5:5" x14ac:dyDescent="0.25">
      <c r="E1247" s="43">
        <f>Список!W996</f>
        <v>0</v>
      </c>
    </row>
    <row r="1248" spans="5:5" x14ac:dyDescent="0.25">
      <c r="E1248" s="43">
        <f>Список!W997</f>
        <v>0</v>
      </c>
    </row>
    <row r="1249" spans="5:5" x14ac:dyDescent="0.25">
      <c r="E1249" s="43">
        <f>Список!W998</f>
        <v>0</v>
      </c>
    </row>
    <row r="1250" spans="5:5" x14ac:dyDescent="0.25">
      <c r="E1250" s="43">
        <f>Список!W1000</f>
        <v>0</v>
      </c>
    </row>
    <row r="1251" spans="5:5" x14ac:dyDescent="0.25">
      <c r="E1251" s="43">
        <f>Список!W1001</f>
        <v>0</v>
      </c>
    </row>
    <row r="1252" spans="5:5" x14ac:dyDescent="0.25">
      <c r="E1252" s="43">
        <f>Список!W1002</f>
        <v>0</v>
      </c>
    </row>
    <row r="1253" spans="5:5" x14ac:dyDescent="0.25">
      <c r="E1253" s="43">
        <f>Список!W1003</f>
        <v>0</v>
      </c>
    </row>
    <row r="1254" spans="5:5" x14ac:dyDescent="0.25">
      <c r="E1254" s="43">
        <f>Список!W1004</f>
        <v>0</v>
      </c>
    </row>
    <row r="1255" spans="5:5" x14ac:dyDescent="0.25">
      <c r="E1255" s="43">
        <f>Список!W1005</f>
        <v>0</v>
      </c>
    </row>
    <row r="1256" spans="5:5" x14ac:dyDescent="0.25">
      <c r="E1256" s="43">
        <f>Список!W1006</f>
        <v>0</v>
      </c>
    </row>
    <row r="1257" spans="5:5" x14ac:dyDescent="0.25">
      <c r="E1257" s="43">
        <f>Список!W1007</f>
        <v>0</v>
      </c>
    </row>
    <row r="1258" spans="5:5" x14ac:dyDescent="0.25">
      <c r="E1258" s="43">
        <f>Список!W1008</f>
        <v>0</v>
      </c>
    </row>
    <row r="1259" spans="5:5" x14ac:dyDescent="0.25">
      <c r="E1259" s="43">
        <f>Список!W1009</f>
        <v>0</v>
      </c>
    </row>
    <row r="1260" spans="5:5" x14ac:dyDescent="0.25">
      <c r="E1260" s="43">
        <f>Список!W1010</f>
        <v>0</v>
      </c>
    </row>
    <row r="1261" spans="5:5" x14ac:dyDescent="0.25">
      <c r="E1261" s="43">
        <f>Список!W1011</f>
        <v>0</v>
      </c>
    </row>
    <row r="1262" spans="5:5" x14ac:dyDescent="0.25">
      <c r="E1262" s="43">
        <f>Список!W1012</f>
        <v>0</v>
      </c>
    </row>
    <row r="1263" spans="5:5" x14ac:dyDescent="0.25">
      <c r="E1263" s="43">
        <f>Список!W1013</f>
        <v>0</v>
      </c>
    </row>
    <row r="1264" spans="5:5" x14ac:dyDescent="0.25">
      <c r="E1264" s="43">
        <f>Список!W1014</f>
        <v>0</v>
      </c>
    </row>
    <row r="1265" spans="5:5" x14ac:dyDescent="0.25">
      <c r="E1265" s="43">
        <f>Список!W1015</f>
        <v>0</v>
      </c>
    </row>
    <row r="1266" spans="5:5" x14ac:dyDescent="0.25">
      <c r="E1266" s="43">
        <f>Список!W1017</f>
        <v>0</v>
      </c>
    </row>
    <row r="1267" spans="5:5" x14ac:dyDescent="0.25">
      <c r="E1267" s="43">
        <f>Список!W1018</f>
        <v>0</v>
      </c>
    </row>
    <row r="1268" spans="5:5" x14ac:dyDescent="0.25">
      <c r="E1268" s="43">
        <f>Список!W1019</f>
        <v>0</v>
      </c>
    </row>
    <row r="1269" spans="5:5" x14ac:dyDescent="0.25">
      <c r="E1269" s="43">
        <f>Список!W1020</f>
        <v>0</v>
      </c>
    </row>
    <row r="1270" spans="5:5" x14ac:dyDescent="0.25">
      <c r="E1270" s="43">
        <f>Список!W1021</f>
        <v>0</v>
      </c>
    </row>
    <row r="1271" spans="5:5" x14ac:dyDescent="0.25">
      <c r="E1271" s="43">
        <f>Список!W1022</f>
        <v>0</v>
      </c>
    </row>
    <row r="1272" spans="5:5" x14ac:dyDescent="0.25">
      <c r="E1272" s="43">
        <f>Список!W1023</f>
        <v>0</v>
      </c>
    </row>
    <row r="1273" spans="5:5" x14ac:dyDescent="0.25">
      <c r="E1273" s="43">
        <f>Список!W1024</f>
        <v>0</v>
      </c>
    </row>
    <row r="1274" spans="5:5" x14ac:dyDescent="0.25">
      <c r="E1274" s="43">
        <f>Список!W1025</f>
        <v>0</v>
      </c>
    </row>
    <row r="1275" spans="5:5" x14ac:dyDescent="0.25">
      <c r="E1275" s="43">
        <f>Список!W1026</f>
        <v>0</v>
      </c>
    </row>
    <row r="1276" spans="5:5" x14ac:dyDescent="0.25">
      <c r="E1276" s="43">
        <f>Список!W1027</f>
        <v>0</v>
      </c>
    </row>
    <row r="1277" spans="5:5" x14ac:dyDescent="0.25">
      <c r="E1277" s="43">
        <f>Список!W1028</f>
        <v>0</v>
      </c>
    </row>
    <row r="1278" spans="5:5" x14ac:dyDescent="0.25">
      <c r="E1278" s="43">
        <f>Список!W1029</f>
        <v>0</v>
      </c>
    </row>
    <row r="1279" spans="5:5" x14ac:dyDescent="0.25">
      <c r="E1279" s="43">
        <f>Список!W1030</f>
        <v>0</v>
      </c>
    </row>
    <row r="1280" spans="5:5" x14ac:dyDescent="0.25">
      <c r="E1280" s="43">
        <f>Список!W1031</f>
        <v>0</v>
      </c>
    </row>
    <row r="1281" spans="5:5" x14ac:dyDescent="0.25">
      <c r="E1281" s="43">
        <f>Список!W1032</f>
        <v>0</v>
      </c>
    </row>
    <row r="1282" spans="5:5" x14ac:dyDescent="0.25">
      <c r="E1282" s="43">
        <f>Список!W1034</f>
        <v>0</v>
      </c>
    </row>
    <row r="1283" spans="5:5" x14ac:dyDescent="0.25">
      <c r="E1283" s="43">
        <f>Список!W1035</f>
        <v>0</v>
      </c>
    </row>
    <row r="1284" spans="5:5" x14ac:dyDescent="0.25">
      <c r="E1284" s="43">
        <f>Список!W1036</f>
        <v>0</v>
      </c>
    </row>
    <row r="1285" spans="5:5" x14ac:dyDescent="0.25">
      <c r="E1285" s="43">
        <f>Список!W1037</f>
        <v>0</v>
      </c>
    </row>
    <row r="1286" spans="5:5" x14ac:dyDescent="0.25">
      <c r="E1286" s="43">
        <f>Список!W1038</f>
        <v>0</v>
      </c>
    </row>
    <row r="1287" spans="5:5" x14ac:dyDescent="0.25">
      <c r="E1287" s="43">
        <f>Список!W1039</f>
        <v>0</v>
      </c>
    </row>
    <row r="1288" spans="5:5" x14ac:dyDescent="0.25">
      <c r="E1288" s="43">
        <f>Список!W1040</f>
        <v>0</v>
      </c>
    </row>
    <row r="1289" spans="5:5" x14ac:dyDescent="0.25">
      <c r="E1289" s="43">
        <f>Список!W1041</f>
        <v>0</v>
      </c>
    </row>
    <row r="1290" spans="5:5" x14ac:dyDescent="0.25">
      <c r="E1290" s="43">
        <f>Список!W1042</f>
        <v>0</v>
      </c>
    </row>
    <row r="1291" spans="5:5" x14ac:dyDescent="0.25">
      <c r="E1291" s="43">
        <f>Список!W1043</f>
        <v>0</v>
      </c>
    </row>
    <row r="1292" spans="5:5" x14ac:dyDescent="0.25">
      <c r="E1292" s="43">
        <f>Список!W1044</f>
        <v>0</v>
      </c>
    </row>
    <row r="1293" spans="5:5" x14ac:dyDescent="0.25">
      <c r="E1293" s="43">
        <f>Список!W1045</f>
        <v>0</v>
      </c>
    </row>
    <row r="1294" spans="5:5" x14ac:dyDescent="0.25">
      <c r="E1294" s="43">
        <f>Список!W1046</f>
        <v>0</v>
      </c>
    </row>
    <row r="1295" spans="5:5" x14ac:dyDescent="0.25">
      <c r="E1295" s="43">
        <f>Список!W1047</f>
        <v>0</v>
      </c>
    </row>
    <row r="1296" spans="5:5" x14ac:dyDescent="0.25">
      <c r="E1296" s="43">
        <f>Список!W1048</f>
        <v>0</v>
      </c>
    </row>
    <row r="1297" spans="5:5" x14ac:dyDescent="0.25">
      <c r="E1297" s="43">
        <f>Список!W1049</f>
        <v>0</v>
      </c>
    </row>
    <row r="1298" spans="5:5" x14ac:dyDescent="0.25">
      <c r="E1298" s="43">
        <f>Список!W1051</f>
        <v>0</v>
      </c>
    </row>
    <row r="1299" spans="5:5" x14ac:dyDescent="0.25">
      <c r="E1299" s="43">
        <f>Список!W1052</f>
        <v>0</v>
      </c>
    </row>
    <row r="1300" spans="5:5" x14ac:dyDescent="0.25">
      <c r="E1300" s="43">
        <f>Список!W1053</f>
        <v>0</v>
      </c>
    </row>
    <row r="1301" spans="5:5" x14ac:dyDescent="0.25">
      <c r="E1301" s="43">
        <f>Список!W1054</f>
        <v>0</v>
      </c>
    </row>
    <row r="1302" spans="5:5" x14ac:dyDescent="0.25">
      <c r="E1302" s="43">
        <f>Список!W1055</f>
        <v>0</v>
      </c>
    </row>
    <row r="1303" spans="5:5" x14ac:dyDescent="0.25">
      <c r="E1303" s="43">
        <f>Список!W1056</f>
        <v>0</v>
      </c>
    </row>
    <row r="1304" spans="5:5" x14ac:dyDescent="0.25">
      <c r="E1304" s="43">
        <f>Список!W1057</f>
        <v>0</v>
      </c>
    </row>
    <row r="1305" spans="5:5" x14ac:dyDescent="0.25">
      <c r="E1305" s="43">
        <f>Список!W1058</f>
        <v>0</v>
      </c>
    </row>
    <row r="1306" spans="5:5" x14ac:dyDescent="0.25">
      <c r="E1306" s="43">
        <f>Список!W1059</f>
        <v>0</v>
      </c>
    </row>
    <row r="1307" spans="5:5" x14ac:dyDescent="0.25">
      <c r="E1307" s="43">
        <f>Список!W1060</f>
        <v>0</v>
      </c>
    </row>
    <row r="1308" spans="5:5" x14ac:dyDescent="0.25">
      <c r="E1308" s="43">
        <f>Список!W1061</f>
        <v>0</v>
      </c>
    </row>
    <row r="1309" spans="5:5" x14ac:dyDescent="0.25">
      <c r="E1309" s="43">
        <f>Список!W1062</f>
        <v>0</v>
      </c>
    </row>
    <row r="1310" spans="5:5" x14ac:dyDescent="0.25">
      <c r="E1310" s="43">
        <f>Список!W1063</f>
        <v>0</v>
      </c>
    </row>
    <row r="1311" spans="5:5" x14ac:dyDescent="0.25">
      <c r="E1311" s="43">
        <f>Список!W1064</f>
        <v>0</v>
      </c>
    </row>
    <row r="1312" spans="5:5" x14ac:dyDescent="0.25">
      <c r="E1312" s="43">
        <f>Список!W1065</f>
        <v>0</v>
      </c>
    </row>
    <row r="1313" spans="5:5" x14ac:dyDescent="0.25">
      <c r="E1313" s="43">
        <f>Список!W1066</f>
        <v>0</v>
      </c>
    </row>
    <row r="1314" spans="5:5" x14ac:dyDescent="0.25">
      <c r="E1314" s="43">
        <f>Список!W1068</f>
        <v>0</v>
      </c>
    </row>
    <row r="1315" spans="5:5" x14ac:dyDescent="0.25">
      <c r="E1315" s="43">
        <f>Список!W1069</f>
        <v>0</v>
      </c>
    </row>
    <row r="1316" spans="5:5" x14ac:dyDescent="0.25">
      <c r="E1316" s="43">
        <f>Список!W1070</f>
        <v>0</v>
      </c>
    </row>
    <row r="1317" spans="5:5" x14ac:dyDescent="0.25">
      <c r="E1317" s="43">
        <f>Список!W1071</f>
        <v>0</v>
      </c>
    </row>
    <row r="1318" spans="5:5" x14ac:dyDescent="0.25">
      <c r="E1318" s="43">
        <f>Список!W1072</f>
        <v>0</v>
      </c>
    </row>
    <row r="1319" spans="5:5" x14ac:dyDescent="0.25">
      <c r="E1319" s="43">
        <f>Список!W1073</f>
        <v>0</v>
      </c>
    </row>
    <row r="1320" spans="5:5" x14ac:dyDescent="0.25">
      <c r="E1320" s="43">
        <f>Список!W1074</f>
        <v>0</v>
      </c>
    </row>
    <row r="1321" spans="5:5" x14ac:dyDescent="0.25">
      <c r="E1321" s="43">
        <f>Список!W1075</f>
        <v>0</v>
      </c>
    </row>
    <row r="1322" spans="5:5" x14ac:dyDescent="0.25">
      <c r="E1322" s="43">
        <f>Список!W1076</f>
        <v>0</v>
      </c>
    </row>
    <row r="1323" spans="5:5" x14ac:dyDescent="0.25">
      <c r="E1323" s="43">
        <f>Список!W1077</f>
        <v>0</v>
      </c>
    </row>
    <row r="1324" spans="5:5" x14ac:dyDescent="0.25">
      <c r="E1324" s="43">
        <f>Список!W1078</f>
        <v>0</v>
      </c>
    </row>
    <row r="1325" spans="5:5" x14ac:dyDescent="0.25">
      <c r="E1325" s="43">
        <f>Список!W1079</f>
        <v>0</v>
      </c>
    </row>
    <row r="1326" spans="5:5" x14ac:dyDescent="0.25">
      <c r="E1326" s="43">
        <f>Список!W1080</f>
        <v>0</v>
      </c>
    </row>
    <row r="1327" spans="5:5" x14ac:dyDescent="0.25">
      <c r="E1327" s="43">
        <f>Список!W1081</f>
        <v>0</v>
      </c>
    </row>
    <row r="1328" spans="5:5" x14ac:dyDescent="0.25">
      <c r="E1328" s="43">
        <f>Список!W1082</f>
        <v>0</v>
      </c>
    </row>
    <row r="1329" spans="5:5" x14ac:dyDescent="0.25">
      <c r="E1329" s="43">
        <f>Список!W1083</f>
        <v>0</v>
      </c>
    </row>
    <row r="1330" spans="5:5" x14ac:dyDescent="0.25">
      <c r="E1330" s="43">
        <f>Список!W1085</f>
        <v>0</v>
      </c>
    </row>
    <row r="1331" spans="5:5" x14ac:dyDescent="0.25">
      <c r="E1331" s="43">
        <f>Список!W1086</f>
        <v>0</v>
      </c>
    </row>
    <row r="1332" spans="5:5" x14ac:dyDescent="0.25">
      <c r="E1332" s="43">
        <f>Список!W1087</f>
        <v>0</v>
      </c>
    </row>
    <row r="1333" spans="5:5" x14ac:dyDescent="0.25">
      <c r="E1333" s="43">
        <f>Список!W1088</f>
        <v>0</v>
      </c>
    </row>
    <row r="1334" spans="5:5" x14ac:dyDescent="0.25">
      <c r="E1334" s="43">
        <f>Список!W1089</f>
        <v>0</v>
      </c>
    </row>
    <row r="1335" spans="5:5" x14ac:dyDescent="0.25">
      <c r="E1335" s="43">
        <f>Список!W1090</f>
        <v>0</v>
      </c>
    </row>
    <row r="1336" spans="5:5" x14ac:dyDescent="0.25">
      <c r="E1336" s="43">
        <f>Список!W1091</f>
        <v>0</v>
      </c>
    </row>
    <row r="1337" spans="5:5" x14ac:dyDescent="0.25">
      <c r="E1337" s="43">
        <f>Список!W1092</f>
        <v>0</v>
      </c>
    </row>
    <row r="1338" spans="5:5" x14ac:dyDescent="0.25">
      <c r="E1338" s="43">
        <f>Список!W1093</f>
        <v>0</v>
      </c>
    </row>
    <row r="1339" spans="5:5" x14ac:dyDescent="0.25">
      <c r="E1339" s="43">
        <f>Список!W1094</f>
        <v>0</v>
      </c>
    </row>
    <row r="1340" spans="5:5" x14ac:dyDescent="0.25">
      <c r="E1340" s="43">
        <f>Список!W1095</f>
        <v>0</v>
      </c>
    </row>
    <row r="1341" spans="5:5" x14ac:dyDescent="0.25">
      <c r="E1341" s="43">
        <f>Список!W1096</f>
        <v>0</v>
      </c>
    </row>
    <row r="1342" spans="5:5" x14ac:dyDescent="0.25">
      <c r="E1342" s="43">
        <f>Список!W1097</f>
        <v>0</v>
      </c>
    </row>
    <row r="1343" spans="5:5" x14ac:dyDescent="0.25">
      <c r="E1343" s="43">
        <f>Список!W1098</f>
        <v>0</v>
      </c>
    </row>
    <row r="1344" spans="5:5" x14ac:dyDescent="0.25">
      <c r="E1344" s="43">
        <f>Список!W1099</f>
        <v>0</v>
      </c>
    </row>
    <row r="1345" spans="5:5" x14ac:dyDescent="0.25">
      <c r="E1345" s="43">
        <f>Список!W1100</f>
        <v>0</v>
      </c>
    </row>
    <row r="1346" spans="5:5" x14ac:dyDescent="0.25">
      <c r="E1346" s="43">
        <f>Список!W1102</f>
        <v>0</v>
      </c>
    </row>
    <row r="1347" spans="5:5" x14ac:dyDescent="0.25">
      <c r="E1347" s="43">
        <f>Список!W1103</f>
        <v>0</v>
      </c>
    </row>
    <row r="1348" spans="5:5" x14ac:dyDescent="0.25">
      <c r="E1348" s="43">
        <f>Список!W1104</f>
        <v>0</v>
      </c>
    </row>
    <row r="1349" spans="5:5" x14ac:dyDescent="0.25">
      <c r="E1349" s="43">
        <f>Список!W1105</f>
        <v>0</v>
      </c>
    </row>
    <row r="1350" spans="5:5" x14ac:dyDescent="0.25">
      <c r="E1350" s="43">
        <f>Список!W1106</f>
        <v>0</v>
      </c>
    </row>
    <row r="1351" spans="5:5" x14ac:dyDescent="0.25">
      <c r="E1351" s="43">
        <f>Список!W1107</f>
        <v>0</v>
      </c>
    </row>
    <row r="1352" spans="5:5" x14ac:dyDescent="0.25">
      <c r="E1352" s="43">
        <f>Список!W1108</f>
        <v>0</v>
      </c>
    </row>
    <row r="1353" spans="5:5" x14ac:dyDescent="0.25">
      <c r="E1353" s="43">
        <f>Список!W1109</f>
        <v>0</v>
      </c>
    </row>
    <row r="1354" spans="5:5" x14ac:dyDescent="0.25">
      <c r="E1354" s="43">
        <f>Список!W1110</f>
        <v>0</v>
      </c>
    </row>
    <row r="1355" spans="5:5" x14ac:dyDescent="0.25">
      <c r="E1355" s="43">
        <f>Список!W1111</f>
        <v>0</v>
      </c>
    </row>
    <row r="1356" spans="5:5" x14ac:dyDescent="0.25">
      <c r="E1356" s="43">
        <f>Список!W1112</f>
        <v>0</v>
      </c>
    </row>
    <row r="1357" spans="5:5" x14ac:dyDescent="0.25">
      <c r="E1357" s="43">
        <f>Список!W1113</f>
        <v>0</v>
      </c>
    </row>
    <row r="1358" spans="5:5" x14ac:dyDescent="0.25">
      <c r="E1358" s="43">
        <f>Список!W1114</f>
        <v>0</v>
      </c>
    </row>
    <row r="1359" spans="5:5" x14ac:dyDescent="0.25">
      <c r="E1359" s="43">
        <f>Список!W1115</f>
        <v>0</v>
      </c>
    </row>
    <row r="1360" spans="5:5" x14ac:dyDescent="0.25">
      <c r="E1360" s="43">
        <f>Список!W1116</f>
        <v>0</v>
      </c>
    </row>
    <row r="1361" spans="5:5" x14ac:dyDescent="0.25">
      <c r="E1361" s="43">
        <f>Список!W1117</f>
        <v>0</v>
      </c>
    </row>
    <row r="1362" spans="5:5" x14ac:dyDescent="0.25">
      <c r="E1362" s="43">
        <f>Список!W1119</f>
        <v>0</v>
      </c>
    </row>
    <row r="1363" spans="5:5" x14ac:dyDescent="0.25">
      <c r="E1363" s="43">
        <f>Список!W1120</f>
        <v>0</v>
      </c>
    </row>
    <row r="1364" spans="5:5" x14ac:dyDescent="0.25">
      <c r="E1364" s="43">
        <f>Список!W1121</f>
        <v>0</v>
      </c>
    </row>
    <row r="1365" spans="5:5" x14ac:dyDescent="0.25">
      <c r="E1365" s="43">
        <f>Список!W1122</f>
        <v>0</v>
      </c>
    </row>
    <row r="1366" spans="5:5" x14ac:dyDescent="0.25">
      <c r="E1366" s="43">
        <f>Список!W1123</f>
        <v>0</v>
      </c>
    </row>
    <row r="1367" spans="5:5" x14ac:dyDescent="0.25">
      <c r="E1367" s="43">
        <f>Список!W1124</f>
        <v>0</v>
      </c>
    </row>
    <row r="1368" spans="5:5" x14ac:dyDescent="0.25">
      <c r="E1368" s="43">
        <f>Список!W1125</f>
        <v>0</v>
      </c>
    </row>
    <row r="1369" spans="5:5" x14ac:dyDescent="0.25">
      <c r="E1369" s="43">
        <f>Список!W1126</f>
        <v>0</v>
      </c>
    </row>
    <row r="1370" spans="5:5" x14ac:dyDescent="0.25">
      <c r="E1370" s="43">
        <f>Список!W1127</f>
        <v>0</v>
      </c>
    </row>
    <row r="1371" spans="5:5" x14ac:dyDescent="0.25">
      <c r="E1371" s="43">
        <f>Список!W1128</f>
        <v>0</v>
      </c>
    </row>
    <row r="1372" spans="5:5" x14ac:dyDescent="0.25">
      <c r="E1372" s="43">
        <f>Список!W1129</f>
        <v>0</v>
      </c>
    </row>
    <row r="1373" spans="5:5" x14ac:dyDescent="0.25">
      <c r="E1373" s="43">
        <f>Список!W1130</f>
        <v>0</v>
      </c>
    </row>
    <row r="1374" spans="5:5" x14ac:dyDescent="0.25">
      <c r="E1374" s="43">
        <f>Список!W1131</f>
        <v>0</v>
      </c>
    </row>
    <row r="1375" spans="5:5" x14ac:dyDescent="0.25">
      <c r="E1375" s="43">
        <f>Список!W1132</f>
        <v>0</v>
      </c>
    </row>
    <row r="1376" spans="5:5" x14ac:dyDescent="0.25">
      <c r="E1376" s="43">
        <f>Список!W1133</f>
        <v>0</v>
      </c>
    </row>
    <row r="1377" spans="5:5" x14ac:dyDescent="0.25">
      <c r="E1377" s="43">
        <f>Список!W1134</f>
        <v>0</v>
      </c>
    </row>
    <row r="1378" spans="5:5" x14ac:dyDescent="0.25">
      <c r="E1378" s="43">
        <f>Список!W1136</f>
        <v>0</v>
      </c>
    </row>
    <row r="1379" spans="5:5" x14ac:dyDescent="0.25">
      <c r="E1379" s="43">
        <f>Список!W1137</f>
        <v>0</v>
      </c>
    </row>
    <row r="1380" spans="5:5" x14ac:dyDescent="0.25">
      <c r="E1380" s="43">
        <f>Список!W1138</f>
        <v>0</v>
      </c>
    </row>
    <row r="1381" spans="5:5" x14ac:dyDescent="0.25">
      <c r="E1381" s="43">
        <f>Список!W1139</f>
        <v>0</v>
      </c>
    </row>
    <row r="1382" spans="5:5" x14ac:dyDescent="0.25">
      <c r="E1382" s="43">
        <f>Список!W1140</f>
        <v>0</v>
      </c>
    </row>
    <row r="1383" spans="5:5" x14ac:dyDescent="0.25">
      <c r="E1383" s="43">
        <f>Список!W1141</f>
        <v>0</v>
      </c>
    </row>
    <row r="1384" spans="5:5" x14ac:dyDescent="0.25">
      <c r="E1384" s="43">
        <f>Список!W1142</f>
        <v>0</v>
      </c>
    </row>
    <row r="1385" spans="5:5" x14ac:dyDescent="0.25">
      <c r="E1385" s="43">
        <f>Список!W1143</f>
        <v>0</v>
      </c>
    </row>
    <row r="1386" spans="5:5" x14ac:dyDescent="0.25">
      <c r="E1386" s="43">
        <f>Список!W1144</f>
        <v>0</v>
      </c>
    </row>
    <row r="1387" spans="5:5" x14ac:dyDescent="0.25">
      <c r="E1387" s="43">
        <f>Список!W1145</f>
        <v>0</v>
      </c>
    </row>
    <row r="1388" spans="5:5" x14ac:dyDescent="0.25">
      <c r="E1388" s="43">
        <f>Список!W1146</f>
        <v>0</v>
      </c>
    </row>
    <row r="1389" spans="5:5" x14ac:dyDescent="0.25">
      <c r="E1389" s="43">
        <f>Список!W1147</f>
        <v>0</v>
      </c>
    </row>
    <row r="1390" spans="5:5" x14ac:dyDescent="0.25">
      <c r="E1390" s="43">
        <f>Список!W1148</f>
        <v>0</v>
      </c>
    </row>
    <row r="1391" spans="5:5" x14ac:dyDescent="0.25">
      <c r="E1391" s="43">
        <f>Список!W1149</f>
        <v>0</v>
      </c>
    </row>
    <row r="1392" spans="5:5" x14ac:dyDescent="0.25">
      <c r="E1392" s="43">
        <f>Список!W1150</f>
        <v>0</v>
      </c>
    </row>
    <row r="1393" spans="5:5" x14ac:dyDescent="0.25">
      <c r="E1393" s="43">
        <f>Список!W1151</f>
        <v>0</v>
      </c>
    </row>
    <row r="1394" spans="5:5" x14ac:dyDescent="0.25">
      <c r="E1394" s="43">
        <f>Список!W1153</f>
        <v>0</v>
      </c>
    </row>
    <row r="1395" spans="5:5" x14ac:dyDescent="0.25">
      <c r="E1395" s="43">
        <f>Список!W1154</f>
        <v>0</v>
      </c>
    </row>
    <row r="1396" spans="5:5" x14ac:dyDescent="0.25">
      <c r="E1396" s="43">
        <f>Список!W1155</f>
        <v>0</v>
      </c>
    </row>
    <row r="1397" spans="5:5" x14ac:dyDescent="0.25">
      <c r="E1397" s="43">
        <f>Список!W1156</f>
        <v>0</v>
      </c>
    </row>
    <row r="1398" spans="5:5" x14ac:dyDescent="0.25">
      <c r="E1398" s="43">
        <f>Список!W1157</f>
        <v>0</v>
      </c>
    </row>
    <row r="1399" spans="5:5" x14ac:dyDescent="0.25">
      <c r="E1399" s="43">
        <f>Список!W1158</f>
        <v>0</v>
      </c>
    </row>
    <row r="1400" spans="5:5" x14ac:dyDescent="0.25">
      <c r="E1400" s="43">
        <f>Список!W1159</f>
        <v>0</v>
      </c>
    </row>
    <row r="1401" spans="5:5" x14ac:dyDescent="0.25">
      <c r="E1401" s="43">
        <f>Список!W1160</f>
        <v>0</v>
      </c>
    </row>
    <row r="1402" spans="5:5" x14ac:dyDescent="0.25">
      <c r="E1402" s="43">
        <f>Список!W1161</f>
        <v>0</v>
      </c>
    </row>
    <row r="1403" spans="5:5" x14ac:dyDescent="0.25">
      <c r="E1403" s="43">
        <f>Список!W1162</f>
        <v>0</v>
      </c>
    </row>
    <row r="1404" spans="5:5" x14ac:dyDescent="0.25">
      <c r="E1404" s="43">
        <f>Список!W1163</f>
        <v>0</v>
      </c>
    </row>
    <row r="1405" spans="5:5" x14ac:dyDescent="0.25">
      <c r="E1405" s="43">
        <f>Список!W1164</f>
        <v>0</v>
      </c>
    </row>
    <row r="1406" spans="5:5" x14ac:dyDescent="0.25">
      <c r="E1406" s="43">
        <f>Список!W1165</f>
        <v>0</v>
      </c>
    </row>
    <row r="1407" spans="5:5" x14ac:dyDescent="0.25">
      <c r="E1407" s="43">
        <f>Список!W1166</f>
        <v>0</v>
      </c>
    </row>
    <row r="1408" spans="5:5" x14ac:dyDescent="0.25">
      <c r="E1408" s="43">
        <f>Список!W1167</f>
        <v>0</v>
      </c>
    </row>
    <row r="1409" spans="5:5" x14ac:dyDescent="0.25">
      <c r="E1409" s="43">
        <f>Список!W1168</f>
        <v>0</v>
      </c>
    </row>
    <row r="1410" spans="5:5" x14ac:dyDescent="0.25">
      <c r="E1410" s="43">
        <f>Список!W1170</f>
        <v>0</v>
      </c>
    </row>
    <row r="1411" spans="5:5" x14ac:dyDescent="0.25">
      <c r="E1411" s="43">
        <f>Список!W1171</f>
        <v>0</v>
      </c>
    </row>
    <row r="1412" spans="5:5" x14ac:dyDescent="0.25">
      <c r="E1412" s="43">
        <f>Список!W1172</f>
        <v>0</v>
      </c>
    </row>
    <row r="1413" spans="5:5" x14ac:dyDescent="0.25">
      <c r="E1413" s="43">
        <f>Список!W1173</f>
        <v>0</v>
      </c>
    </row>
    <row r="1414" spans="5:5" x14ac:dyDescent="0.25">
      <c r="E1414" s="43">
        <f>Список!W1174</f>
        <v>0</v>
      </c>
    </row>
    <row r="1415" spans="5:5" x14ac:dyDescent="0.25">
      <c r="E1415" s="43">
        <f>Список!W1175</f>
        <v>0</v>
      </c>
    </row>
    <row r="1416" spans="5:5" x14ac:dyDescent="0.25">
      <c r="E1416" s="43">
        <f>Список!W1176</f>
        <v>0</v>
      </c>
    </row>
    <row r="1417" spans="5:5" x14ac:dyDescent="0.25">
      <c r="E1417" s="43">
        <f>Список!W1177</f>
        <v>0</v>
      </c>
    </row>
    <row r="1418" spans="5:5" x14ac:dyDescent="0.25">
      <c r="E1418" s="43">
        <f>Список!W1178</f>
        <v>0</v>
      </c>
    </row>
    <row r="1419" spans="5:5" x14ac:dyDescent="0.25">
      <c r="E1419" s="43">
        <f>Список!W1179</f>
        <v>0</v>
      </c>
    </row>
    <row r="1420" spans="5:5" x14ac:dyDescent="0.25">
      <c r="E1420" s="43">
        <f>Список!W1180</f>
        <v>0</v>
      </c>
    </row>
    <row r="1421" spans="5:5" x14ac:dyDescent="0.25">
      <c r="E1421" s="43">
        <f>Список!W1181</f>
        <v>0</v>
      </c>
    </row>
    <row r="1422" spans="5:5" x14ac:dyDescent="0.25">
      <c r="E1422" s="43">
        <f>Список!W1182</f>
        <v>0</v>
      </c>
    </row>
    <row r="1423" spans="5:5" x14ac:dyDescent="0.25">
      <c r="E1423" s="43">
        <f>Список!W1183</f>
        <v>0</v>
      </c>
    </row>
    <row r="1424" spans="5:5" x14ac:dyDescent="0.25">
      <c r="E1424" s="43">
        <f>Список!W1184</f>
        <v>0</v>
      </c>
    </row>
    <row r="1425" spans="5:5" x14ac:dyDescent="0.25">
      <c r="E1425" s="43">
        <f>Список!W1185</f>
        <v>0</v>
      </c>
    </row>
    <row r="1426" spans="5:5" x14ac:dyDescent="0.25">
      <c r="E1426" s="43">
        <f>Список!W1187</f>
        <v>0</v>
      </c>
    </row>
    <row r="1427" spans="5:5" x14ac:dyDescent="0.25">
      <c r="E1427" s="43">
        <f>Список!W1188</f>
        <v>0</v>
      </c>
    </row>
    <row r="1428" spans="5:5" x14ac:dyDescent="0.25">
      <c r="E1428" s="43">
        <f>Список!W1189</f>
        <v>0</v>
      </c>
    </row>
    <row r="1429" spans="5:5" x14ac:dyDescent="0.25">
      <c r="E1429" s="43">
        <f>Список!W1190</f>
        <v>0</v>
      </c>
    </row>
    <row r="1430" spans="5:5" x14ac:dyDescent="0.25">
      <c r="E1430" s="43">
        <f>Список!W1191</f>
        <v>0</v>
      </c>
    </row>
    <row r="1431" spans="5:5" x14ac:dyDescent="0.25">
      <c r="E1431" s="43">
        <f>Список!W1192</f>
        <v>0</v>
      </c>
    </row>
    <row r="1432" spans="5:5" x14ac:dyDescent="0.25">
      <c r="E1432" s="43">
        <f>Список!W1193</f>
        <v>0</v>
      </c>
    </row>
    <row r="1433" spans="5:5" x14ac:dyDescent="0.25">
      <c r="E1433" s="43">
        <f>Список!W1194</f>
        <v>0</v>
      </c>
    </row>
    <row r="1434" spans="5:5" x14ac:dyDescent="0.25">
      <c r="E1434" s="43">
        <f>Список!W1195</f>
        <v>0</v>
      </c>
    </row>
    <row r="1435" spans="5:5" x14ac:dyDescent="0.25">
      <c r="E1435" s="43">
        <f>Список!W1196</f>
        <v>0</v>
      </c>
    </row>
    <row r="1436" spans="5:5" x14ac:dyDescent="0.25">
      <c r="E1436" s="43">
        <f>Список!W1197</f>
        <v>0</v>
      </c>
    </row>
    <row r="1437" spans="5:5" x14ac:dyDescent="0.25">
      <c r="E1437" s="43">
        <f>Список!W1198</f>
        <v>0</v>
      </c>
    </row>
    <row r="1438" spans="5:5" x14ac:dyDescent="0.25">
      <c r="E1438" s="43">
        <f>Список!W1199</f>
        <v>0</v>
      </c>
    </row>
    <row r="1439" spans="5:5" x14ac:dyDescent="0.25">
      <c r="E1439" s="43">
        <f>Список!W1200</f>
        <v>0</v>
      </c>
    </row>
    <row r="1440" spans="5:5" x14ac:dyDescent="0.25">
      <c r="E1440" s="43">
        <f>Список!W1201</f>
        <v>0</v>
      </c>
    </row>
    <row r="1441" spans="5:5" x14ac:dyDescent="0.25">
      <c r="E1441" s="43">
        <f>Список!W1202</f>
        <v>0</v>
      </c>
    </row>
    <row r="1442" spans="5:5" x14ac:dyDescent="0.25">
      <c r="E1442" s="43">
        <f>Список!W1204</f>
        <v>0</v>
      </c>
    </row>
    <row r="1443" spans="5:5" x14ac:dyDescent="0.25">
      <c r="E1443" s="43">
        <f>Список!W1205</f>
        <v>0</v>
      </c>
    </row>
    <row r="1444" spans="5:5" x14ac:dyDescent="0.25">
      <c r="E1444" s="43">
        <f>Список!W1206</f>
        <v>0</v>
      </c>
    </row>
    <row r="1445" spans="5:5" x14ac:dyDescent="0.25">
      <c r="E1445" s="43">
        <f>Список!W1207</f>
        <v>0</v>
      </c>
    </row>
    <row r="1446" spans="5:5" x14ac:dyDescent="0.25">
      <c r="E1446" s="43">
        <f>Список!W1208</f>
        <v>0</v>
      </c>
    </row>
    <row r="1447" spans="5:5" x14ac:dyDescent="0.25">
      <c r="E1447" s="43">
        <f>Список!W1209</f>
        <v>0</v>
      </c>
    </row>
    <row r="1448" spans="5:5" x14ac:dyDescent="0.25">
      <c r="E1448" s="43">
        <f>Список!W1210</f>
        <v>0</v>
      </c>
    </row>
    <row r="1449" spans="5:5" x14ac:dyDescent="0.25">
      <c r="E1449" s="43">
        <f>Список!W1211</f>
        <v>0</v>
      </c>
    </row>
    <row r="1450" spans="5:5" x14ac:dyDescent="0.25">
      <c r="E1450" s="43">
        <f>Список!W1212</f>
        <v>0</v>
      </c>
    </row>
    <row r="1451" spans="5:5" x14ac:dyDescent="0.25">
      <c r="E1451" s="43">
        <f>Список!W1213</f>
        <v>0</v>
      </c>
    </row>
    <row r="1452" spans="5:5" x14ac:dyDescent="0.25">
      <c r="E1452" s="43">
        <f>Список!W1214</f>
        <v>0</v>
      </c>
    </row>
    <row r="1453" spans="5:5" x14ac:dyDescent="0.25">
      <c r="E1453" s="43">
        <f>Список!W1215</f>
        <v>0</v>
      </c>
    </row>
    <row r="1454" spans="5:5" x14ac:dyDescent="0.25">
      <c r="E1454" s="43">
        <f>Список!W1216</f>
        <v>0</v>
      </c>
    </row>
    <row r="1455" spans="5:5" x14ac:dyDescent="0.25">
      <c r="E1455" s="43">
        <f>Список!W1217</f>
        <v>0</v>
      </c>
    </row>
    <row r="1456" spans="5:5" x14ac:dyDescent="0.25">
      <c r="E1456" s="43">
        <f>Список!W1218</f>
        <v>0</v>
      </c>
    </row>
    <row r="1457" spans="5:5" x14ac:dyDescent="0.25">
      <c r="E1457" s="43">
        <f>Список!W1219</f>
        <v>0</v>
      </c>
    </row>
    <row r="1458" spans="5:5" x14ac:dyDescent="0.25">
      <c r="E1458" s="43">
        <f>Список!W1221</f>
        <v>0</v>
      </c>
    </row>
    <row r="1459" spans="5:5" x14ac:dyDescent="0.25">
      <c r="E1459" s="43">
        <f>Список!W1222</f>
        <v>0</v>
      </c>
    </row>
    <row r="1460" spans="5:5" x14ac:dyDescent="0.25">
      <c r="E1460" s="43">
        <f>Список!W1223</f>
        <v>0</v>
      </c>
    </row>
    <row r="1461" spans="5:5" x14ac:dyDescent="0.25">
      <c r="E1461" s="43">
        <f>Список!W1224</f>
        <v>0</v>
      </c>
    </row>
    <row r="1462" spans="5:5" x14ac:dyDescent="0.25">
      <c r="E1462" s="43">
        <f>Список!W1225</f>
        <v>0</v>
      </c>
    </row>
    <row r="1463" spans="5:5" x14ac:dyDescent="0.25">
      <c r="E1463" s="43">
        <f>Список!W1226</f>
        <v>0</v>
      </c>
    </row>
    <row r="1464" spans="5:5" x14ac:dyDescent="0.25">
      <c r="E1464" s="43">
        <f>Список!W1227</f>
        <v>0</v>
      </c>
    </row>
    <row r="1465" spans="5:5" x14ac:dyDescent="0.25">
      <c r="E1465" s="43">
        <f>Список!W1228</f>
        <v>0</v>
      </c>
    </row>
    <row r="1466" spans="5:5" x14ac:dyDescent="0.25">
      <c r="E1466" s="43">
        <f>Список!W1229</f>
        <v>0</v>
      </c>
    </row>
    <row r="1467" spans="5:5" x14ac:dyDescent="0.25">
      <c r="E1467" s="43">
        <f>Список!W1230</f>
        <v>0</v>
      </c>
    </row>
    <row r="1468" spans="5:5" x14ac:dyDescent="0.25">
      <c r="E1468" s="43">
        <f>Список!W1231</f>
        <v>0</v>
      </c>
    </row>
    <row r="1469" spans="5:5" x14ac:dyDescent="0.25">
      <c r="E1469" s="43">
        <f>Список!W1232</f>
        <v>0</v>
      </c>
    </row>
    <row r="1470" spans="5:5" x14ac:dyDescent="0.25">
      <c r="E1470" s="43">
        <f>Список!W1233</f>
        <v>0</v>
      </c>
    </row>
    <row r="1471" spans="5:5" x14ac:dyDescent="0.25">
      <c r="E1471" s="43">
        <f>Список!W1234</f>
        <v>0</v>
      </c>
    </row>
    <row r="1472" spans="5:5" x14ac:dyDescent="0.25">
      <c r="E1472" s="43">
        <f>Список!W1235</f>
        <v>0</v>
      </c>
    </row>
    <row r="1473" spans="5:5" x14ac:dyDescent="0.25">
      <c r="E1473" s="43">
        <f>Список!W1236</f>
        <v>0</v>
      </c>
    </row>
    <row r="1474" spans="5:5" x14ac:dyDescent="0.25">
      <c r="E1474" s="43">
        <f>Список!W1238</f>
        <v>0</v>
      </c>
    </row>
    <row r="1475" spans="5:5" x14ac:dyDescent="0.25">
      <c r="E1475" s="43">
        <f>Список!W1239</f>
        <v>0</v>
      </c>
    </row>
    <row r="1476" spans="5:5" x14ac:dyDescent="0.25">
      <c r="E1476" s="43">
        <f>Список!W1240</f>
        <v>0</v>
      </c>
    </row>
    <row r="1477" spans="5:5" x14ac:dyDescent="0.25">
      <c r="E1477" s="43">
        <f>Список!W1241</f>
        <v>0</v>
      </c>
    </row>
    <row r="1478" spans="5:5" x14ac:dyDescent="0.25">
      <c r="E1478" s="43">
        <f>Список!W1242</f>
        <v>0</v>
      </c>
    </row>
    <row r="1479" spans="5:5" x14ac:dyDescent="0.25">
      <c r="E1479" s="43">
        <f>Список!W1243</f>
        <v>0</v>
      </c>
    </row>
    <row r="1480" spans="5:5" x14ac:dyDescent="0.25">
      <c r="E1480" s="43">
        <f>Список!W1244</f>
        <v>0</v>
      </c>
    </row>
    <row r="1481" spans="5:5" x14ac:dyDescent="0.25">
      <c r="E1481" s="43">
        <f>Список!W1245</f>
        <v>0</v>
      </c>
    </row>
    <row r="1482" spans="5:5" x14ac:dyDescent="0.25">
      <c r="E1482" s="43">
        <f>Список!W1246</f>
        <v>0</v>
      </c>
    </row>
    <row r="1483" spans="5:5" x14ac:dyDescent="0.25">
      <c r="E1483" s="43">
        <f>Список!W1247</f>
        <v>0</v>
      </c>
    </row>
    <row r="1484" spans="5:5" x14ac:dyDescent="0.25">
      <c r="E1484" s="43">
        <f>Список!W1248</f>
        <v>0</v>
      </c>
    </row>
    <row r="1485" spans="5:5" x14ac:dyDescent="0.25">
      <c r="E1485" s="43">
        <f>Список!W1249</f>
        <v>0</v>
      </c>
    </row>
    <row r="1486" spans="5:5" x14ac:dyDescent="0.25">
      <c r="E1486" s="43">
        <f>Список!W1250</f>
        <v>0</v>
      </c>
    </row>
    <row r="1487" spans="5:5" x14ac:dyDescent="0.25">
      <c r="E1487" s="43">
        <f>Список!W1251</f>
        <v>0</v>
      </c>
    </row>
    <row r="1488" spans="5:5" x14ac:dyDescent="0.25">
      <c r="E1488" s="43">
        <f>Список!W1252</f>
        <v>0</v>
      </c>
    </row>
    <row r="1489" spans="5:5" x14ac:dyDescent="0.25">
      <c r="E1489" s="43">
        <f>Список!W1253</f>
        <v>0</v>
      </c>
    </row>
    <row r="1490" spans="5:5" x14ac:dyDescent="0.25">
      <c r="E1490" s="43">
        <f>Список!W1255</f>
        <v>0</v>
      </c>
    </row>
    <row r="1491" spans="5:5" x14ac:dyDescent="0.25">
      <c r="E1491" s="43">
        <f>Список!W1256</f>
        <v>0</v>
      </c>
    </row>
    <row r="1492" spans="5:5" x14ac:dyDescent="0.25">
      <c r="E1492" s="43">
        <f>Список!W1257</f>
        <v>0</v>
      </c>
    </row>
    <row r="1493" spans="5:5" x14ac:dyDescent="0.25">
      <c r="E1493" s="43">
        <f>Список!W1258</f>
        <v>0</v>
      </c>
    </row>
    <row r="1494" spans="5:5" x14ac:dyDescent="0.25">
      <c r="E1494" s="43">
        <f>Список!W1259</f>
        <v>0</v>
      </c>
    </row>
    <row r="1495" spans="5:5" x14ac:dyDescent="0.25">
      <c r="E1495" s="43">
        <f>Список!W1260</f>
        <v>0</v>
      </c>
    </row>
    <row r="1496" spans="5:5" x14ac:dyDescent="0.25">
      <c r="E1496" s="43">
        <f>Список!W1261</f>
        <v>0</v>
      </c>
    </row>
    <row r="1497" spans="5:5" x14ac:dyDescent="0.25">
      <c r="E1497" s="43">
        <f>Список!W1262</f>
        <v>0</v>
      </c>
    </row>
    <row r="1498" spans="5:5" x14ac:dyDescent="0.25">
      <c r="E1498" s="43">
        <f>Список!W1263</f>
        <v>0</v>
      </c>
    </row>
    <row r="1499" spans="5:5" x14ac:dyDescent="0.25">
      <c r="E1499" s="43">
        <f>Список!W1264</f>
        <v>0</v>
      </c>
    </row>
    <row r="1500" spans="5:5" x14ac:dyDescent="0.25">
      <c r="E1500" s="43">
        <f>Список!W1265</f>
        <v>0</v>
      </c>
    </row>
    <row r="1501" spans="5:5" x14ac:dyDescent="0.25">
      <c r="E1501" s="43">
        <f>Список!W1266</f>
        <v>0</v>
      </c>
    </row>
    <row r="1502" spans="5:5" x14ac:dyDescent="0.25">
      <c r="E1502" s="43">
        <f>Список!W1267</f>
        <v>0</v>
      </c>
    </row>
    <row r="1503" spans="5:5" x14ac:dyDescent="0.25">
      <c r="E1503" s="43">
        <f>Список!W1268</f>
        <v>0</v>
      </c>
    </row>
    <row r="1504" spans="5:5" x14ac:dyDescent="0.25">
      <c r="E1504" s="43">
        <f>Список!W1269</f>
        <v>0</v>
      </c>
    </row>
    <row r="1505" spans="5:5" x14ac:dyDescent="0.25">
      <c r="E1505" s="43">
        <f>Список!W1270</f>
        <v>0</v>
      </c>
    </row>
    <row r="1506" spans="5:5" x14ac:dyDescent="0.25">
      <c r="E1506" s="43">
        <f>Список!W1272</f>
        <v>0</v>
      </c>
    </row>
    <row r="1507" spans="5:5" x14ac:dyDescent="0.25">
      <c r="E1507" s="43">
        <f>Список!W1273</f>
        <v>0</v>
      </c>
    </row>
    <row r="1508" spans="5:5" x14ac:dyDescent="0.25">
      <c r="E1508" s="43">
        <f>Список!W1274</f>
        <v>0</v>
      </c>
    </row>
    <row r="1509" spans="5:5" x14ac:dyDescent="0.25">
      <c r="E1509" s="43">
        <f>Список!W1275</f>
        <v>0</v>
      </c>
    </row>
    <row r="1510" spans="5:5" x14ac:dyDescent="0.25">
      <c r="E1510" s="43">
        <f>Список!W1276</f>
        <v>0</v>
      </c>
    </row>
    <row r="1511" spans="5:5" x14ac:dyDescent="0.25">
      <c r="E1511" s="43">
        <f>Список!W1277</f>
        <v>0</v>
      </c>
    </row>
    <row r="1512" spans="5:5" x14ac:dyDescent="0.25">
      <c r="E1512" s="43">
        <f>Список!W1278</f>
        <v>0</v>
      </c>
    </row>
    <row r="1513" spans="5:5" x14ac:dyDescent="0.25">
      <c r="E1513" s="43">
        <f>Список!W1279</f>
        <v>0</v>
      </c>
    </row>
    <row r="1514" spans="5:5" x14ac:dyDescent="0.25">
      <c r="E1514" s="43">
        <f>Список!W1280</f>
        <v>0</v>
      </c>
    </row>
    <row r="1515" spans="5:5" x14ac:dyDescent="0.25">
      <c r="E1515" s="43">
        <f>Список!W1281</f>
        <v>0</v>
      </c>
    </row>
    <row r="1516" spans="5:5" x14ac:dyDescent="0.25">
      <c r="E1516" s="43">
        <f>Список!W1282</f>
        <v>0</v>
      </c>
    </row>
    <row r="1517" spans="5:5" x14ac:dyDescent="0.25">
      <c r="E1517" s="43">
        <f>Список!W1283</f>
        <v>0</v>
      </c>
    </row>
    <row r="1518" spans="5:5" x14ac:dyDescent="0.25">
      <c r="E1518" s="43">
        <f>Список!W1284</f>
        <v>0</v>
      </c>
    </row>
    <row r="1519" spans="5:5" x14ac:dyDescent="0.25">
      <c r="E1519" s="43">
        <f>Список!W1285</f>
        <v>0</v>
      </c>
    </row>
    <row r="1520" spans="5:5" x14ac:dyDescent="0.25">
      <c r="E1520" s="43">
        <f>Список!W1286</f>
        <v>0</v>
      </c>
    </row>
    <row r="1521" spans="5:5" x14ac:dyDescent="0.25">
      <c r="E1521" s="43">
        <f>Список!W1287</f>
        <v>0</v>
      </c>
    </row>
    <row r="1522" spans="5:5" x14ac:dyDescent="0.25">
      <c r="E1522" s="43">
        <f>Список!W1289</f>
        <v>0</v>
      </c>
    </row>
    <row r="1523" spans="5:5" x14ac:dyDescent="0.25">
      <c r="E1523" s="43">
        <f>Список!W1290</f>
        <v>0</v>
      </c>
    </row>
    <row r="1524" spans="5:5" x14ac:dyDescent="0.25">
      <c r="E1524" s="43">
        <f>Список!W1291</f>
        <v>0</v>
      </c>
    </row>
    <row r="1525" spans="5:5" x14ac:dyDescent="0.25">
      <c r="E1525" s="43">
        <f>Список!W1292</f>
        <v>0</v>
      </c>
    </row>
    <row r="1526" spans="5:5" x14ac:dyDescent="0.25">
      <c r="E1526" s="43">
        <f>Список!W1293</f>
        <v>0</v>
      </c>
    </row>
    <row r="1527" spans="5:5" x14ac:dyDescent="0.25">
      <c r="E1527" s="43">
        <f>Список!W1294</f>
        <v>0</v>
      </c>
    </row>
    <row r="1528" spans="5:5" x14ac:dyDescent="0.25">
      <c r="E1528" s="43">
        <f>Список!W1295</f>
        <v>0</v>
      </c>
    </row>
    <row r="1529" spans="5:5" x14ac:dyDescent="0.25">
      <c r="E1529" s="43">
        <f>Список!W1296</f>
        <v>0</v>
      </c>
    </row>
    <row r="1530" spans="5:5" x14ac:dyDescent="0.25">
      <c r="E1530" s="43">
        <f>Список!W1297</f>
        <v>0</v>
      </c>
    </row>
    <row r="1531" spans="5:5" x14ac:dyDescent="0.25">
      <c r="E1531" s="43">
        <f>Список!W1298</f>
        <v>0</v>
      </c>
    </row>
    <row r="1532" spans="5:5" x14ac:dyDescent="0.25">
      <c r="E1532" s="43">
        <f>Список!W1299</f>
        <v>0</v>
      </c>
    </row>
    <row r="1533" spans="5:5" x14ac:dyDescent="0.25">
      <c r="E1533" s="43">
        <f>Список!W1300</f>
        <v>0</v>
      </c>
    </row>
    <row r="1534" spans="5:5" x14ac:dyDescent="0.25">
      <c r="E1534" s="43">
        <f>Список!W1301</f>
        <v>0</v>
      </c>
    </row>
    <row r="1535" spans="5:5" x14ac:dyDescent="0.25">
      <c r="E1535" s="43">
        <f>Список!W1302</f>
        <v>0</v>
      </c>
    </row>
    <row r="1536" spans="5:5" x14ac:dyDescent="0.25">
      <c r="E1536" s="43">
        <f>Список!W1303</f>
        <v>0</v>
      </c>
    </row>
    <row r="1537" spans="5:5" x14ac:dyDescent="0.25">
      <c r="E1537" s="43">
        <f>Список!W1304</f>
        <v>0</v>
      </c>
    </row>
    <row r="1538" spans="5:5" x14ac:dyDescent="0.25">
      <c r="E1538" s="43">
        <f>Список!W1306</f>
        <v>0</v>
      </c>
    </row>
    <row r="1539" spans="5:5" x14ac:dyDescent="0.25">
      <c r="E1539" s="43">
        <f>Список!W1307</f>
        <v>0</v>
      </c>
    </row>
    <row r="1540" spans="5:5" x14ac:dyDescent="0.25">
      <c r="E1540" s="43">
        <f>Список!W1308</f>
        <v>0</v>
      </c>
    </row>
    <row r="1541" spans="5:5" x14ac:dyDescent="0.25">
      <c r="E1541" s="43">
        <f>Список!W1309</f>
        <v>0</v>
      </c>
    </row>
    <row r="1542" spans="5:5" x14ac:dyDescent="0.25">
      <c r="E1542" s="43">
        <f>Список!W1310</f>
        <v>0</v>
      </c>
    </row>
    <row r="1543" spans="5:5" x14ac:dyDescent="0.25">
      <c r="E1543" s="43">
        <f>Список!W1311</f>
        <v>0</v>
      </c>
    </row>
    <row r="1544" spans="5:5" x14ac:dyDescent="0.25">
      <c r="E1544" s="43">
        <f>Список!W1312</f>
        <v>0</v>
      </c>
    </row>
    <row r="1545" spans="5:5" x14ac:dyDescent="0.25">
      <c r="E1545" s="43">
        <f>Список!W1313</f>
        <v>0</v>
      </c>
    </row>
    <row r="1546" spans="5:5" x14ac:dyDescent="0.25">
      <c r="E1546" s="43">
        <f>Список!W1314</f>
        <v>0</v>
      </c>
    </row>
    <row r="1547" spans="5:5" x14ac:dyDescent="0.25">
      <c r="E1547" s="43">
        <f>Список!W1315</f>
        <v>0</v>
      </c>
    </row>
    <row r="1548" spans="5:5" x14ac:dyDescent="0.25">
      <c r="E1548" s="43">
        <f>Список!W1316</f>
        <v>0</v>
      </c>
    </row>
    <row r="1549" spans="5:5" x14ac:dyDescent="0.25">
      <c r="E1549" s="43">
        <f>Список!W1317</f>
        <v>0</v>
      </c>
    </row>
    <row r="1550" spans="5:5" x14ac:dyDescent="0.25">
      <c r="E1550" s="43">
        <f>Список!W1318</f>
        <v>0</v>
      </c>
    </row>
    <row r="1551" spans="5:5" x14ac:dyDescent="0.25">
      <c r="E1551" s="43">
        <f>Список!W1319</f>
        <v>0</v>
      </c>
    </row>
    <row r="1552" spans="5:5" x14ac:dyDescent="0.25">
      <c r="E1552" s="43">
        <f>Список!W1320</f>
        <v>0</v>
      </c>
    </row>
    <row r="1553" spans="5:5" x14ac:dyDescent="0.25">
      <c r="E1553" s="43">
        <f>Список!W1321</f>
        <v>0</v>
      </c>
    </row>
    <row r="1554" spans="5:5" x14ac:dyDescent="0.25">
      <c r="E1554" s="43">
        <f>Список!W1323</f>
        <v>0</v>
      </c>
    </row>
    <row r="1555" spans="5:5" x14ac:dyDescent="0.25">
      <c r="E1555" s="43">
        <f>Список!W1324</f>
        <v>0</v>
      </c>
    </row>
    <row r="1556" spans="5:5" x14ac:dyDescent="0.25">
      <c r="E1556" s="43">
        <f>Список!W1325</f>
        <v>0</v>
      </c>
    </row>
    <row r="1557" spans="5:5" x14ac:dyDescent="0.25">
      <c r="E1557" s="43">
        <f>Список!W1326</f>
        <v>0</v>
      </c>
    </row>
    <row r="1558" spans="5:5" x14ac:dyDescent="0.25">
      <c r="E1558" s="43">
        <f>Список!W1327</f>
        <v>0</v>
      </c>
    </row>
    <row r="1559" spans="5:5" x14ac:dyDescent="0.25">
      <c r="E1559" s="43">
        <f>Список!W1328</f>
        <v>0</v>
      </c>
    </row>
    <row r="1560" spans="5:5" x14ac:dyDescent="0.25">
      <c r="E1560" s="43">
        <f>Список!W1329</f>
        <v>0</v>
      </c>
    </row>
    <row r="1561" spans="5:5" x14ac:dyDescent="0.25">
      <c r="E1561" s="43">
        <f>Список!W1330</f>
        <v>0</v>
      </c>
    </row>
    <row r="1562" spans="5:5" x14ac:dyDescent="0.25">
      <c r="E1562" s="43">
        <f>Список!W1331</f>
        <v>0</v>
      </c>
    </row>
    <row r="1563" spans="5:5" x14ac:dyDescent="0.25">
      <c r="E1563" s="43">
        <f>Список!W1332</f>
        <v>0</v>
      </c>
    </row>
    <row r="1564" spans="5:5" x14ac:dyDescent="0.25">
      <c r="E1564" s="43">
        <f>Список!W1333</f>
        <v>0</v>
      </c>
    </row>
    <row r="1565" spans="5:5" x14ac:dyDescent="0.25">
      <c r="E1565" s="43">
        <f>Список!W1334</f>
        <v>0</v>
      </c>
    </row>
    <row r="1566" spans="5:5" x14ac:dyDescent="0.25">
      <c r="E1566" s="43">
        <f>Список!W1335</f>
        <v>0</v>
      </c>
    </row>
    <row r="1567" spans="5:5" x14ac:dyDescent="0.25">
      <c r="E1567" s="43">
        <f>Список!W1336</f>
        <v>0</v>
      </c>
    </row>
    <row r="1568" spans="5:5" x14ac:dyDescent="0.25">
      <c r="E1568" s="43">
        <f>Список!W1337</f>
        <v>0</v>
      </c>
    </row>
    <row r="1569" spans="5:5" x14ac:dyDescent="0.25">
      <c r="E1569" s="43">
        <f>Список!W1338</f>
        <v>0</v>
      </c>
    </row>
    <row r="1570" spans="5:5" x14ac:dyDescent="0.25">
      <c r="E1570" s="43">
        <f>Список!W1340</f>
        <v>0</v>
      </c>
    </row>
    <row r="1571" spans="5:5" x14ac:dyDescent="0.25">
      <c r="E1571" s="43">
        <f>Список!W1341</f>
        <v>0</v>
      </c>
    </row>
    <row r="1572" spans="5:5" x14ac:dyDescent="0.25">
      <c r="E1572" s="43">
        <f>Список!W1342</f>
        <v>0</v>
      </c>
    </row>
    <row r="1573" spans="5:5" x14ac:dyDescent="0.25">
      <c r="E1573" s="43">
        <f>Список!W1343</f>
        <v>0</v>
      </c>
    </row>
    <row r="1574" spans="5:5" x14ac:dyDescent="0.25">
      <c r="E1574" s="43">
        <f>Список!W1344</f>
        <v>0</v>
      </c>
    </row>
    <row r="1575" spans="5:5" x14ac:dyDescent="0.25">
      <c r="E1575" s="43">
        <f>Список!W1345</f>
        <v>0</v>
      </c>
    </row>
    <row r="1576" spans="5:5" x14ac:dyDescent="0.25">
      <c r="E1576" s="43">
        <f>Список!W1346</f>
        <v>0</v>
      </c>
    </row>
    <row r="1577" spans="5:5" x14ac:dyDescent="0.25">
      <c r="E1577" s="43">
        <f>Список!W1347</f>
        <v>0</v>
      </c>
    </row>
    <row r="1578" spans="5:5" x14ac:dyDescent="0.25">
      <c r="E1578" s="43">
        <f>Список!W1348</f>
        <v>0</v>
      </c>
    </row>
    <row r="1579" spans="5:5" x14ac:dyDescent="0.25">
      <c r="E1579" s="43">
        <f>Список!W1349</f>
        <v>0</v>
      </c>
    </row>
    <row r="1580" spans="5:5" x14ac:dyDescent="0.25">
      <c r="E1580" s="43">
        <f>Список!W1350</f>
        <v>0</v>
      </c>
    </row>
    <row r="1581" spans="5:5" x14ac:dyDescent="0.25">
      <c r="E1581" s="43">
        <f>Список!W1351</f>
        <v>0</v>
      </c>
    </row>
    <row r="1582" spans="5:5" x14ac:dyDescent="0.25">
      <c r="E1582" s="43">
        <f>Список!W1352</f>
        <v>0</v>
      </c>
    </row>
    <row r="1583" spans="5:5" x14ac:dyDescent="0.25">
      <c r="E1583" s="43">
        <f>Список!W1353</f>
        <v>0</v>
      </c>
    </row>
    <row r="1584" spans="5:5" x14ac:dyDescent="0.25">
      <c r="E1584" s="43">
        <f>Список!W1354</f>
        <v>0</v>
      </c>
    </row>
    <row r="1585" spans="5:5" x14ac:dyDescent="0.25">
      <c r="E1585" s="43">
        <f>Список!W1355</f>
        <v>0</v>
      </c>
    </row>
    <row r="1586" spans="5:5" x14ac:dyDescent="0.25">
      <c r="E1586" s="43">
        <f>Список!W1357</f>
        <v>0</v>
      </c>
    </row>
    <row r="1587" spans="5:5" x14ac:dyDescent="0.25">
      <c r="E1587" s="43">
        <f>Список!W1358</f>
        <v>0</v>
      </c>
    </row>
    <row r="1588" spans="5:5" x14ac:dyDescent="0.25">
      <c r="E1588" s="43">
        <f>Список!W1359</f>
        <v>0</v>
      </c>
    </row>
    <row r="1589" spans="5:5" x14ac:dyDescent="0.25">
      <c r="E1589" s="43">
        <f>Список!W1360</f>
        <v>0</v>
      </c>
    </row>
    <row r="1590" spans="5:5" x14ac:dyDescent="0.25">
      <c r="E1590" s="43">
        <f>Список!W1361</f>
        <v>0</v>
      </c>
    </row>
    <row r="1591" spans="5:5" x14ac:dyDescent="0.25">
      <c r="E1591" s="43">
        <f>Список!W1362</f>
        <v>0</v>
      </c>
    </row>
    <row r="1592" spans="5:5" x14ac:dyDescent="0.25">
      <c r="E1592" s="43">
        <f>Список!W1363</f>
        <v>0</v>
      </c>
    </row>
    <row r="1593" spans="5:5" x14ac:dyDescent="0.25">
      <c r="E1593" s="43">
        <f>Список!W1364</f>
        <v>0</v>
      </c>
    </row>
    <row r="1594" spans="5:5" x14ac:dyDescent="0.25">
      <c r="E1594" s="43">
        <f>Список!W1365</f>
        <v>0</v>
      </c>
    </row>
    <row r="1595" spans="5:5" x14ac:dyDescent="0.25">
      <c r="E1595" s="43">
        <f>Список!W1366</f>
        <v>0</v>
      </c>
    </row>
    <row r="1596" spans="5:5" x14ac:dyDescent="0.25">
      <c r="E1596" s="43">
        <f>Список!W1367</f>
        <v>0</v>
      </c>
    </row>
    <row r="1597" spans="5:5" x14ac:dyDescent="0.25">
      <c r="E1597" s="43">
        <f>Список!W1368</f>
        <v>0</v>
      </c>
    </row>
    <row r="1598" spans="5:5" x14ac:dyDescent="0.25">
      <c r="E1598" s="43">
        <f>Список!W1369</f>
        <v>0</v>
      </c>
    </row>
    <row r="1599" spans="5:5" x14ac:dyDescent="0.25">
      <c r="E1599" s="43">
        <f>Список!W1370</f>
        <v>0</v>
      </c>
    </row>
    <row r="1600" spans="5:5" x14ac:dyDescent="0.25">
      <c r="E1600" s="43">
        <f>Список!W1371</f>
        <v>0</v>
      </c>
    </row>
    <row r="1601" spans="5:5" x14ac:dyDescent="0.25">
      <c r="E1601" s="43">
        <f>Список!W1372</f>
        <v>0</v>
      </c>
    </row>
    <row r="1602" spans="5:5" x14ac:dyDescent="0.25">
      <c r="E1602" s="43">
        <f>Список!W1374</f>
        <v>0</v>
      </c>
    </row>
    <row r="1603" spans="5:5" x14ac:dyDescent="0.25">
      <c r="E1603" s="43">
        <f>Список!W1375</f>
        <v>0</v>
      </c>
    </row>
    <row r="1604" spans="5:5" x14ac:dyDescent="0.25">
      <c r="E1604" s="43">
        <f>Список!W1376</f>
        <v>0</v>
      </c>
    </row>
    <row r="1605" spans="5:5" x14ac:dyDescent="0.25">
      <c r="E1605" s="43">
        <f>Список!W1377</f>
        <v>0</v>
      </c>
    </row>
    <row r="1606" spans="5:5" x14ac:dyDescent="0.25">
      <c r="E1606" s="43">
        <f>Список!W1378</f>
        <v>0</v>
      </c>
    </row>
    <row r="1607" spans="5:5" x14ac:dyDescent="0.25">
      <c r="E1607" s="43">
        <f>Список!W1379</f>
        <v>0</v>
      </c>
    </row>
    <row r="1608" spans="5:5" x14ac:dyDescent="0.25">
      <c r="E1608" s="43">
        <f>Список!W1380</f>
        <v>0</v>
      </c>
    </row>
    <row r="1609" spans="5:5" x14ac:dyDescent="0.25">
      <c r="E1609" s="43">
        <f>Список!W1381</f>
        <v>0</v>
      </c>
    </row>
    <row r="1610" spans="5:5" x14ac:dyDescent="0.25">
      <c r="E1610" s="43">
        <f>Список!W1382</f>
        <v>0</v>
      </c>
    </row>
    <row r="1611" spans="5:5" x14ac:dyDescent="0.25">
      <c r="E1611" s="43">
        <f>Список!W1383</f>
        <v>0</v>
      </c>
    </row>
    <row r="1612" spans="5:5" x14ac:dyDescent="0.25">
      <c r="E1612" s="43">
        <f>Список!W1384</f>
        <v>0</v>
      </c>
    </row>
    <row r="1613" spans="5:5" x14ac:dyDescent="0.25">
      <c r="E1613" s="43">
        <f>Список!W1385</f>
        <v>0</v>
      </c>
    </row>
    <row r="1614" spans="5:5" x14ac:dyDescent="0.25">
      <c r="E1614" s="43">
        <f>Список!W1386</f>
        <v>0</v>
      </c>
    </row>
    <row r="1615" spans="5:5" x14ac:dyDescent="0.25">
      <c r="E1615" s="43">
        <f>Список!W1387</f>
        <v>0</v>
      </c>
    </row>
    <row r="1616" spans="5:5" x14ac:dyDescent="0.25">
      <c r="E1616" s="43">
        <f>Список!W1388</f>
        <v>0</v>
      </c>
    </row>
    <row r="1617" spans="5:5" x14ac:dyDescent="0.25">
      <c r="E1617" s="43">
        <f>Список!W1389</f>
        <v>0</v>
      </c>
    </row>
    <row r="1618" spans="5:5" x14ac:dyDescent="0.25">
      <c r="E1618" s="43">
        <f>Список!W1391</f>
        <v>0</v>
      </c>
    </row>
    <row r="1619" spans="5:5" x14ac:dyDescent="0.25">
      <c r="E1619" s="43">
        <f>Список!W1392</f>
        <v>0</v>
      </c>
    </row>
    <row r="1620" spans="5:5" x14ac:dyDescent="0.25">
      <c r="E1620" s="43">
        <f>Список!W1393</f>
        <v>0</v>
      </c>
    </row>
    <row r="1621" spans="5:5" x14ac:dyDescent="0.25">
      <c r="E1621" s="43">
        <f>Список!W1394</f>
        <v>0</v>
      </c>
    </row>
    <row r="1622" spans="5:5" x14ac:dyDescent="0.25">
      <c r="E1622" s="43">
        <f>Список!W1395</f>
        <v>0</v>
      </c>
    </row>
    <row r="1623" spans="5:5" x14ac:dyDescent="0.25">
      <c r="E1623" s="43">
        <f>Список!W1396</f>
        <v>0</v>
      </c>
    </row>
    <row r="1624" spans="5:5" x14ac:dyDescent="0.25">
      <c r="E1624" s="43">
        <f>Список!W1397</f>
        <v>0</v>
      </c>
    </row>
    <row r="1625" spans="5:5" x14ac:dyDescent="0.25">
      <c r="E1625" s="43">
        <f>Список!W1398</f>
        <v>0</v>
      </c>
    </row>
    <row r="1626" spans="5:5" x14ac:dyDescent="0.25">
      <c r="E1626" s="43">
        <f>Список!W1399</f>
        <v>0</v>
      </c>
    </row>
    <row r="1627" spans="5:5" x14ac:dyDescent="0.25">
      <c r="E1627" s="43">
        <f>Список!W1400</f>
        <v>0</v>
      </c>
    </row>
    <row r="1628" spans="5:5" x14ac:dyDescent="0.25">
      <c r="E1628" s="43">
        <f>Список!W1401</f>
        <v>0</v>
      </c>
    </row>
    <row r="1629" spans="5:5" x14ac:dyDescent="0.25">
      <c r="E1629" s="43">
        <f>Список!W1402</f>
        <v>0</v>
      </c>
    </row>
    <row r="1630" spans="5:5" x14ac:dyDescent="0.25">
      <c r="E1630" s="43">
        <f>Список!W1403</f>
        <v>0</v>
      </c>
    </row>
    <row r="1631" spans="5:5" x14ac:dyDescent="0.25">
      <c r="E1631" s="43">
        <f>Список!W1404</f>
        <v>0</v>
      </c>
    </row>
    <row r="1632" spans="5:5" x14ac:dyDescent="0.25">
      <c r="E1632" s="43">
        <f>Список!W1405</f>
        <v>0</v>
      </c>
    </row>
    <row r="1633" spans="5:5" x14ac:dyDescent="0.25">
      <c r="E1633" s="43">
        <f>Список!W1406</f>
        <v>0</v>
      </c>
    </row>
    <row r="1634" spans="5:5" x14ac:dyDescent="0.25">
      <c r="E1634" s="43">
        <f>Список!W1408</f>
        <v>0</v>
      </c>
    </row>
    <row r="1635" spans="5:5" x14ac:dyDescent="0.25">
      <c r="E1635" s="43">
        <f>Список!W1409</f>
        <v>0</v>
      </c>
    </row>
    <row r="1636" spans="5:5" x14ac:dyDescent="0.25">
      <c r="E1636" s="43">
        <f>Список!W1410</f>
        <v>0</v>
      </c>
    </row>
    <row r="1637" spans="5:5" x14ac:dyDescent="0.25">
      <c r="E1637" s="43">
        <f>Список!W1411</f>
        <v>0</v>
      </c>
    </row>
    <row r="1638" spans="5:5" x14ac:dyDescent="0.25">
      <c r="E1638" s="43">
        <f>Список!W1412</f>
        <v>0</v>
      </c>
    </row>
    <row r="1639" spans="5:5" x14ac:dyDescent="0.25">
      <c r="E1639" s="43">
        <f>Список!W1413</f>
        <v>0</v>
      </c>
    </row>
    <row r="1640" spans="5:5" x14ac:dyDescent="0.25">
      <c r="E1640" s="43">
        <f>Список!W1414</f>
        <v>0</v>
      </c>
    </row>
    <row r="1641" spans="5:5" x14ac:dyDescent="0.25">
      <c r="E1641" s="43">
        <f>Список!W1415</f>
        <v>0</v>
      </c>
    </row>
    <row r="1642" spans="5:5" x14ac:dyDescent="0.25">
      <c r="E1642" s="43">
        <f>Список!W1416</f>
        <v>0</v>
      </c>
    </row>
    <row r="1643" spans="5:5" x14ac:dyDescent="0.25">
      <c r="E1643" s="43">
        <f>Список!W1417</f>
        <v>0</v>
      </c>
    </row>
    <row r="1644" spans="5:5" x14ac:dyDescent="0.25">
      <c r="E1644" s="43">
        <f>Список!W1418</f>
        <v>0</v>
      </c>
    </row>
    <row r="1645" spans="5:5" x14ac:dyDescent="0.25">
      <c r="E1645" s="43">
        <f>Список!W1419</f>
        <v>0</v>
      </c>
    </row>
    <row r="1646" spans="5:5" x14ac:dyDescent="0.25">
      <c r="E1646" s="43">
        <f>Список!W1420</f>
        <v>0</v>
      </c>
    </row>
    <row r="1647" spans="5:5" x14ac:dyDescent="0.25">
      <c r="E1647" s="43">
        <f>Список!W1421</f>
        <v>0</v>
      </c>
    </row>
    <row r="1648" spans="5:5" x14ac:dyDescent="0.25">
      <c r="E1648" s="43">
        <f>Список!W1422</f>
        <v>0</v>
      </c>
    </row>
    <row r="1649" spans="5:5" x14ac:dyDescent="0.25">
      <c r="E1649" s="43">
        <f>Список!W1423</f>
        <v>0</v>
      </c>
    </row>
    <row r="1650" spans="5:5" x14ac:dyDescent="0.25">
      <c r="E1650" s="43">
        <f>Список!W1425</f>
        <v>0</v>
      </c>
    </row>
    <row r="1651" spans="5:5" x14ac:dyDescent="0.25">
      <c r="E1651" s="43">
        <f>Список!W1426</f>
        <v>0</v>
      </c>
    </row>
    <row r="1652" spans="5:5" x14ac:dyDescent="0.25">
      <c r="E1652" s="43">
        <f>Список!W1427</f>
        <v>0</v>
      </c>
    </row>
    <row r="1653" spans="5:5" x14ac:dyDescent="0.25">
      <c r="E1653" s="43">
        <f>Список!W1428</f>
        <v>0</v>
      </c>
    </row>
    <row r="1654" spans="5:5" x14ac:dyDescent="0.25">
      <c r="E1654" s="43">
        <f>Список!W1429</f>
        <v>0</v>
      </c>
    </row>
    <row r="1655" spans="5:5" x14ac:dyDescent="0.25">
      <c r="E1655" s="43">
        <f>Список!W1430</f>
        <v>0</v>
      </c>
    </row>
    <row r="1656" spans="5:5" x14ac:dyDescent="0.25">
      <c r="E1656" s="43">
        <f>Список!W1431</f>
        <v>0</v>
      </c>
    </row>
    <row r="1657" spans="5:5" x14ac:dyDescent="0.25">
      <c r="E1657" s="43">
        <f>Список!W1432</f>
        <v>0</v>
      </c>
    </row>
    <row r="1658" spans="5:5" x14ac:dyDescent="0.25">
      <c r="E1658" s="43">
        <f>Список!W1433</f>
        <v>0</v>
      </c>
    </row>
    <row r="1659" spans="5:5" x14ac:dyDescent="0.25">
      <c r="E1659" s="43">
        <f>Список!W1434</f>
        <v>0</v>
      </c>
    </row>
    <row r="1660" spans="5:5" x14ac:dyDescent="0.25">
      <c r="E1660" s="43">
        <f>Список!W1435</f>
        <v>0</v>
      </c>
    </row>
    <row r="1661" spans="5:5" x14ac:dyDescent="0.25">
      <c r="E1661" s="43">
        <f>Список!W1436</f>
        <v>0</v>
      </c>
    </row>
    <row r="1662" spans="5:5" x14ac:dyDescent="0.25">
      <c r="E1662" s="43">
        <f>Список!W1437</f>
        <v>0</v>
      </c>
    </row>
    <row r="1663" spans="5:5" x14ac:dyDescent="0.25">
      <c r="E1663" s="43">
        <f>Список!W1438</f>
        <v>0</v>
      </c>
    </row>
    <row r="1664" spans="5:5" x14ac:dyDescent="0.25">
      <c r="E1664" s="43">
        <f>Список!W1439</f>
        <v>0</v>
      </c>
    </row>
    <row r="1665" spans="5:5" x14ac:dyDescent="0.25">
      <c r="E1665" s="43">
        <f>Список!W1440</f>
        <v>0</v>
      </c>
    </row>
    <row r="1666" spans="5:5" x14ac:dyDescent="0.25">
      <c r="E1666" s="43">
        <f>Список!W1442</f>
        <v>0</v>
      </c>
    </row>
    <row r="1667" spans="5:5" x14ac:dyDescent="0.25">
      <c r="E1667" s="43">
        <f>Список!W1443</f>
        <v>0</v>
      </c>
    </row>
    <row r="1668" spans="5:5" x14ac:dyDescent="0.25">
      <c r="E1668" s="43">
        <f>Список!W1444</f>
        <v>0</v>
      </c>
    </row>
    <row r="1669" spans="5:5" x14ac:dyDescent="0.25">
      <c r="E1669" s="43">
        <f>Список!W1445</f>
        <v>0</v>
      </c>
    </row>
    <row r="1670" spans="5:5" x14ac:dyDescent="0.25">
      <c r="E1670" s="43">
        <f>Список!W1446</f>
        <v>0</v>
      </c>
    </row>
    <row r="1671" spans="5:5" x14ac:dyDescent="0.25">
      <c r="E1671" s="43">
        <f>Список!W1447</f>
        <v>0</v>
      </c>
    </row>
    <row r="1672" spans="5:5" x14ac:dyDescent="0.25">
      <c r="E1672" s="43">
        <f>Список!W1448</f>
        <v>0</v>
      </c>
    </row>
    <row r="1673" spans="5:5" x14ac:dyDescent="0.25">
      <c r="E1673" s="43">
        <f>Список!W1449</f>
        <v>0</v>
      </c>
    </row>
    <row r="1674" spans="5:5" x14ac:dyDescent="0.25">
      <c r="E1674" s="43">
        <f>Список!W1450</f>
        <v>0</v>
      </c>
    </row>
    <row r="1675" spans="5:5" x14ac:dyDescent="0.25">
      <c r="E1675" s="43">
        <f>Список!W1451</f>
        <v>0</v>
      </c>
    </row>
    <row r="1676" spans="5:5" x14ac:dyDescent="0.25">
      <c r="E1676" s="43">
        <f>Список!W1452</f>
        <v>0</v>
      </c>
    </row>
    <row r="1677" spans="5:5" x14ac:dyDescent="0.25">
      <c r="E1677" s="43">
        <f>Список!W1453</f>
        <v>0</v>
      </c>
    </row>
    <row r="1678" spans="5:5" x14ac:dyDescent="0.25">
      <c r="E1678" s="43">
        <f>Список!W1454</f>
        <v>0</v>
      </c>
    </row>
    <row r="1679" spans="5:5" x14ac:dyDescent="0.25">
      <c r="E1679" s="43">
        <f>Список!W1455</f>
        <v>0</v>
      </c>
    </row>
    <row r="1680" spans="5:5" x14ac:dyDescent="0.25">
      <c r="E1680" s="43">
        <f>Список!W1456</f>
        <v>0</v>
      </c>
    </row>
    <row r="1681" spans="5:5" x14ac:dyDescent="0.25">
      <c r="E1681" s="43">
        <f>Список!W1457</f>
        <v>0</v>
      </c>
    </row>
    <row r="1682" spans="5:5" x14ac:dyDescent="0.25">
      <c r="E1682" s="43">
        <f>Список!W1459</f>
        <v>0</v>
      </c>
    </row>
    <row r="1683" spans="5:5" x14ac:dyDescent="0.25">
      <c r="E1683" s="43">
        <f>Список!W1460</f>
        <v>0</v>
      </c>
    </row>
    <row r="1684" spans="5:5" x14ac:dyDescent="0.25">
      <c r="E1684" s="43">
        <f>Список!W1461</f>
        <v>0</v>
      </c>
    </row>
    <row r="1685" spans="5:5" x14ac:dyDescent="0.25">
      <c r="E1685" s="43">
        <f>Список!W1462</f>
        <v>0</v>
      </c>
    </row>
    <row r="1686" spans="5:5" x14ac:dyDescent="0.25">
      <c r="E1686" s="43">
        <f>Список!W1463</f>
        <v>0</v>
      </c>
    </row>
    <row r="1687" spans="5:5" x14ac:dyDescent="0.25">
      <c r="E1687" s="43">
        <f>Список!W1464</f>
        <v>0</v>
      </c>
    </row>
    <row r="1688" spans="5:5" x14ac:dyDescent="0.25">
      <c r="E1688" s="43">
        <f>Список!W1465</f>
        <v>0</v>
      </c>
    </row>
    <row r="1689" spans="5:5" x14ac:dyDescent="0.25">
      <c r="E1689" s="43">
        <f>Список!W1466</f>
        <v>0</v>
      </c>
    </row>
    <row r="1690" spans="5:5" x14ac:dyDescent="0.25">
      <c r="E1690" s="43">
        <f>Список!W1467</f>
        <v>0</v>
      </c>
    </row>
    <row r="1691" spans="5:5" x14ac:dyDescent="0.25">
      <c r="E1691" s="43">
        <f>Список!W1468</f>
        <v>0</v>
      </c>
    </row>
    <row r="1692" spans="5:5" x14ac:dyDescent="0.25">
      <c r="E1692" s="43">
        <f>Список!W1469</f>
        <v>0</v>
      </c>
    </row>
    <row r="1693" spans="5:5" x14ac:dyDescent="0.25">
      <c r="E1693" s="43">
        <f>Список!W1470</f>
        <v>0</v>
      </c>
    </row>
    <row r="1694" spans="5:5" x14ac:dyDescent="0.25">
      <c r="E1694" s="43">
        <f>Список!W1471</f>
        <v>0</v>
      </c>
    </row>
    <row r="1695" spans="5:5" x14ac:dyDescent="0.25">
      <c r="E1695" s="43">
        <f>Список!W1472</f>
        <v>0</v>
      </c>
    </row>
    <row r="1696" spans="5:5" x14ac:dyDescent="0.25">
      <c r="E1696" s="43">
        <f>Список!W1473</f>
        <v>0</v>
      </c>
    </row>
    <row r="1697" spans="5:5" x14ac:dyDescent="0.25">
      <c r="E1697" s="43">
        <f>Список!W1474</f>
        <v>0</v>
      </c>
    </row>
    <row r="1698" spans="5:5" x14ac:dyDescent="0.25">
      <c r="E1698" s="43">
        <f>Список!W1476</f>
        <v>0</v>
      </c>
    </row>
    <row r="1699" spans="5:5" x14ac:dyDescent="0.25">
      <c r="E1699" s="43">
        <f>Список!W1477</f>
        <v>0</v>
      </c>
    </row>
    <row r="1700" spans="5:5" x14ac:dyDescent="0.25">
      <c r="E1700" s="43">
        <f>Список!W1478</f>
        <v>0</v>
      </c>
    </row>
    <row r="1701" spans="5:5" x14ac:dyDescent="0.25">
      <c r="E1701" s="43">
        <f>Список!W1479</f>
        <v>0</v>
      </c>
    </row>
    <row r="1702" spans="5:5" x14ac:dyDescent="0.25">
      <c r="E1702" s="43">
        <f>Список!W1480</f>
        <v>0</v>
      </c>
    </row>
    <row r="1703" spans="5:5" x14ac:dyDescent="0.25">
      <c r="E1703" s="43">
        <f>Список!W1481</f>
        <v>0</v>
      </c>
    </row>
    <row r="1704" spans="5:5" x14ac:dyDescent="0.25">
      <c r="E1704" s="43">
        <f>Список!W1482</f>
        <v>0</v>
      </c>
    </row>
    <row r="1705" spans="5:5" x14ac:dyDescent="0.25">
      <c r="E1705" s="43">
        <f>Список!W1483</f>
        <v>0</v>
      </c>
    </row>
    <row r="1706" spans="5:5" x14ac:dyDescent="0.25">
      <c r="E1706" s="43">
        <f>Список!W1484</f>
        <v>0</v>
      </c>
    </row>
    <row r="1707" spans="5:5" x14ac:dyDescent="0.25">
      <c r="E1707" s="43">
        <f>Список!W1485</f>
        <v>0</v>
      </c>
    </row>
    <row r="1708" spans="5:5" x14ac:dyDescent="0.25">
      <c r="E1708" s="43">
        <f>Список!W1486</f>
        <v>0</v>
      </c>
    </row>
    <row r="1709" spans="5:5" x14ac:dyDescent="0.25">
      <c r="E1709" s="43">
        <f>Список!W1487</f>
        <v>0</v>
      </c>
    </row>
    <row r="1710" spans="5:5" x14ac:dyDescent="0.25">
      <c r="E1710" s="43">
        <f>Список!W1488</f>
        <v>0</v>
      </c>
    </row>
    <row r="1711" spans="5:5" x14ac:dyDescent="0.25">
      <c r="E1711" s="43">
        <f>Список!W1489</f>
        <v>0</v>
      </c>
    </row>
    <row r="1712" spans="5:5" x14ac:dyDescent="0.25">
      <c r="E1712" s="43">
        <f>Список!W1490</f>
        <v>0</v>
      </c>
    </row>
    <row r="1713" spans="5:5" x14ac:dyDescent="0.25">
      <c r="E1713" s="43">
        <f>Список!W1491</f>
        <v>0</v>
      </c>
    </row>
    <row r="1714" spans="5:5" x14ac:dyDescent="0.25">
      <c r="E1714" s="43">
        <f>Список!W1493</f>
        <v>0</v>
      </c>
    </row>
    <row r="1715" spans="5:5" x14ac:dyDescent="0.25">
      <c r="E1715" s="43">
        <f>Список!W1494</f>
        <v>0</v>
      </c>
    </row>
    <row r="1716" spans="5:5" x14ac:dyDescent="0.25">
      <c r="E1716" s="43">
        <f>Список!W1495</f>
        <v>0</v>
      </c>
    </row>
    <row r="1717" spans="5:5" x14ac:dyDescent="0.25">
      <c r="E1717" s="43">
        <f>Список!W1496</f>
        <v>0</v>
      </c>
    </row>
    <row r="1718" spans="5:5" x14ac:dyDescent="0.25">
      <c r="E1718" s="43">
        <f>Список!W1497</f>
        <v>0</v>
      </c>
    </row>
    <row r="1719" spans="5:5" x14ac:dyDescent="0.25">
      <c r="E1719" s="43">
        <f>Список!W1498</f>
        <v>0</v>
      </c>
    </row>
    <row r="1720" spans="5:5" x14ac:dyDescent="0.25">
      <c r="E1720" s="43">
        <f>Список!W1499</f>
        <v>0</v>
      </c>
    </row>
    <row r="1721" spans="5:5" x14ac:dyDescent="0.25">
      <c r="E1721" s="43">
        <f>Список!W1500</f>
        <v>0</v>
      </c>
    </row>
    <row r="1722" spans="5:5" x14ac:dyDescent="0.25">
      <c r="E1722" s="43">
        <f>Список!W1501</f>
        <v>0</v>
      </c>
    </row>
    <row r="1723" spans="5:5" x14ac:dyDescent="0.25">
      <c r="E1723" s="43">
        <f>Список!W1502</f>
        <v>0</v>
      </c>
    </row>
    <row r="1724" spans="5:5" x14ac:dyDescent="0.25">
      <c r="E1724" s="43">
        <f>Список!W1503</f>
        <v>0</v>
      </c>
    </row>
    <row r="1725" spans="5:5" x14ac:dyDescent="0.25">
      <c r="E1725" s="43">
        <f>Список!W1504</f>
        <v>0</v>
      </c>
    </row>
    <row r="1726" spans="5:5" x14ac:dyDescent="0.25">
      <c r="E1726" s="43">
        <f>Список!W1505</f>
        <v>0</v>
      </c>
    </row>
    <row r="1727" spans="5:5" x14ac:dyDescent="0.25">
      <c r="E1727" s="43">
        <f>Список!W1506</f>
        <v>0</v>
      </c>
    </row>
    <row r="1728" spans="5:5" x14ac:dyDescent="0.25">
      <c r="E1728" s="43">
        <f>Список!W1507</f>
        <v>0</v>
      </c>
    </row>
    <row r="1729" spans="5:5" x14ac:dyDescent="0.25">
      <c r="E1729" s="43">
        <f>Список!W1508</f>
        <v>0</v>
      </c>
    </row>
    <row r="1730" spans="5:5" x14ac:dyDescent="0.25">
      <c r="E1730" s="43">
        <f>Список!W1510</f>
        <v>0</v>
      </c>
    </row>
    <row r="1731" spans="5:5" x14ac:dyDescent="0.25">
      <c r="E1731" s="43">
        <f>Список!W1511</f>
        <v>0</v>
      </c>
    </row>
    <row r="1732" spans="5:5" x14ac:dyDescent="0.25">
      <c r="E1732" s="43">
        <f>Список!W1512</f>
        <v>0</v>
      </c>
    </row>
    <row r="1733" spans="5:5" x14ac:dyDescent="0.25">
      <c r="E1733" s="43">
        <f>Список!W1513</f>
        <v>0</v>
      </c>
    </row>
    <row r="1734" spans="5:5" x14ac:dyDescent="0.25">
      <c r="E1734" s="43">
        <f>Список!W1514</f>
        <v>0</v>
      </c>
    </row>
    <row r="1735" spans="5:5" x14ac:dyDescent="0.25">
      <c r="E1735" s="43">
        <f>Список!W1515</f>
        <v>0</v>
      </c>
    </row>
    <row r="1736" spans="5:5" x14ac:dyDescent="0.25">
      <c r="E1736" s="43">
        <f>Список!W1516</f>
        <v>0</v>
      </c>
    </row>
    <row r="1737" spans="5:5" x14ac:dyDescent="0.25">
      <c r="E1737" s="43">
        <f>Список!W1517</f>
        <v>0</v>
      </c>
    </row>
    <row r="1738" spans="5:5" x14ac:dyDescent="0.25">
      <c r="E1738" s="43">
        <f>Список!W1518</f>
        <v>0</v>
      </c>
    </row>
    <row r="1739" spans="5:5" x14ac:dyDescent="0.25">
      <c r="E1739" s="43">
        <f>Список!W1519</f>
        <v>0</v>
      </c>
    </row>
    <row r="1740" spans="5:5" x14ac:dyDescent="0.25">
      <c r="E1740" s="43">
        <f>Список!W1520</f>
        <v>0</v>
      </c>
    </row>
    <row r="1741" spans="5:5" x14ac:dyDescent="0.25">
      <c r="E1741" s="43">
        <f>Список!W1521</f>
        <v>0</v>
      </c>
    </row>
    <row r="1742" spans="5:5" x14ac:dyDescent="0.25">
      <c r="E1742" s="43">
        <f>Список!W1522</f>
        <v>0</v>
      </c>
    </row>
    <row r="1743" spans="5:5" x14ac:dyDescent="0.25">
      <c r="E1743" s="43">
        <f>Список!W1523</f>
        <v>0</v>
      </c>
    </row>
    <row r="1744" spans="5:5" x14ac:dyDescent="0.25">
      <c r="E1744" s="43">
        <f>Список!W1524</f>
        <v>0</v>
      </c>
    </row>
    <row r="1745" spans="5:5" x14ac:dyDescent="0.25">
      <c r="E1745" s="43">
        <f>Список!W1525</f>
        <v>0</v>
      </c>
    </row>
    <row r="1746" spans="5:5" x14ac:dyDescent="0.25">
      <c r="E1746" s="43">
        <f>Список!W1527</f>
        <v>0</v>
      </c>
    </row>
    <row r="1747" spans="5:5" x14ac:dyDescent="0.25">
      <c r="E1747" s="43">
        <f>Список!W1528</f>
        <v>0</v>
      </c>
    </row>
    <row r="1748" spans="5:5" x14ac:dyDescent="0.25">
      <c r="E1748" s="43">
        <f>Список!W1529</f>
        <v>0</v>
      </c>
    </row>
    <row r="1749" spans="5:5" x14ac:dyDescent="0.25">
      <c r="E1749" s="43">
        <f>Список!W1530</f>
        <v>0</v>
      </c>
    </row>
    <row r="1750" spans="5:5" x14ac:dyDescent="0.25">
      <c r="E1750" s="43">
        <f>Список!W1531</f>
        <v>0</v>
      </c>
    </row>
    <row r="1751" spans="5:5" x14ac:dyDescent="0.25">
      <c r="E1751" s="43">
        <f>Список!W1532</f>
        <v>0</v>
      </c>
    </row>
    <row r="1752" spans="5:5" x14ac:dyDescent="0.25">
      <c r="E1752" s="43">
        <f>Список!W1533</f>
        <v>0</v>
      </c>
    </row>
    <row r="1753" spans="5:5" x14ac:dyDescent="0.25">
      <c r="E1753" s="43">
        <f>Список!W1534</f>
        <v>0</v>
      </c>
    </row>
    <row r="1754" spans="5:5" x14ac:dyDescent="0.25">
      <c r="E1754" s="43">
        <f>Список!W1535</f>
        <v>0</v>
      </c>
    </row>
    <row r="1755" spans="5:5" x14ac:dyDescent="0.25">
      <c r="E1755" s="43">
        <f>Список!W1536</f>
        <v>0</v>
      </c>
    </row>
    <row r="1756" spans="5:5" x14ac:dyDescent="0.25">
      <c r="E1756" s="43">
        <f>Список!W1537</f>
        <v>0</v>
      </c>
    </row>
    <row r="1757" spans="5:5" x14ac:dyDescent="0.25">
      <c r="E1757" s="43">
        <f>Список!W1538</f>
        <v>0</v>
      </c>
    </row>
    <row r="1758" spans="5:5" x14ac:dyDescent="0.25">
      <c r="E1758" s="43">
        <f>Список!W1539</f>
        <v>0</v>
      </c>
    </row>
    <row r="1759" spans="5:5" x14ac:dyDescent="0.25">
      <c r="E1759" s="43">
        <f>Список!W1540</f>
        <v>0</v>
      </c>
    </row>
    <row r="1760" spans="5:5" x14ac:dyDescent="0.25">
      <c r="E1760" s="43">
        <f>Список!W1541</f>
        <v>0</v>
      </c>
    </row>
    <row r="1761" spans="5:5" x14ac:dyDescent="0.25">
      <c r="E1761" s="43">
        <f>Список!W1542</f>
        <v>0</v>
      </c>
    </row>
    <row r="1762" spans="5:5" x14ac:dyDescent="0.25">
      <c r="E1762" s="43">
        <f>Список!W1544</f>
        <v>0</v>
      </c>
    </row>
    <row r="1763" spans="5:5" x14ac:dyDescent="0.25">
      <c r="E1763" s="43">
        <f>Список!W1545</f>
        <v>0</v>
      </c>
    </row>
    <row r="1764" spans="5:5" x14ac:dyDescent="0.25">
      <c r="E1764" s="43">
        <f>Список!W1546</f>
        <v>0</v>
      </c>
    </row>
    <row r="1765" spans="5:5" x14ac:dyDescent="0.25">
      <c r="E1765" s="43">
        <f>Список!W1547</f>
        <v>0</v>
      </c>
    </row>
    <row r="1766" spans="5:5" x14ac:dyDescent="0.25">
      <c r="E1766" s="43">
        <f>Список!W1548</f>
        <v>0</v>
      </c>
    </row>
    <row r="1767" spans="5:5" x14ac:dyDescent="0.25">
      <c r="E1767" s="43">
        <f>Список!W1549</f>
        <v>0</v>
      </c>
    </row>
    <row r="1768" spans="5:5" x14ac:dyDescent="0.25">
      <c r="E1768" s="43">
        <f>Список!W1550</f>
        <v>0</v>
      </c>
    </row>
    <row r="1769" spans="5:5" x14ac:dyDescent="0.25">
      <c r="E1769" s="43">
        <f>Список!W1551</f>
        <v>0</v>
      </c>
    </row>
    <row r="1770" spans="5:5" x14ac:dyDescent="0.25">
      <c r="E1770" s="43">
        <f>Список!W1552</f>
        <v>0</v>
      </c>
    </row>
    <row r="1771" spans="5:5" x14ac:dyDescent="0.25">
      <c r="E1771" s="43">
        <f>Список!W1553</f>
        <v>0</v>
      </c>
    </row>
    <row r="1772" spans="5:5" x14ac:dyDescent="0.25">
      <c r="E1772" s="43">
        <f>Список!W1554</f>
        <v>0</v>
      </c>
    </row>
    <row r="1773" spans="5:5" x14ac:dyDescent="0.25">
      <c r="E1773" s="43">
        <f>Список!W1555</f>
        <v>0</v>
      </c>
    </row>
    <row r="1774" spans="5:5" x14ac:dyDescent="0.25">
      <c r="E1774" s="43">
        <f>Список!W1556</f>
        <v>0</v>
      </c>
    </row>
    <row r="1775" spans="5:5" x14ac:dyDescent="0.25">
      <c r="E1775" s="43">
        <f>Список!W1557</f>
        <v>0</v>
      </c>
    </row>
    <row r="1776" spans="5:5" x14ac:dyDescent="0.25">
      <c r="E1776" s="43">
        <f>Список!W1558</f>
        <v>0</v>
      </c>
    </row>
    <row r="1777" spans="5:5" x14ac:dyDescent="0.25">
      <c r="E1777" s="43">
        <f>Список!W1559</f>
        <v>0</v>
      </c>
    </row>
    <row r="1778" spans="5:5" x14ac:dyDescent="0.25">
      <c r="E1778" s="43">
        <f>Список!W1561</f>
        <v>0</v>
      </c>
    </row>
    <row r="1779" spans="5:5" x14ac:dyDescent="0.25">
      <c r="E1779" s="43">
        <f>Список!W1562</f>
        <v>0</v>
      </c>
    </row>
    <row r="1780" spans="5:5" x14ac:dyDescent="0.25">
      <c r="E1780" s="43">
        <f>Список!W1563</f>
        <v>0</v>
      </c>
    </row>
    <row r="1781" spans="5:5" x14ac:dyDescent="0.25">
      <c r="E1781" s="43">
        <f>Список!W1564</f>
        <v>0</v>
      </c>
    </row>
    <row r="1782" spans="5:5" x14ac:dyDescent="0.25">
      <c r="E1782" s="43">
        <f>Список!W1565</f>
        <v>0</v>
      </c>
    </row>
    <row r="1783" spans="5:5" x14ac:dyDescent="0.25">
      <c r="E1783" s="43">
        <f>Список!W1566</f>
        <v>0</v>
      </c>
    </row>
    <row r="1784" spans="5:5" x14ac:dyDescent="0.25">
      <c r="E1784" s="43">
        <f>Список!W1567</f>
        <v>0</v>
      </c>
    </row>
    <row r="1785" spans="5:5" x14ac:dyDescent="0.25">
      <c r="E1785" s="43">
        <f>Список!W1568</f>
        <v>0</v>
      </c>
    </row>
    <row r="1786" spans="5:5" x14ac:dyDescent="0.25">
      <c r="E1786" s="43">
        <f>Список!W1569</f>
        <v>0</v>
      </c>
    </row>
    <row r="1787" spans="5:5" x14ac:dyDescent="0.25">
      <c r="E1787" s="43">
        <f>Список!W1570</f>
        <v>0</v>
      </c>
    </row>
    <row r="1788" spans="5:5" x14ac:dyDescent="0.25">
      <c r="E1788" s="43">
        <f>Список!W1571</f>
        <v>0</v>
      </c>
    </row>
    <row r="1789" spans="5:5" x14ac:dyDescent="0.25">
      <c r="E1789" s="43">
        <f>Список!W1572</f>
        <v>0</v>
      </c>
    </row>
    <row r="1790" spans="5:5" x14ac:dyDescent="0.25">
      <c r="E1790" s="43">
        <f>Список!W1573</f>
        <v>0</v>
      </c>
    </row>
    <row r="1791" spans="5:5" x14ac:dyDescent="0.25">
      <c r="E1791" s="43">
        <f>Список!W1574</f>
        <v>0</v>
      </c>
    </row>
    <row r="1792" spans="5:5" x14ac:dyDescent="0.25">
      <c r="E1792" s="43">
        <f>Список!W1575</f>
        <v>0</v>
      </c>
    </row>
    <row r="1793" spans="5:5" x14ac:dyDescent="0.25">
      <c r="E1793" s="43">
        <f>Список!W1576</f>
        <v>0</v>
      </c>
    </row>
    <row r="1794" spans="5:5" x14ac:dyDescent="0.25">
      <c r="E1794" s="43">
        <f>Список!W1578</f>
        <v>0</v>
      </c>
    </row>
    <row r="1795" spans="5:5" x14ac:dyDescent="0.25">
      <c r="E1795" s="43">
        <f>Список!W1579</f>
        <v>0</v>
      </c>
    </row>
    <row r="1796" spans="5:5" x14ac:dyDescent="0.25">
      <c r="E1796" s="43">
        <f>Список!W1580</f>
        <v>0</v>
      </c>
    </row>
    <row r="1797" spans="5:5" x14ac:dyDescent="0.25">
      <c r="E1797" s="43">
        <f>Список!W1581</f>
        <v>0</v>
      </c>
    </row>
    <row r="1798" spans="5:5" x14ac:dyDescent="0.25">
      <c r="E1798" s="43">
        <f>Список!W1582</f>
        <v>0</v>
      </c>
    </row>
    <row r="1799" spans="5:5" x14ac:dyDescent="0.25">
      <c r="E1799" s="43">
        <f>Список!W1583</f>
        <v>0</v>
      </c>
    </row>
    <row r="1800" spans="5:5" x14ac:dyDescent="0.25">
      <c r="E1800" s="43">
        <f>Список!W1584</f>
        <v>0</v>
      </c>
    </row>
    <row r="1801" spans="5:5" x14ac:dyDescent="0.25">
      <c r="E1801" s="43">
        <f>Список!W1585</f>
        <v>0</v>
      </c>
    </row>
    <row r="1802" spans="5:5" x14ac:dyDescent="0.25">
      <c r="E1802" s="43">
        <f>Список!W1586</f>
        <v>0</v>
      </c>
    </row>
    <row r="1803" spans="5:5" x14ac:dyDescent="0.25">
      <c r="E1803" s="43">
        <f>Список!W1587</f>
        <v>0</v>
      </c>
    </row>
    <row r="1804" spans="5:5" x14ac:dyDescent="0.25">
      <c r="E1804" s="43">
        <f>Список!W1588</f>
        <v>0</v>
      </c>
    </row>
    <row r="1805" spans="5:5" x14ac:dyDescent="0.25">
      <c r="E1805" s="43">
        <f>Список!W1589</f>
        <v>0</v>
      </c>
    </row>
    <row r="1806" spans="5:5" x14ac:dyDescent="0.25">
      <c r="E1806" s="43">
        <f>Список!W1590</f>
        <v>0</v>
      </c>
    </row>
    <row r="1807" spans="5:5" x14ac:dyDescent="0.25">
      <c r="E1807" s="43">
        <f>Список!W1591</f>
        <v>0</v>
      </c>
    </row>
    <row r="1808" spans="5:5" x14ac:dyDescent="0.25">
      <c r="E1808" s="43">
        <f>Список!W1592</f>
        <v>0</v>
      </c>
    </row>
    <row r="1809" spans="5:5" x14ac:dyDescent="0.25">
      <c r="E1809" s="43">
        <f>Список!W1593</f>
        <v>0</v>
      </c>
    </row>
    <row r="1810" spans="5:5" x14ac:dyDescent="0.25">
      <c r="E1810" s="43">
        <f>Список!W1595</f>
        <v>0</v>
      </c>
    </row>
    <row r="1811" spans="5:5" x14ac:dyDescent="0.25">
      <c r="E1811" s="43">
        <f>Список!W1596</f>
        <v>0</v>
      </c>
    </row>
    <row r="1812" spans="5:5" x14ac:dyDescent="0.25">
      <c r="E1812" s="43">
        <f>Список!W1597</f>
        <v>0</v>
      </c>
    </row>
    <row r="1813" spans="5:5" x14ac:dyDescent="0.25">
      <c r="E1813" s="43">
        <f>Список!W1598</f>
        <v>0</v>
      </c>
    </row>
    <row r="1814" spans="5:5" x14ac:dyDescent="0.25">
      <c r="E1814" s="43">
        <f>Список!W1599</f>
        <v>0</v>
      </c>
    </row>
    <row r="1815" spans="5:5" x14ac:dyDescent="0.25">
      <c r="E1815" s="43">
        <f>Список!W1600</f>
        <v>0</v>
      </c>
    </row>
    <row r="1816" spans="5:5" x14ac:dyDescent="0.25">
      <c r="E1816" s="43">
        <f>Список!W1601</f>
        <v>0</v>
      </c>
    </row>
    <row r="1817" spans="5:5" x14ac:dyDescent="0.25">
      <c r="E1817" s="43">
        <f>Список!W1602</f>
        <v>0</v>
      </c>
    </row>
    <row r="1818" spans="5:5" x14ac:dyDescent="0.25">
      <c r="E1818" s="43">
        <f>Список!W1603</f>
        <v>0</v>
      </c>
    </row>
    <row r="1819" spans="5:5" x14ac:dyDescent="0.25">
      <c r="E1819" s="43">
        <f>Список!W1604</f>
        <v>0</v>
      </c>
    </row>
    <row r="1820" spans="5:5" x14ac:dyDescent="0.25">
      <c r="E1820" s="43">
        <f>Список!W1605</f>
        <v>0</v>
      </c>
    </row>
    <row r="1821" spans="5:5" x14ac:dyDescent="0.25">
      <c r="E1821" s="43">
        <f>Список!W1606</f>
        <v>0</v>
      </c>
    </row>
    <row r="1822" spans="5:5" x14ac:dyDescent="0.25">
      <c r="E1822" s="43">
        <f>Список!W1607</f>
        <v>0</v>
      </c>
    </row>
    <row r="1823" spans="5:5" x14ac:dyDescent="0.25">
      <c r="E1823" s="43">
        <f>Список!W1608</f>
        <v>0</v>
      </c>
    </row>
    <row r="1824" spans="5:5" x14ac:dyDescent="0.25">
      <c r="E1824" s="43">
        <f>Список!W1609</f>
        <v>0</v>
      </c>
    </row>
    <row r="1825" spans="5:5" x14ac:dyDescent="0.25">
      <c r="E1825" s="43">
        <f>Список!W1610</f>
        <v>0</v>
      </c>
    </row>
    <row r="1826" spans="5:5" x14ac:dyDescent="0.25">
      <c r="E1826" s="43">
        <f>Список!W1612</f>
        <v>0</v>
      </c>
    </row>
    <row r="1827" spans="5:5" x14ac:dyDescent="0.25">
      <c r="E1827" s="43">
        <f>Список!W1613</f>
        <v>0</v>
      </c>
    </row>
    <row r="1828" spans="5:5" x14ac:dyDescent="0.25">
      <c r="E1828" s="43">
        <f>Список!W1614</f>
        <v>0</v>
      </c>
    </row>
    <row r="1829" spans="5:5" x14ac:dyDescent="0.25">
      <c r="E1829" s="43">
        <f>Список!W1615</f>
        <v>0</v>
      </c>
    </row>
    <row r="1830" spans="5:5" x14ac:dyDescent="0.25">
      <c r="E1830" s="43">
        <f>Список!W1616</f>
        <v>0</v>
      </c>
    </row>
    <row r="1831" spans="5:5" x14ac:dyDescent="0.25">
      <c r="E1831" s="43">
        <f>Список!W1617</f>
        <v>0</v>
      </c>
    </row>
    <row r="1832" spans="5:5" x14ac:dyDescent="0.25">
      <c r="E1832" s="43">
        <f>Список!W1618</f>
        <v>0</v>
      </c>
    </row>
    <row r="1833" spans="5:5" x14ac:dyDescent="0.25">
      <c r="E1833" s="43">
        <f>Список!W1619</f>
        <v>0</v>
      </c>
    </row>
    <row r="1834" spans="5:5" x14ac:dyDescent="0.25">
      <c r="E1834" s="43">
        <f>Список!W1620</f>
        <v>0</v>
      </c>
    </row>
    <row r="1835" spans="5:5" x14ac:dyDescent="0.25">
      <c r="E1835" s="43">
        <f>Список!W1621</f>
        <v>0</v>
      </c>
    </row>
    <row r="1836" spans="5:5" x14ac:dyDescent="0.25">
      <c r="E1836" s="43">
        <f>Список!W1622</f>
        <v>0</v>
      </c>
    </row>
    <row r="1837" spans="5:5" x14ac:dyDescent="0.25">
      <c r="E1837" s="43">
        <f>Список!W1623</f>
        <v>0</v>
      </c>
    </row>
    <row r="1838" spans="5:5" x14ac:dyDescent="0.25">
      <c r="E1838" s="43">
        <f>Список!W1624</f>
        <v>0</v>
      </c>
    </row>
    <row r="1839" spans="5:5" x14ac:dyDescent="0.25">
      <c r="E1839" s="43">
        <f>Список!W1625</f>
        <v>0</v>
      </c>
    </row>
    <row r="1840" spans="5:5" x14ac:dyDescent="0.25">
      <c r="E1840" s="43">
        <f>Список!W1626</f>
        <v>0</v>
      </c>
    </row>
    <row r="1841" spans="5:5" x14ac:dyDescent="0.25">
      <c r="E1841" s="43">
        <f>Список!W1627</f>
        <v>0</v>
      </c>
    </row>
    <row r="1842" spans="5:5" x14ac:dyDescent="0.25">
      <c r="E1842" s="43">
        <f>Список!W1629</f>
        <v>0</v>
      </c>
    </row>
    <row r="1843" spans="5:5" x14ac:dyDescent="0.25">
      <c r="E1843" s="43">
        <f>Список!W1630</f>
        <v>0</v>
      </c>
    </row>
    <row r="1844" spans="5:5" x14ac:dyDescent="0.25">
      <c r="E1844" s="43">
        <f>Список!W1631</f>
        <v>0</v>
      </c>
    </row>
    <row r="1845" spans="5:5" x14ac:dyDescent="0.25">
      <c r="E1845" s="43">
        <f>Список!W1632</f>
        <v>0</v>
      </c>
    </row>
    <row r="1846" spans="5:5" x14ac:dyDescent="0.25">
      <c r="E1846" s="43">
        <f>Список!W1633</f>
        <v>0</v>
      </c>
    </row>
    <row r="1847" spans="5:5" x14ac:dyDescent="0.25">
      <c r="E1847" s="43">
        <f>Список!W1634</f>
        <v>0</v>
      </c>
    </row>
    <row r="1848" spans="5:5" x14ac:dyDescent="0.25">
      <c r="E1848" s="43">
        <f>Список!W1635</f>
        <v>0</v>
      </c>
    </row>
    <row r="1849" spans="5:5" x14ac:dyDescent="0.25">
      <c r="E1849" s="43">
        <f>Список!W1636</f>
        <v>0</v>
      </c>
    </row>
    <row r="1850" spans="5:5" x14ac:dyDescent="0.25">
      <c r="E1850" s="43">
        <f>Список!W1637</f>
        <v>0</v>
      </c>
    </row>
    <row r="1851" spans="5:5" x14ac:dyDescent="0.25">
      <c r="E1851" s="43">
        <f>Список!W1638</f>
        <v>0</v>
      </c>
    </row>
    <row r="1852" spans="5:5" x14ac:dyDescent="0.25">
      <c r="E1852" s="43">
        <f>Список!W1639</f>
        <v>0</v>
      </c>
    </row>
    <row r="1853" spans="5:5" x14ac:dyDescent="0.25">
      <c r="E1853" s="43">
        <f>Список!W1640</f>
        <v>0</v>
      </c>
    </row>
    <row r="1854" spans="5:5" x14ac:dyDescent="0.25">
      <c r="E1854" s="43">
        <f>Список!W1641</f>
        <v>0</v>
      </c>
    </row>
    <row r="1855" spans="5:5" x14ac:dyDescent="0.25">
      <c r="E1855" s="43">
        <f>Список!W1642</f>
        <v>0</v>
      </c>
    </row>
    <row r="1856" spans="5:5" x14ac:dyDescent="0.25">
      <c r="E1856" s="43">
        <f>Список!W1643</f>
        <v>0</v>
      </c>
    </row>
    <row r="1857" spans="5:5" x14ac:dyDescent="0.25">
      <c r="E1857" s="43">
        <f>Список!W1644</f>
        <v>0</v>
      </c>
    </row>
    <row r="1858" spans="5:5" x14ac:dyDescent="0.25">
      <c r="E1858" s="43">
        <f>Список!W1646</f>
        <v>0</v>
      </c>
    </row>
    <row r="1859" spans="5:5" x14ac:dyDescent="0.25">
      <c r="E1859" s="43">
        <f>Список!W1647</f>
        <v>0</v>
      </c>
    </row>
    <row r="1860" spans="5:5" x14ac:dyDescent="0.25">
      <c r="E1860" s="43">
        <f>Список!W1648</f>
        <v>0</v>
      </c>
    </row>
    <row r="1861" spans="5:5" x14ac:dyDescent="0.25">
      <c r="E1861" s="43">
        <f>Список!W1649</f>
        <v>0</v>
      </c>
    </row>
    <row r="1862" spans="5:5" x14ac:dyDescent="0.25">
      <c r="E1862" s="43">
        <f>Список!W1650</f>
        <v>0</v>
      </c>
    </row>
    <row r="1863" spans="5:5" x14ac:dyDescent="0.25">
      <c r="E1863" s="43">
        <f>Список!W1651</f>
        <v>0</v>
      </c>
    </row>
    <row r="1864" spans="5:5" x14ac:dyDescent="0.25">
      <c r="E1864" s="43">
        <f>Список!W1652</f>
        <v>0</v>
      </c>
    </row>
    <row r="1865" spans="5:5" x14ac:dyDescent="0.25">
      <c r="E1865" s="43">
        <f>Список!W1653</f>
        <v>0</v>
      </c>
    </row>
    <row r="1866" spans="5:5" x14ac:dyDescent="0.25">
      <c r="E1866" s="43">
        <f>Список!W1654</f>
        <v>0</v>
      </c>
    </row>
    <row r="1867" spans="5:5" x14ac:dyDescent="0.25">
      <c r="E1867" s="43">
        <f>Список!W1655</f>
        <v>0</v>
      </c>
    </row>
    <row r="1868" spans="5:5" x14ac:dyDescent="0.25">
      <c r="E1868" s="43">
        <f>Список!W1656</f>
        <v>0</v>
      </c>
    </row>
    <row r="1869" spans="5:5" x14ac:dyDescent="0.25">
      <c r="E1869" s="43">
        <f>Список!W1657</f>
        <v>0</v>
      </c>
    </row>
    <row r="1870" spans="5:5" x14ac:dyDescent="0.25">
      <c r="E1870" s="43">
        <f>Список!W1658</f>
        <v>0</v>
      </c>
    </row>
    <row r="1871" spans="5:5" x14ac:dyDescent="0.25">
      <c r="E1871" s="43">
        <f>Список!W1659</f>
        <v>0</v>
      </c>
    </row>
    <row r="1872" spans="5:5" x14ac:dyDescent="0.25">
      <c r="E1872" s="43">
        <f>Список!W1660</f>
        <v>0</v>
      </c>
    </row>
    <row r="1873" spans="5:5" x14ac:dyDescent="0.25">
      <c r="E1873" s="43">
        <f>Список!W1661</f>
        <v>0</v>
      </c>
    </row>
    <row r="1874" spans="5:5" x14ac:dyDescent="0.25">
      <c r="E1874" s="43">
        <f>Список!W1663</f>
        <v>0</v>
      </c>
    </row>
    <row r="1875" spans="5:5" x14ac:dyDescent="0.25">
      <c r="E1875" s="43">
        <f>Список!W1664</f>
        <v>0</v>
      </c>
    </row>
    <row r="1876" spans="5:5" x14ac:dyDescent="0.25">
      <c r="E1876" s="43">
        <f>Список!W1665</f>
        <v>0</v>
      </c>
    </row>
    <row r="1877" spans="5:5" x14ac:dyDescent="0.25">
      <c r="E1877" s="43">
        <f>Список!W1666</f>
        <v>0</v>
      </c>
    </row>
    <row r="1878" spans="5:5" x14ac:dyDescent="0.25">
      <c r="E1878" s="43">
        <f>Список!W1667</f>
        <v>0</v>
      </c>
    </row>
    <row r="1879" spans="5:5" x14ac:dyDescent="0.25">
      <c r="E1879" s="43">
        <f>Список!W1668</f>
        <v>0</v>
      </c>
    </row>
    <row r="1880" spans="5:5" x14ac:dyDescent="0.25">
      <c r="E1880" s="43">
        <f>Список!W1669</f>
        <v>0</v>
      </c>
    </row>
    <row r="1881" spans="5:5" x14ac:dyDescent="0.25">
      <c r="E1881" s="43">
        <f>Список!W1670</f>
        <v>0</v>
      </c>
    </row>
    <row r="1882" spans="5:5" x14ac:dyDescent="0.25">
      <c r="E1882" s="43">
        <f>Список!W1671</f>
        <v>0</v>
      </c>
    </row>
    <row r="1883" spans="5:5" x14ac:dyDescent="0.25">
      <c r="E1883" s="43">
        <f>Список!W1672</f>
        <v>0</v>
      </c>
    </row>
    <row r="1884" spans="5:5" x14ac:dyDescent="0.25">
      <c r="E1884" s="43">
        <f>Список!W1673</f>
        <v>0</v>
      </c>
    </row>
    <row r="1885" spans="5:5" x14ac:dyDescent="0.25">
      <c r="E1885" s="43">
        <f>Список!W1674</f>
        <v>0</v>
      </c>
    </row>
    <row r="1886" spans="5:5" x14ac:dyDescent="0.25">
      <c r="E1886" s="43">
        <f>Список!W1675</f>
        <v>0</v>
      </c>
    </row>
    <row r="1887" spans="5:5" x14ac:dyDescent="0.25">
      <c r="E1887" s="43">
        <f>Список!W1676</f>
        <v>0</v>
      </c>
    </row>
    <row r="1888" spans="5:5" x14ac:dyDescent="0.25">
      <c r="E1888" s="43">
        <f>Список!W1677</f>
        <v>0</v>
      </c>
    </row>
    <row r="1889" spans="5:5" x14ac:dyDescent="0.25">
      <c r="E1889" s="43">
        <f>Список!W1678</f>
        <v>0</v>
      </c>
    </row>
    <row r="1890" spans="5:5" x14ac:dyDescent="0.25">
      <c r="E1890" s="43">
        <f>Список!W1680</f>
        <v>0</v>
      </c>
    </row>
    <row r="1891" spans="5:5" x14ac:dyDescent="0.25">
      <c r="E1891" s="43">
        <f>Список!W1681</f>
        <v>0</v>
      </c>
    </row>
    <row r="1892" spans="5:5" x14ac:dyDescent="0.25">
      <c r="E1892" s="43">
        <f>Список!W1682</f>
        <v>0</v>
      </c>
    </row>
    <row r="1893" spans="5:5" x14ac:dyDescent="0.25">
      <c r="E1893" s="43">
        <f>Список!W1683</f>
        <v>0</v>
      </c>
    </row>
    <row r="1894" spans="5:5" x14ac:dyDescent="0.25">
      <c r="E1894" s="43">
        <f>Список!W1684</f>
        <v>0</v>
      </c>
    </row>
    <row r="1895" spans="5:5" x14ac:dyDescent="0.25">
      <c r="E1895" s="43">
        <f>Список!W1685</f>
        <v>0</v>
      </c>
    </row>
    <row r="1896" spans="5:5" x14ac:dyDescent="0.25">
      <c r="E1896" s="43">
        <f>Список!W1686</f>
        <v>0</v>
      </c>
    </row>
    <row r="1897" spans="5:5" x14ac:dyDescent="0.25">
      <c r="E1897" s="43">
        <f>Список!W1687</f>
        <v>0</v>
      </c>
    </row>
    <row r="1898" spans="5:5" x14ac:dyDescent="0.25">
      <c r="E1898" s="43">
        <f>Список!W1688</f>
        <v>0</v>
      </c>
    </row>
    <row r="1899" spans="5:5" x14ac:dyDescent="0.25">
      <c r="E1899" s="43">
        <f>Список!W1689</f>
        <v>0</v>
      </c>
    </row>
    <row r="1900" spans="5:5" x14ac:dyDescent="0.25">
      <c r="E1900" s="43">
        <f>Список!W1690</f>
        <v>0</v>
      </c>
    </row>
    <row r="1901" spans="5:5" x14ac:dyDescent="0.25">
      <c r="E1901" s="43">
        <f>Список!W1691</f>
        <v>0</v>
      </c>
    </row>
    <row r="1902" spans="5:5" x14ac:dyDescent="0.25">
      <c r="E1902" s="43">
        <f>Список!W1692</f>
        <v>0</v>
      </c>
    </row>
    <row r="1903" spans="5:5" x14ac:dyDescent="0.25">
      <c r="E1903" s="43">
        <f>Список!W1693</f>
        <v>0</v>
      </c>
    </row>
    <row r="1904" spans="5:5" x14ac:dyDescent="0.25">
      <c r="E1904" s="43">
        <f>Список!W1694</f>
        <v>0</v>
      </c>
    </row>
    <row r="1905" spans="5:5" x14ac:dyDescent="0.25">
      <c r="E1905" s="43">
        <f>Список!W1695</f>
        <v>0</v>
      </c>
    </row>
    <row r="1906" spans="5:5" x14ac:dyDescent="0.25">
      <c r="E1906" s="43">
        <f>Список!W1697</f>
        <v>0</v>
      </c>
    </row>
    <row r="1907" spans="5:5" x14ac:dyDescent="0.25">
      <c r="E1907" s="43">
        <f>Список!W1698</f>
        <v>0</v>
      </c>
    </row>
    <row r="1908" spans="5:5" x14ac:dyDescent="0.25">
      <c r="E1908" s="43">
        <f>Список!W1699</f>
        <v>0</v>
      </c>
    </row>
    <row r="1909" spans="5:5" x14ac:dyDescent="0.25">
      <c r="E1909" s="43">
        <f>Список!W1700</f>
        <v>0</v>
      </c>
    </row>
    <row r="1910" spans="5:5" x14ac:dyDescent="0.25">
      <c r="E1910" s="43">
        <f>Список!W1701</f>
        <v>0</v>
      </c>
    </row>
    <row r="1911" spans="5:5" x14ac:dyDescent="0.25">
      <c r="E1911" s="43">
        <f>Список!W1702</f>
        <v>0</v>
      </c>
    </row>
    <row r="1912" spans="5:5" x14ac:dyDescent="0.25">
      <c r="E1912" s="43">
        <f>Список!W1703</f>
        <v>0</v>
      </c>
    </row>
    <row r="1913" spans="5:5" x14ac:dyDescent="0.25">
      <c r="E1913" s="43">
        <f>Список!W1704</f>
        <v>0</v>
      </c>
    </row>
    <row r="1914" spans="5:5" x14ac:dyDescent="0.25">
      <c r="E1914" s="43">
        <f>Список!W1705</f>
        <v>0</v>
      </c>
    </row>
    <row r="1915" spans="5:5" x14ac:dyDescent="0.25">
      <c r="E1915" s="43">
        <f>Список!W1706</f>
        <v>0</v>
      </c>
    </row>
    <row r="1916" spans="5:5" x14ac:dyDescent="0.25">
      <c r="E1916" s="43">
        <f>Список!W1707</f>
        <v>0</v>
      </c>
    </row>
    <row r="1917" spans="5:5" x14ac:dyDescent="0.25">
      <c r="E1917" s="43">
        <f>Список!W1708</f>
        <v>0</v>
      </c>
    </row>
    <row r="1918" spans="5:5" x14ac:dyDescent="0.25">
      <c r="E1918" s="43">
        <f>Список!W1709</f>
        <v>0</v>
      </c>
    </row>
    <row r="1919" spans="5:5" x14ac:dyDescent="0.25">
      <c r="E1919" s="43">
        <f>Список!W1710</f>
        <v>0</v>
      </c>
    </row>
    <row r="1920" spans="5:5" x14ac:dyDescent="0.25">
      <c r="E1920" s="43">
        <f>Список!W1711</f>
        <v>0</v>
      </c>
    </row>
    <row r="1921" spans="5:5" x14ac:dyDescent="0.25">
      <c r="E1921" s="43">
        <f>Список!W1712</f>
        <v>0</v>
      </c>
    </row>
    <row r="1922" spans="5:5" x14ac:dyDescent="0.25">
      <c r="E1922" s="43">
        <f>Список!W1714</f>
        <v>0</v>
      </c>
    </row>
    <row r="1923" spans="5:5" x14ac:dyDescent="0.25">
      <c r="E1923" s="43">
        <f>Список!W1715</f>
        <v>0</v>
      </c>
    </row>
    <row r="1924" spans="5:5" x14ac:dyDescent="0.25">
      <c r="E1924" s="43">
        <f>Список!W1716</f>
        <v>0</v>
      </c>
    </row>
    <row r="1925" spans="5:5" x14ac:dyDescent="0.25">
      <c r="E1925" s="43">
        <f>Список!W1717</f>
        <v>0</v>
      </c>
    </row>
    <row r="1926" spans="5:5" x14ac:dyDescent="0.25">
      <c r="E1926" s="43">
        <f>Список!W1718</f>
        <v>0</v>
      </c>
    </row>
    <row r="1927" spans="5:5" x14ac:dyDescent="0.25">
      <c r="E1927" s="43">
        <f>Список!W1719</f>
        <v>0</v>
      </c>
    </row>
    <row r="1928" spans="5:5" x14ac:dyDescent="0.25">
      <c r="E1928" s="43">
        <f>Список!W1720</f>
        <v>0</v>
      </c>
    </row>
    <row r="1929" spans="5:5" x14ac:dyDescent="0.25">
      <c r="E1929" s="43">
        <f>Список!W1721</f>
        <v>0</v>
      </c>
    </row>
    <row r="1930" spans="5:5" x14ac:dyDescent="0.25">
      <c r="E1930" s="43">
        <f>Список!W1722</f>
        <v>0</v>
      </c>
    </row>
    <row r="1931" spans="5:5" x14ac:dyDescent="0.25">
      <c r="E1931" s="43">
        <f>Список!W1723</f>
        <v>0</v>
      </c>
    </row>
    <row r="1932" spans="5:5" x14ac:dyDescent="0.25">
      <c r="E1932" s="43">
        <f>Список!W1724</f>
        <v>0</v>
      </c>
    </row>
    <row r="1933" spans="5:5" x14ac:dyDescent="0.25">
      <c r="E1933" s="43">
        <f>Список!W1725</f>
        <v>0</v>
      </c>
    </row>
    <row r="1934" spans="5:5" x14ac:dyDescent="0.25">
      <c r="E1934" s="43">
        <f>Список!W1726</f>
        <v>0</v>
      </c>
    </row>
    <row r="1935" spans="5:5" x14ac:dyDescent="0.25">
      <c r="E1935" s="43">
        <f>Список!W1727</f>
        <v>0</v>
      </c>
    </row>
    <row r="1936" spans="5:5" x14ac:dyDescent="0.25">
      <c r="E1936" s="43">
        <f>Список!W1728</f>
        <v>0</v>
      </c>
    </row>
    <row r="1937" spans="5:5" x14ac:dyDescent="0.25">
      <c r="E1937" s="43">
        <f>Список!W1729</f>
        <v>0</v>
      </c>
    </row>
    <row r="1938" spans="5:5" x14ac:dyDescent="0.25">
      <c r="E1938" s="43">
        <f>Список!W1731</f>
        <v>0</v>
      </c>
    </row>
    <row r="1939" spans="5:5" x14ac:dyDescent="0.25">
      <c r="E1939" s="43">
        <f>Список!W1732</f>
        <v>0</v>
      </c>
    </row>
    <row r="1940" spans="5:5" x14ac:dyDescent="0.25">
      <c r="E1940" s="43">
        <f>Список!W1733</f>
        <v>0</v>
      </c>
    </row>
    <row r="1941" spans="5:5" x14ac:dyDescent="0.25">
      <c r="E1941" s="43">
        <f>Список!W1734</f>
        <v>0</v>
      </c>
    </row>
    <row r="1942" spans="5:5" x14ac:dyDescent="0.25">
      <c r="E1942" s="43">
        <f>Список!W1735</f>
        <v>0</v>
      </c>
    </row>
    <row r="1943" spans="5:5" x14ac:dyDescent="0.25">
      <c r="E1943" s="43">
        <f>Список!W1736</f>
        <v>0</v>
      </c>
    </row>
    <row r="1944" spans="5:5" x14ac:dyDescent="0.25">
      <c r="E1944" s="43">
        <f>Список!W1737</f>
        <v>0</v>
      </c>
    </row>
    <row r="1945" spans="5:5" x14ac:dyDescent="0.25">
      <c r="E1945" s="43">
        <f>Список!W1738</f>
        <v>0</v>
      </c>
    </row>
    <row r="1946" spans="5:5" x14ac:dyDescent="0.25">
      <c r="E1946" s="43">
        <f>Список!W1739</f>
        <v>0</v>
      </c>
    </row>
    <row r="1947" spans="5:5" x14ac:dyDescent="0.25">
      <c r="E1947" s="43">
        <f>Список!W1740</f>
        <v>0</v>
      </c>
    </row>
    <row r="1948" spans="5:5" x14ac:dyDescent="0.25">
      <c r="E1948" s="43">
        <f>Список!W1741</f>
        <v>0</v>
      </c>
    </row>
    <row r="1949" spans="5:5" x14ac:dyDescent="0.25">
      <c r="E1949" s="43">
        <f>Список!W1742</f>
        <v>0</v>
      </c>
    </row>
    <row r="1950" spans="5:5" x14ac:dyDescent="0.25">
      <c r="E1950" s="43">
        <f>Список!W1743</f>
        <v>0</v>
      </c>
    </row>
    <row r="1951" spans="5:5" x14ac:dyDescent="0.25">
      <c r="E1951" s="43">
        <f>Список!W1744</f>
        <v>0</v>
      </c>
    </row>
    <row r="1952" spans="5:5" x14ac:dyDescent="0.25">
      <c r="E1952" s="43">
        <f>Список!W1745</f>
        <v>0</v>
      </c>
    </row>
    <row r="1953" spans="5:5" x14ac:dyDescent="0.25">
      <c r="E1953" s="43">
        <f>Список!W1746</f>
        <v>0</v>
      </c>
    </row>
    <row r="1954" spans="5:5" x14ac:dyDescent="0.25">
      <c r="E1954" s="43">
        <f>Список!W1748</f>
        <v>0</v>
      </c>
    </row>
    <row r="1955" spans="5:5" x14ac:dyDescent="0.25">
      <c r="E1955" s="43">
        <f>Список!W1749</f>
        <v>0</v>
      </c>
    </row>
    <row r="1956" spans="5:5" x14ac:dyDescent="0.25">
      <c r="E1956" s="43">
        <f>Список!W1750</f>
        <v>0</v>
      </c>
    </row>
    <row r="1957" spans="5:5" x14ac:dyDescent="0.25">
      <c r="E1957" s="43">
        <f>Список!W1751</f>
        <v>0</v>
      </c>
    </row>
    <row r="1958" spans="5:5" x14ac:dyDescent="0.25">
      <c r="E1958" s="43">
        <f>Список!W1752</f>
        <v>0</v>
      </c>
    </row>
    <row r="1959" spans="5:5" x14ac:dyDescent="0.25">
      <c r="E1959" s="43">
        <f>Список!W1753</f>
        <v>0</v>
      </c>
    </row>
    <row r="1960" spans="5:5" x14ac:dyDescent="0.25">
      <c r="E1960" s="43">
        <f>Список!W1754</f>
        <v>0</v>
      </c>
    </row>
    <row r="1961" spans="5:5" x14ac:dyDescent="0.25">
      <c r="E1961" s="43">
        <f>Список!W1755</f>
        <v>0</v>
      </c>
    </row>
    <row r="1962" spans="5:5" x14ac:dyDescent="0.25">
      <c r="E1962" s="43">
        <f>Список!W1756</f>
        <v>0</v>
      </c>
    </row>
    <row r="1963" spans="5:5" x14ac:dyDescent="0.25">
      <c r="E1963" s="43">
        <f>Список!W1757</f>
        <v>0</v>
      </c>
    </row>
    <row r="1964" spans="5:5" x14ac:dyDescent="0.25">
      <c r="E1964" s="43">
        <f>Список!W1758</f>
        <v>0</v>
      </c>
    </row>
    <row r="1965" spans="5:5" x14ac:dyDescent="0.25">
      <c r="E1965" s="43">
        <f>Список!W1759</f>
        <v>0</v>
      </c>
    </row>
    <row r="1966" spans="5:5" x14ac:dyDescent="0.25">
      <c r="E1966" s="43">
        <f>Список!W1760</f>
        <v>0</v>
      </c>
    </row>
    <row r="1967" spans="5:5" x14ac:dyDescent="0.25">
      <c r="E1967" s="43">
        <f>Список!W1761</f>
        <v>0</v>
      </c>
    </row>
    <row r="1968" spans="5:5" x14ac:dyDescent="0.25">
      <c r="E1968" s="43">
        <f>Список!W1762</f>
        <v>0</v>
      </c>
    </row>
    <row r="1969" spans="5:5" x14ac:dyDescent="0.25">
      <c r="E1969" s="43">
        <f>Список!W1763</f>
        <v>0</v>
      </c>
    </row>
    <row r="1970" spans="5:5" x14ac:dyDescent="0.25">
      <c r="E1970" s="43">
        <f>Список!W1765</f>
        <v>0</v>
      </c>
    </row>
    <row r="1971" spans="5:5" x14ac:dyDescent="0.25">
      <c r="E1971" s="43">
        <f>Список!W1766</f>
        <v>0</v>
      </c>
    </row>
    <row r="1972" spans="5:5" x14ac:dyDescent="0.25">
      <c r="E1972" s="43">
        <f>Список!W1767</f>
        <v>0</v>
      </c>
    </row>
    <row r="1973" spans="5:5" x14ac:dyDescent="0.25">
      <c r="E1973" s="43">
        <f>Список!W1768</f>
        <v>0</v>
      </c>
    </row>
    <row r="1974" spans="5:5" x14ac:dyDescent="0.25">
      <c r="E1974" s="43">
        <f>Список!W1769</f>
        <v>0</v>
      </c>
    </row>
    <row r="1975" spans="5:5" x14ac:dyDescent="0.25">
      <c r="E1975" s="43">
        <f>Список!W1770</f>
        <v>0</v>
      </c>
    </row>
    <row r="1976" spans="5:5" x14ac:dyDescent="0.25">
      <c r="E1976" s="43">
        <f>Список!W1771</f>
        <v>0</v>
      </c>
    </row>
    <row r="1977" spans="5:5" x14ac:dyDescent="0.25">
      <c r="E1977" s="43">
        <f>Список!W1772</f>
        <v>0</v>
      </c>
    </row>
    <row r="1978" spans="5:5" x14ac:dyDescent="0.25">
      <c r="E1978" s="43">
        <f>Список!W1773</f>
        <v>0</v>
      </c>
    </row>
    <row r="1979" spans="5:5" x14ac:dyDescent="0.25">
      <c r="E1979" s="43">
        <f>Список!W1774</f>
        <v>0</v>
      </c>
    </row>
    <row r="1980" spans="5:5" x14ac:dyDescent="0.25">
      <c r="E1980" s="43">
        <f>Список!W1775</f>
        <v>0</v>
      </c>
    </row>
    <row r="1981" spans="5:5" x14ac:dyDescent="0.25">
      <c r="E1981" s="43">
        <f>Список!W1776</f>
        <v>0</v>
      </c>
    </row>
    <row r="1982" spans="5:5" x14ac:dyDescent="0.25">
      <c r="E1982" s="43">
        <f>Список!W1777</f>
        <v>0</v>
      </c>
    </row>
    <row r="1983" spans="5:5" x14ac:dyDescent="0.25">
      <c r="E1983" s="43">
        <f>Список!W1778</f>
        <v>0</v>
      </c>
    </row>
    <row r="1984" spans="5:5" x14ac:dyDescent="0.25">
      <c r="E1984" s="43">
        <f>Список!W1779</f>
        <v>0</v>
      </c>
    </row>
    <row r="1985" spans="5:5" x14ac:dyDescent="0.25">
      <c r="E1985" s="43">
        <f>Список!W1780</f>
        <v>0</v>
      </c>
    </row>
    <row r="1986" spans="5:5" x14ac:dyDescent="0.25">
      <c r="E1986" s="43">
        <f>Список!W1782</f>
        <v>0</v>
      </c>
    </row>
    <row r="1987" spans="5:5" x14ac:dyDescent="0.25">
      <c r="E1987" s="43">
        <f>Список!W1783</f>
        <v>0</v>
      </c>
    </row>
    <row r="1988" spans="5:5" x14ac:dyDescent="0.25">
      <c r="E1988" s="43">
        <f>Список!W1784</f>
        <v>0</v>
      </c>
    </row>
    <row r="1989" spans="5:5" x14ac:dyDescent="0.25">
      <c r="E1989" s="43">
        <f>Список!W1785</f>
        <v>0</v>
      </c>
    </row>
    <row r="1990" spans="5:5" x14ac:dyDescent="0.25">
      <c r="E1990" s="43">
        <f>Список!W1786</f>
        <v>0</v>
      </c>
    </row>
    <row r="1991" spans="5:5" x14ac:dyDescent="0.25">
      <c r="E1991" s="43">
        <f>Список!W1787</f>
        <v>0</v>
      </c>
    </row>
    <row r="1992" spans="5:5" x14ac:dyDescent="0.25">
      <c r="E1992" s="43">
        <f>Список!W1788</f>
        <v>0</v>
      </c>
    </row>
    <row r="1993" spans="5:5" x14ac:dyDescent="0.25">
      <c r="E1993" s="43">
        <f>Список!W1789</f>
        <v>0</v>
      </c>
    </row>
    <row r="1994" spans="5:5" x14ac:dyDescent="0.25">
      <c r="E1994" s="43">
        <f>Список!W1790</f>
        <v>0</v>
      </c>
    </row>
    <row r="1995" spans="5:5" x14ac:dyDescent="0.25">
      <c r="E1995" s="43">
        <f>Список!W1791</f>
        <v>0</v>
      </c>
    </row>
    <row r="1996" spans="5:5" x14ac:dyDescent="0.25">
      <c r="E1996" s="43">
        <f>Список!W1792</f>
        <v>0</v>
      </c>
    </row>
    <row r="1997" spans="5:5" x14ac:dyDescent="0.25">
      <c r="E1997" s="43">
        <f>Список!W1793</f>
        <v>0</v>
      </c>
    </row>
    <row r="1998" spans="5:5" x14ac:dyDescent="0.25">
      <c r="E1998" s="43">
        <f>Список!W1794</f>
        <v>0</v>
      </c>
    </row>
    <row r="1999" spans="5:5" x14ac:dyDescent="0.25">
      <c r="E1999" s="43">
        <f>Список!W1795</f>
        <v>0</v>
      </c>
    </row>
    <row r="2000" spans="5:5" x14ac:dyDescent="0.25">
      <c r="E2000" s="43">
        <f>Список!W1796</f>
        <v>0</v>
      </c>
    </row>
    <row r="2001" spans="5:5" x14ac:dyDescent="0.25">
      <c r="E2001" s="43">
        <f>Список!W1797</f>
        <v>0</v>
      </c>
    </row>
    <row r="2002" spans="5:5" x14ac:dyDescent="0.25">
      <c r="E2002" s="43">
        <f>Список!W1799</f>
        <v>0</v>
      </c>
    </row>
    <row r="2003" spans="5:5" x14ac:dyDescent="0.25">
      <c r="E2003" s="43">
        <f>Список!W1800</f>
        <v>0</v>
      </c>
    </row>
    <row r="2004" spans="5:5" x14ac:dyDescent="0.25">
      <c r="E2004" s="43">
        <f>Список!W1801</f>
        <v>0</v>
      </c>
    </row>
    <row r="2005" spans="5:5" x14ac:dyDescent="0.25">
      <c r="E2005" s="43">
        <f>Список!W1802</f>
        <v>0</v>
      </c>
    </row>
    <row r="2006" spans="5:5" x14ac:dyDescent="0.25">
      <c r="E2006" s="43">
        <f>Список!W1803</f>
        <v>0</v>
      </c>
    </row>
    <row r="2007" spans="5:5" x14ac:dyDescent="0.25">
      <c r="E2007" s="43">
        <f>Список!W1804</f>
        <v>0</v>
      </c>
    </row>
    <row r="2008" spans="5:5" x14ac:dyDescent="0.25">
      <c r="E2008" s="43">
        <f>Список!W1805</f>
        <v>0</v>
      </c>
    </row>
    <row r="2009" spans="5:5" x14ac:dyDescent="0.25">
      <c r="E2009" s="43">
        <f>Список!W1806</f>
        <v>0</v>
      </c>
    </row>
    <row r="2010" spans="5:5" x14ac:dyDescent="0.25">
      <c r="E2010" s="43">
        <f>Список!W1807</f>
        <v>0</v>
      </c>
    </row>
    <row r="2011" spans="5:5" x14ac:dyDescent="0.25">
      <c r="E2011" s="43">
        <f>Список!W1808</f>
        <v>0</v>
      </c>
    </row>
    <row r="2012" spans="5:5" x14ac:dyDescent="0.25">
      <c r="E2012" s="43">
        <f>Список!W1809</f>
        <v>0</v>
      </c>
    </row>
    <row r="2013" spans="5:5" x14ac:dyDescent="0.25">
      <c r="E2013" s="43">
        <f>Список!W1810</f>
        <v>0</v>
      </c>
    </row>
    <row r="2014" spans="5:5" x14ac:dyDescent="0.25">
      <c r="E2014" s="43">
        <f>Список!W1811</f>
        <v>0</v>
      </c>
    </row>
    <row r="2015" spans="5:5" x14ac:dyDescent="0.25">
      <c r="E2015" s="43">
        <f>Список!W1812</f>
        <v>0</v>
      </c>
    </row>
    <row r="2016" spans="5:5" x14ac:dyDescent="0.25">
      <c r="E2016" s="43">
        <f>Список!W1813</f>
        <v>0</v>
      </c>
    </row>
    <row r="2017" spans="5:5" x14ac:dyDescent="0.25">
      <c r="E2017" s="43">
        <f>Список!W1814</f>
        <v>0</v>
      </c>
    </row>
    <row r="2018" spans="5:5" x14ac:dyDescent="0.25">
      <c r="E2018" s="43">
        <f>Список!W1816</f>
        <v>0</v>
      </c>
    </row>
    <row r="2019" spans="5:5" x14ac:dyDescent="0.25">
      <c r="E2019" s="43">
        <f>Список!W1817</f>
        <v>0</v>
      </c>
    </row>
    <row r="2020" spans="5:5" x14ac:dyDescent="0.25">
      <c r="E2020" s="43">
        <f>Список!W1818</f>
        <v>0</v>
      </c>
    </row>
    <row r="2021" spans="5:5" x14ac:dyDescent="0.25">
      <c r="E2021" s="43">
        <f>Список!W1819</f>
        <v>0</v>
      </c>
    </row>
    <row r="2022" spans="5:5" x14ac:dyDescent="0.25">
      <c r="E2022" s="43">
        <f>Список!W1820</f>
        <v>0</v>
      </c>
    </row>
    <row r="2023" spans="5:5" x14ac:dyDescent="0.25">
      <c r="E2023" s="43">
        <f>Список!W1821</f>
        <v>0</v>
      </c>
    </row>
    <row r="2024" spans="5:5" x14ac:dyDescent="0.25">
      <c r="E2024" s="43">
        <f>Список!W1822</f>
        <v>0</v>
      </c>
    </row>
    <row r="2025" spans="5:5" x14ac:dyDescent="0.25">
      <c r="E2025" s="43">
        <f>Список!W1823</f>
        <v>0</v>
      </c>
    </row>
    <row r="2026" spans="5:5" x14ac:dyDescent="0.25">
      <c r="E2026" s="43">
        <f>Список!W1824</f>
        <v>0</v>
      </c>
    </row>
    <row r="2027" spans="5:5" x14ac:dyDescent="0.25">
      <c r="E2027" s="43">
        <f>Список!W1825</f>
        <v>0</v>
      </c>
    </row>
    <row r="2028" spans="5:5" x14ac:dyDescent="0.25">
      <c r="E2028" s="43">
        <f>Список!W1826</f>
        <v>0</v>
      </c>
    </row>
    <row r="2029" spans="5:5" x14ac:dyDescent="0.25">
      <c r="E2029" s="43">
        <f>Список!W1827</f>
        <v>0</v>
      </c>
    </row>
    <row r="2030" spans="5:5" x14ac:dyDescent="0.25">
      <c r="E2030" s="43">
        <f>Список!W1828</f>
        <v>0</v>
      </c>
    </row>
    <row r="2031" spans="5:5" x14ac:dyDescent="0.25">
      <c r="E2031" s="43">
        <f>Список!W1829</f>
        <v>0</v>
      </c>
    </row>
    <row r="2032" spans="5:5" x14ac:dyDescent="0.25">
      <c r="E2032" s="43">
        <f>Список!W1830</f>
        <v>0</v>
      </c>
    </row>
    <row r="2033" spans="5:5" x14ac:dyDescent="0.25">
      <c r="E2033" s="43">
        <f>Список!W1831</f>
        <v>0</v>
      </c>
    </row>
    <row r="2034" spans="5:5" x14ac:dyDescent="0.25">
      <c r="E2034" s="43">
        <f>Список!W1833</f>
        <v>0</v>
      </c>
    </row>
    <row r="2035" spans="5:5" x14ac:dyDescent="0.25">
      <c r="E2035" s="43">
        <f>Список!W1834</f>
        <v>0</v>
      </c>
    </row>
    <row r="2036" spans="5:5" x14ac:dyDescent="0.25">
      <c r="E2036" s="43">
        <f>Список!W1835</f>
        <v>0</v>
      </c>
    </row>
    <row r="2037" spans="5:5" x14ac:dyDescent="0.25">
      <c r="E2037" s="43">
        <f>Список!W1836</f>
        <v>0</v>
      </c>
    </row>
    <row r="2038" spans="5:5" x14ac:dyDescent="0.25">
      <c r="E2038" s="43">
        <f>Список!W1837</f>
        <v>0</v>
      </c>
    </row>
    <row r="2039" spans="5:5" x14ac:dyDescent="0.25">
      <c r="E2039" s="43">
        <f>Список!W1838</f>
        <v>0</v>
      </c>
    </row>
    <row r="2040" spans="5:5" x14ac:dyDescent="0.25">
      <c r="E2040" s="43">
        <f>Список!W1839</f>
        <v>0</v>
      </c>
    </row>
    <row r="2041" spans="5:5" x14ac:dyDescent="0.25">
      <c r="E2041" s="43">
        <f>Список!W1840</f>
        <v>0</v>
      </c>
    </row>
    <row r="2042" spans="5:5" x14ac:dyDescent="0.25">
      <c r="E2042" s="43">
        <f>Список!W1841</f>
        <v>0</v>
      </c>
    </row>
    <row r="2043" spans="5:5" x14ac:dyDescent="0.25">
      <c r="E2043" s="43">
        <f>Список!W1842</f>
        <v>0</v>
      </c>
    </row>
    <row r="2044" spans="5:5" x14ac:dyDescent="0.25">
      <c r="E2044" s="43">
        <f>Список!W1843</f>
        <v>0</v>
      </c>
    </row>
    <row r="2045" spans="5:5" x14ac:dyDescent="0.25">
      <c r="E2045" s="43">
        <f>Список!W1844</f>
        <v>0</v>
      </c>
    </row>
    <row r="2046" spans="5:5" x14ac:dyDescent="0.25">
      <c r="E2046" s="43">
        <f>Список!W1845</f>
        <v>0</v>
      </c>
    </row>
    <row r="2047" spans="5:5" x14ac:dyDescent="0.25">
      <c r="E2047" s="43">
        <f>Список!W1846</f>
        <v>0</v>
      </c>
    </row>
    <row r="2048" spans="5:5" x14ac:dyDescent="0.25">
      <c r="E2048" s="43">
        <f>Список!W1847</f>
        <v>0</v>
      </c>
    </row>
    <row r="2049" spans="5:5" x14ac:dyDescent="0.25">
      <c r="E2049" s="43">
        <f>Список!W1848</f>
        <v>0</v>
      </c>
    </row>
    <row r="2050" spans="5:5" x14ac:dyDescent="0.25">
      <c r="E2050" s="43">
        <f>Список!W1850</f>
        <v>0</v>
      </c>
    </row>
    <row r="2051" spans="5:5" x14ac:dyDescent="0.25">
      <c r="E2051" s="43">
        <f>Список!W1851</f>
        <v>0</v>
      </c>
    </row>
    <row r="2052" spans="5:5" x14ac:dyDescent="0.25">
      <c r="E2052" s="43">
        <f>Список!W1852</f>
        <v>0</v>
      </c>
    </row>
    <row r="2053" spans="5:5" x14ac:dyDescent="0.25">
      <c r="E2053" s="43">
        <f>Список!W1853</f>
        <v>0</v>
      </c>
    </row>
    <row r="2054" spans="5:5" x14ac:dyDescent="0.25">
      <c r="E2054" s="43">
        <f>Список!W1854</f>
        <v>0</v>
      </c>
    </row>
    <row r="2055" spans="5:5" x14ac:dyDescent="0.25">
      <c r="E2055" s="43">
        <f>Список!W1855</f>
        <v>0</v>
      </c>
    </row>
    <row r="2056" spans="5:5" x14ac:dyDescent="0.25">
      <c r="E2056" s="43">
        <f>Список!W1856</f>
        <v>0</v>
      </c>
    </row>
    <row r="2057" spans="5:5" x14ac:dyDescent="0.25">
      <c r="E2057" s="43">
        <f>Список!W1857</f>
        <v>0</v>
      </c>
    </row>
    <row r="2058" spans="5:5" x14ac:dyDescent="0.25">
      <c r="E2058" s="43">
        <f>Список!W1858</f>
        <v>0</v>
      </c>
    </row>
    <row r="2059" spans="5:5" x14ac:dyDescent="0.25">
      <c r="E2059" s="43">
        <f>Список!W1859</f>
        <v>0</v>
      </c>
    </row>
    <row r="2060" spans="5:5" x14ac:dyDescent="0.25">
      <c r="E2060" s="43">
        <f>Список!W1860</f>
        <v>0</v>
      </c>
    </row>
    <row r="2061" spans="5:5" x14ac:dyDescent="0.25">
      <c r="E2061" s="43">
        <f>Список!W1861</f>
        <v>0</v>
      </c>
    </row>
    <row r="2062" spans="5:5" x14ac:dyDescent="0.25">
      <c r="E2062" s="43">
        <f>Список!W1862</f>
        <v>0</v>
      </c>
    </row>
    <row r="2063" spans="5:5" x14ac:dyDescent="0.25">
      <c r="E2063" s="43">
        <f>Список!W1863</f>
        <v>0</v>
      </c>
    </row>
    <row r="2064" spans="5:5" x14ac:dyDescent="0.25">
      <c r="E2064" s="43">
        <f>Список!W1864</f>
        <v>0</v>
      </c>
    </row>
    <row r="2065" spans="5:5" x14ac:dyDescent="0.25">
      <c r="E2065" s="43">
        <f>Список!W1865</f>
        <v>0</v>
      </c>
    </row>
    <row r="2066" spans="5:5" x14ac:dyDescent="0.25">
      <c r="E2066" s="43">
        <f>Список!W1867</f>
        <v>0</v>
      </c>
    </row>
    <row r="2067" spans="5:5" x14ac:dyDescent="0.25">
      <c r="E2067" s="43">
        <f>Список!W1868</f>
        <v>0</v>
      </c>
    </row>
    <row r="2068" spans="5:5" x14ac:dyDescent="0.25">
      <c r="E2068" s="43">
        <f>Список!W1869</f>
        <v>0</v>
      </c>
    </row>
    <row r="2069" spans="5:5" x14ac:dyDescent="0.25">
      <c r="E2069" s="43">
        <f>Список!W1870</f>
        <v>0</v>
      </c>
    </row>
    <row r="2070" spans="5:5" x14ac:dyDescent="0.25">
      <c r="E2070" s="43">
        <f>Список!W1871</f>
        <v>0</v>
      </c>
    </row>
    <row r="2071" spans="5:5" x14ac:dyDescent="0.25">
      <c r="E2071" s="43">
        <f>Список!W1872</f>
        <v>0</v>
      </c>
    </row>
    <row r="2072" spans="5:5" x14ac:dyDescent="0.25">
      <c r="E2072" s="43">
        <f>Список!W1873</f>
        <v>0</v>
      </c>
    </row>
    <row r="2073" spans="5:5" x14ac:dyDescent="0.25">
      <c r="E2073" s="43">
        <f>Список!W1874</f>
        <v>0</v>
      </c>
    </row>
    <row r="2074" spans="5:5" x14ac:dyDescent="0.25">
      <c r="E2074" s="43">
        <f>Список!W1875</f>
        <v>0</v>
      </c>
    </row>
    <row r="2075" spans="5:5" x14ac:dyDescent="0.25">
      <c r="E2075" s="43">
        <f>Список!W1876</f>
        <v>0</v>
      </c>
    </row>
    <row r="2076" spans="5:5" x14ac:dyDescent="0.25">
      <c r="E2076" s="43">
        <f>Список!W1877</f>
        <v>0</v>
      </c>
    </row>
    <row r="2077" spans="5:5" x14ac:dyDescent="0.25">
      <c r="E2077" s="43">
        <f>Список!W1878</f>
        <v>0</v>
      </c>
    </row>
    <row r="2078" spans="5:5" x14ac:dyDescent="0.25">
      <c r="E2078" s="43">
        <f>Список!W1879</f>
        <v>0</v>
      </c>
    </row>
    <row r="2079" spans="5:5" x14ac:dyDescent="0.25">
      <c r="E2079" s="43">
        <f>Список!W1880</f>
        <v>0</v>
      </c>
    </row>
    <row r="2080" spans="5:5" x14ac:dyDescent="0.25">
      <c r="E2080" s="43">
        <f>Список!W1881</f>
        <v>0</v>
      </c>
    </row>
    <row r="2081" spans="5:5" x14ac:dyDescent="0.25">
      <c r="E2081" s="43">
        <f>Список!W1882</f>
        <v>0</v>
      </c>
    </row>
    <row r="2082" spans="5:5" x14ac:dyDescent="0.25">
      <c r="E2082" s="43">
        <f>Список!W1884</f>
        <v>0</v>
      </c>
    </row>
    <row r="2083" spans="5:5" x14ac:dyDescent="0.25">
      <c r="E2083" s="43">
        <f>Список!W1885</f>
        <v>0</v>
      </c>
    </row>
    <row r="2084" spans="5:5" x14ac:dyDescent="0.25">
      <c r="E2084" s="43">
        <f>Список!W1886</f>
        <v>0</v>
      </c>
    </row>
    <row r="2085" spans="5:5" x14ac:dyDescent="0.25">
      <c r="E2085" s="43">
        <f>Список!W1887</f>
        <v>0</v>
      </c>
    </row>
    <row r="2086" spans="5:5" x14ac:dyDescent="0.25">
      <c r="E2086" s="43">
        <f>Список!W1888</f>
        <v>0</v>
      </c>
    </row>
    <row r="2087" spans="5:5" x14ac:dyDescent="0.25">
      <c r="E2087" s="43">
        <f>Список!W1889</f>
        <v>0</v>
      </c>
    </row>
    <row r="2088" spans="5:5" x14ac:dyDescent="0.25">
      <c r="E2088" s="43">
        <f>Список!W1890</f>
        <v>0</v>
      </c>
    </row>
    <row r="2089" spans="5:5" x14ac:dyDescent="0.25">
      <c r="E2089" s="43">
        <f>Список!W1891</f>
        <v>0</v>
      </c>
    </row>
    <row r="2090" spans="5:5" x14ac:dyDescent="0.25">
      <c r="E2090" s="43">
        <f>Список!W1892</f>
        <v>0</v>
      </c>
    </row>
    <row r="2091" spans="5:5" x14ac:dyDescent="0.25">
      <c r="E2091" s="43">
        <f>Список!W1893</f>
        <v>0</v>
      </c>
    </row>
    <row r="2092" spans="5:5" x14ac:dyDescent="0.25">
      <c r="E2092" s="43">
        <f>Список!W1894</f>
        <v>0</v>
      </c>
    </row>
    <row r="2093" spans="5:5" x14ac:dyDescent="0.25">
      <c r="E2093" s="43">
        <f>Список!W1895</f>
        <v>0</v>
      </c>
    </row>
    <row r="2094" spans="5:5" x14ac:dyDescent="0.25">
      <c r="E2094" s="43">
        <f>Список!W1896</f>
        <v>0</v>
      </c>
    </row>
    <row r="2095" spans="5:5" x14ac:dyDescent="0.25">
      <c r="E2095" s="43">
        <f>Список!W1897</f>
        <v>0</v>
      </c>
    </row>
    <row r="2096" spans="5:5" x14ac:dyDescent="0.25">
      <c r="E2096" s="43">
        <f>Список!W1898</f>
        <v>0</v>
      </c>
    </row>
    <row r="2097" spans="5:5" x14ac:dyDescent="0.25">
      <c r="E2097" s="43">
        <f>Список!W1899</f>
        <v>0</v>
      </c>
    </row>
    <row r="2098" spans="5:5" x14ac:dyDescent="0.25">
      <c r="E2098" s="43">
        <f>Список!W1901</f>
        <v>0</v>
      </c>
    </row>
    <row r="2099" spans="5:5" x14ac:dyDescent="0.25">
      <c r="E2099" s="43">
        <f>Список!W1902</f>
        <v>0</v>
      </c>
    </row>
    <row r="2100" spans="5:5" x14ac:dyDescent="0.25">
      <c r="E2100" s="43">
        <f>Список!W1903</f>
        <v>0</v>
      </c>
    </row>
    <row r="2101" spans="5:5" x14ac:dyDescent="0.25">
      <c r="E2101" s="43">
        <f>Список!W1904</f>
        <v>0</v>
      </c>
    </row>
    <row r="2102" spans="5:5" x14ac:dyDescent="0.25">
      <c r="E2102" s="43">
        <f>Список!W1905</f>
        <v>0</v>
      </c>
    </row>
    <row r="2103" spans="5:5" x14ac:dyDescent="0.25">
      <c r="E2103" s="43">
        <f>Список!W1906</f>
        <v>0</v>
      </c>
    </row>
    <row r="2104" spans="5:5" x14ac:dyDescent="0.25">
      <c r="E2104" s="43">
        <f>Список!W1907</f>
        <v>0</v>
      </c>
    </row>
    <row r="2105" spans="5:5" x14ac:dyDescent="0.25">
      <c r="E2105" s="43">
        <f>Список!W1908</f>
        <v>0</v>
      </c>
    </row>
    <row r="2106" spans="5:5" x14ac:dyDescent="0.25">
      <c r="E2106" s="43">
        <f>Список!W1909</f>
        <v>0</v>
      </c>
    </row>
    <row r="2107" spans="5:5" x14ac:dyDescent="0.25">
      <c r="E2107" s="43">
        <f>Список!W1910</f>
        <v>0</v>
      </c>
    </row>
    <row r="2108" spans="5:5" x14ac:dyDescent="0.25">
      <c r="E2108" s="43">
        <f>Список!W1911</f>
        <v>0</v>
      </c>
    </row>
    <row r="2109" spans="5:5" x14ac:dyDescent="0.25">
      <c r="E2109" s="43">
        <f>Список!W1912</f>
        <v>0</v>
      </c>
    </row>
    <row r="2110" spans="5:5" x14ac:dyDescent="0.25">
      <c r="E2110" s="43">
        <f>Список!W1913</f>
        <v>0</v>
      </c>
    </row>
    <row r="2111" spans="5:5" x14ac:dyDescent="0.25">
      <c r="E2111" s="43">
        <f>Список!W1914</f>
        <v>0</v>
      </c>
    </row>
    <row r="2112" spans="5:5" x14ac:dyDescent="0.25">
      <c r="E2112" s="43">
        <f>Список!W1915</f>
        <v>0</v>
      </c>
    </row>
    <row r="2113" spans="5:5" x14ac:dyDescent="0.25">
      <c r="E2113" s="43">
        <f>Список!W1916</f>
        <v>0</v>
      </c>
    </row>
    <row r="2114" spans="5:5" x14ac:dyDescent="0.25">
      <c r="E2114" s="43">
        <f>Список!W1918</f>
        <v>0</v>
      </c>
    </row>
    <row r="2115" spans="5:5" x14ac:dyDescent="0.25">
      <c r="E2115" s="43">
        <f>Список!W1919</f>
        <v>0</v>
      </c>
    </row>
    <row r="2116" spans="5:5" x14ac:dyDescent="0.25">
      <c r="E2116" s="43">
        <f>Список!W1920</f>
        <v>0</v>
      </c>
    </row>
    <row r="2117" spans="5:5" x14ac:dyDescent="0.25">
      <c r="E2117" s="43">
        <f>Список!W1921</f>
        <v>0</v>
      </c>
    </row>
    <row r="2118" spans="5:5" x14ac:dyDescent="0.25">
      <c r="E2118" s="43">
        <f>Список!W1922</f>
        <v>0</v>
      </c>
    </row>
    <row r="2119" spans="5:5" x14ac:dyDescent="0.25">
      <c r="E2119" s="43">
        <f>Список!W1923</f>
        <v>0</v>
      </c>
    </row>
    <row r="2120" spans="5:5" x14ac:dyDescent="0.25">
      <c r="E2120" s="43">
        <f>Список!W1924</f>
        <v>0</v>
      </c>
    </row>
    <row r="2121" spans="5:5" x14ac:dyDescent="0.25">
      <c r="E2121" s="43">
        <f>Список!W1925</f>
        <v>0</v>
      </c>
    </row>
    <row r="2122" spans="5:5" x14ac:dyDescent="0.25">
      <c r="E2122" s="43">
        <f>Список!W1926</f>
        <v>0</v>
      </c>
    </row>
    <row r="2123" spans="5:5" x14ac:dyDescent="0.25">
      <c r="E2123" s="43">
        <f>Список!W1927</f>
        <v>0</v>
      </c>
    </row>
    <row r="2124" spans="5:5" x14ac:dyDescent="0.25">
      <c r="E2124" s="43">
        <f>Список!W1928</f>
        <v>0</v>
      </c>
    </row>
    <row r="2125" spans="5:5" x14ac:dyDescent="0.25">
      <c r="E2125" s="43">
        <f>Список!W1929</f>
        <v>0</v>
      </c>
    </row>
    <row r="2126" spans="5:5" x14ac:dyDescent="0.25">
      <c r="E2126" s="43">
        <f>Список!W1930</f>
        <v>0</v>
      </c>
    </row>
    <row r="2127" spans="5:5" x14ac:dyDescent="0.25">
      <c r="E2127" s="43">
        <f>Список!W1931</f>
        <v>0</v>
      </c>
    </row>
    <row r="2128" spans="5:5" x14ac:dyDescent="0.25">
      <c r="E2128" s="43">
        <f>Список!W1932</f>
        <v>0</v>
      </c>
    </row>
    <row r="2129" spans="5:5" x14ac:dyDescent="0.25">
      <c r="E2129" s="43">
        <f>Список!W1933</f>
        <v>0</v>
      </c>
    </row>
    <row r="2130" spans="5:5" x14ac:dyDescent="0.25">
      <c r="E2130" s="43">
        <f>Список!W1935</f>
        <v>0</v>
      </c>
    </row>
    <row r="2131" spans="5:5" x14ac:dyDescent="0.25">
      <c r="E2131" s="43">
        <f>Список!W1936</f>
        <v>0</v>
      </c>
    </row>
    <row r="2132" spans="5:5" x14ac:dyDescent="0.25">
      <c r="E2132" s="43">
        <f>Список!W1937</f>
        <v>0</v>
      </c>
    </row>
    <row r="2133" spans="5:5" x14ac:dyDescent="0.25">
      <c r="E2133" s="43">
        <f>Список!W1938</f>
        <v>0</v>
      </c>
    </row>
    <row r="2134" spans="5:5" x14ac:dyDescent="0.25">
      <c r="E2134" s="43">
        <f>Список!W1939</f>
        <v>0</v>
      </c>
    </row>
    <row r="2135" spans="5:5" x14ac:dyDescent="0.25">
      <c r="E2135" s="43">
        <f>Список!W1940</f>
        <v>0</v>
      </c>
    </row>
    <row r="2136" spans="5:5" x14ac:dyDescent="0.25">
      <c r="E2136" s="43">
        <f>Список!W1941</f>
        <v>0</v>
      </c>
    </row>
    <row r="2137" spans="5:5" x14ac:dyDescent="0.25">
      <c r="E2137" s="43">
        <f>Список!W1942</f>
        <v>0</v>
      </c>
    </row>
    <row r="2138" spans="5:5" x14ac:dyDescent="0.25">
      <c r="E2138" s="43">
        <f>Список!W1943</f>
        <v>0</v>
      </c>
    </row>
    <row r="2139" spans="5:5" x14ac:dyDescent="0.25">
      <c r="E2139" s="43">
        <f>Список!W1944</f>
        <v>0</v>
      </c>
    </row>
    <row r="2140" spans="5:5" x14ac:dyDescent="0.25">
      <c r="E2140" s="43">
        <f>Список!W1945</f>
        <v>0</v>
      </c>
    </row>
    <row r="2141" spans="5:5" x14ac:dyDescent="0.25">
      <c r="E2141" s="43">
        <f>Список!W1946</f>
        <v>0</v>
      </c>
    </row>
    <row r="2142" spans="5:5" x14ac:dyDescent="0.25">
      <c r="E2142" s="43">
        <f>Список!W1947</f>
        <v>0</v>
      </c>
    </row>
    <row r="2143" spans="5:5" x14ac:dyDescent="0.25">
      <c r="E2143" s="43">
        <f>Список!W1948</f>
        <v>0</v>
      </c>
    </row>
    <row r="2144" spans="5:5" x14ac:dyDescent="0.25">
      <c r="E2144" s="43">
        <f>Список!W1949</f>
        <v>0</v>
      </c>
    </row>
    <row r="2145" spans="5:5" x14ac:dyDescent="0.25">
      <c r="E2145" s="43">
        <f>Список!W1950</f>
        <v>0</v>
      </c>
    </row>
    <row r="2146" spans="5:5" x14ac:dyDescent="0.25">
      <c r="E2146" s="43">
        <f>Список!W1952</f>
        <v>0</v>
      </c>
    </row>
    <row r="2147" spans="5:5" x14ac:dyDescent="0.25">
      <c r="E2147" s="43">
        <f>Список!W1953</f>
        <v>0</v>
      </c>
    </row>
    <row r="2148" spans="5:5" x14ac:dyDescent="0.25">
      <c r="E2148" s="43">
        <f>Список!W1954</f>
        <v>0</v>
      </c>
    </row>
    <row r="2149" spans="5:5" x14ac:dyDescent="0.25">
      <c r="E2149" s="43">
        <f>Список!W1955</f>
        <v>0</v>
      </c>
    </row>
    <row r="2150" spans="5:5" x14ac:dyDescent="0.25">
      <c r="E2150" s="43">
        <f>Список!W1956</f>
        <v>0</v>
      </c>
    </row>
    <row r="2151" spans="5:5" x14ac:dyDescent="0.25">
      <c r="E2151" s="43">
        <f>Список!W1957</f>
        <v>0</v>
      </c>
    </row>
    <row r="2152" spans="5:5" x14ac:dyDescent="0.25">
      <c r="E2152" s="43">
        <f>Список!W1958</f>
        <v>0</v>
      </c>
    </row>
    <row r="2153" spans="5:5" x14ac:dyDescent="0.25">
      <c r="E2153" s="43">
        <f>Список!W1959</f>
        <v>0</v>
      </c>
    </row>
    <row r="2154" spans="5:5" x14ac:dyDescent="0.25">
      <c r="E2154" s="43">
        <f>Список!W1960</f>
        <v>0</v>
      </c>
    </row>
    <row r="2155" spans="5:5" x14ac:dyDescent="0.25">
      <c r="E2155" s="43">
        <f>Список!W1961</f>
        <v>0</v>
      </c>
    </row>
    <row r="2156" spans="5:5" x14ac:dyDescent="0.25">
      <c r="E2156" s="43">
        <f>Список!W1962</f>
        <v>0</v>
      </c>
    </row>
    <row r="2157" spans="5:5" x14ac:dyDescent="0.25">
      <c r="E2157" s="43">
        <f>Список!W1963</f>
        <v>0</v>
      </c>
    </row>
    <row r="2158" spans="5:5" x14ac:dyDescent="0.25">
      <c r="E2158" s="43">
        <f>Список!W1964</f>
        <v>0</v>
      </c>
    </row>
    <row r="2159" spans="5:5" x14ac:dyDescent="0.25">
      <c r="E2159" s="43">
        <f>Список!W1965</f>
        <v>0</v>
      </c>
    </row>
    <row r="2160" spans="5:5" x14ac:dyDescent="0.25">
      <c r="E2160" s="43">
        <f>Список!W1966</f>
        <v>0</v>
      </c>
    </row>
    <row r="2161" spans="5:5" x14ac:dyDescent="0.25">
      <c r="E2161" s="43">
        <f>Список!W1967</f>
        <v>0</v>
      </c>
    </row>
    <row r="2162" spans="5:5" x14ac:dyDescent="0.25">
      <c r="E2162" s="43">
        <f>Список!W1969</f>
        <v>0</v>
      </c>
    </row>
    <row r="2163" spans="5:5" x14ac:dyDescent="0.25">
      <c r="E2163" s="43">
        <f>Список!W1970</f>
        <v>0</v>
      </c>
    </row>
    <row r="2164" spans="5:5" x14ac:dyDescent="0.25">
      <c r="E2164" s="43">
        <f>Список!W1971</f>
        <v>0</v>
      </c>
    </row>
    <row r="2165" spans="5:5" x14ac:dyDescent="0.25">
      <c r="E2165" s="43">
        <f>Список!W1972</f>
        <v>0</v>
      </c>
    </row>
    <row r="2166" spans="5:5" x14ac:dyDescent="0.25">
      <c r="E2166" s="43">
        <f>Список!W1973</f>
        <v>0</v>
      </c>
    </row>
    <row r="2167" spans="5:5" x14ac:dyDescent="0.25">
      <c r="E2167" s="43">
        <f>Список!W1974</f>
        <v>0</v>
      </c>
    </row>
    <row r="2168" spans="5:5" x14ac:dyDescent="0.25">
      <c r="E2168" s="43">
        <f>Список!W1975</f>
        <v>0</v>
      </c>
    </row>
    <row r="2169" spans="5:5" x14ac:dyDescent="0.25">
      <c r="E2169" s="43">
        <f>Список!W1976</f>
        <v>0</v>
      </c>
    </row>
    <row r="2170" spans="5:5" x14ac:dyDescent="0.25">
      <c r="E2170" s="43">
        <f>Список!W1977</f>
        <v>0</v>
      </c>
    </row>
    <row r="2171" spans="5:5" x14ac:dyDescent="0.25">
      <c r="E2171" s="43">
        <f>Список!W1978</f>
        <v>0</v>
      </c>
    </row>
    <row r="2172" spans="5:5" x14ac:dyDescent="0.25">
      <c r="E2172" s="43">
        <f>Список!W1979</f>
        <v>0</v>
      </c>
    </row>
    <row r="2173" spans="5:5" x14ac:dyDescent="0.25">
      <c r="E2173" s="43">
        <f>Список!W1980</f>
        <v>0</v>
      </c>
    </row>
    <row r="2174" spans="5:5" x14ac:dyDescent="0.25">
      <c r="E2174" s="43">
        <f>Список!W1981</f>
        <v>0</v>
      </c>
    </row>
    <row r="2175" spans="5:5" x14ac:dyDescent="0.25">
      <c r="E2175" s="43">
        <f>Список!W1982</f>
        <v>0</v>
      </c>
    </row>
    <row r="2176" spans="5:5" x14ac:dyDescent="0.25">
      <c r="E2176" s="43">
        <f>Список!W1983</f>
        <v>0</v>
      </c>
    </row>
    <row r="2177" spans="5:5" x14ac:dyDescent="0.25">
      <c r="E2177" s="43">
        <f>Список!W1984</f>
        <v>0</v>
      </c>
    </row>
    <row r="2178" spans="5:5" x14ac:dyDescent="0.25">
      <c r="E2178" s="43">
        <f>Список!W1986</f>
        <v>0</v>
      </c>
    </row>
    <row r="2179" spans="5:5" x14ac:dyDescent="0.25">
      <c r="E2179" s="43">
        <f>Список!W1987</f>
        <v>0</v>
      </c>
    </row>
    <row r="2180" spans="5:5" x14ac:dyDescent="0.25">
      <c r="E2180" s="43">
        <f>Список!W1988</f>
        <v>0</v>
      </c>
    </row>
    <row r="2181" spans="5:5" x14ac:dyDescent="0.25">
      <c r="E2181" s="43">
        <f>Список!W1989</f>
        <v>0</v>
      </c>
    </row>
    <row r="2182" spans="5:5" x14ac:dyDescent="0.25">
      <c r="E2182" s="43">
        <f>Список!W1990</f>
        <v>0</v>
      </c>
    </row>
    <row r="2183" spans="5:5" x14ac:dyDescent="0.25">
      <c r="E2183" s="43">
        <f>Список!W1991</f>
        <v>0</v>
      </c>
    </row>
    <row r="2184" spans="5:5" x14ac:dyDescent="0.25">
      <c r="E2184" s="43">
        <f>Список!W1992</f>
        <v>0</v>
      </c>
    </row>
    <row r="2185" spans="5:5" x14ac:dyDescent="0.25">
      <c r="E2185" s="43">
        <f>Список!W1993</f>
        <v>0</v>
      </c>
    </row>
    <row r="2186" spans="5:5" x14ac:dyDescent="0.25">
      <c r="E2186" s="43">
        <f>Список!W1994</f>
        <v>0</v>
      </c>
    </row>
    <row r="2187" spans="5:5" x14ac:dyDescent="0.25">
      <c r="E2187" s="43">
        <f>Список!W1995</f>
        <v>0</v>
      </c>
    </row>
    <row r="2188" spans="5:5" x14ac:dyDescent="0.25">
      <c r="E2188" s="43">
        <f>Список!W1996</f>
        <v>0</v>
      </c>
    </row>
    <row r="2189" spans="5:5" x14ac:dyDescent="0.25">
      <c r="E2189" s="43">
        <f>Список!W1997</f>
        <v>0</v>
      </c>
    </row>
    <row r="2190" spans="5:5" x14ac:dyDescent="0.25">
      <c r="E2190" s="43">
        <f>Список!W1998</f>
        <v>0</v>
      </c>
    </row>
    <row r="2191" spans="5:5" x14ac:dyDescent="0.25">
      <c r="E2191" s="43">
        <f>Список!W1999</f>
        <v>0</v>
      </c>
    </row>
    <row r="2192" spans="5:5" x14ac:dyDescent="0.25">
      <c r="E2192" s="43">
        <f>Список!W2000</f>
        <v>0</v>
      </c>
    </row>
    <row r="2193" spans="5:5" x14ac:dyDescent="0.25">
      <c r="E2193" s="43">
        <f>Список!W2001</f>
        <v>0</v>
      </c>
    </row>
    <row r="2194" spans="5:5" x14ac:dyDescent="0.25">
      <c r="E2194" s="43">
        <f>Список!W2003</f>
        <v>0</v>
      </c>
    </row>
    <row r="2195" spans="5:5" x14ac:dyDescent="0.25">
      <c r="E2195" s="43">
        <f>Список!W2004</f>
        <v>0</v>
      </c>
    </row>
    <row r="2196" spans="5:5" x14ac:dyDescent="0.25">
      <c r="E2196" s="43">
        <f>Список!W2005</f>
        <v>0</v>
      </c>
    </row>
    <row r="2197" spans="5:5" x14ac:dyDescent="0.25">
      <c r="E2197" s="43">
        <f>Список!W2006</f>
        <v>0</v>
      </c>
    </row>
    <row r="2198" spans="5:5" x14ac:dyDescent="0.25">
      <c r="E2198" s="43">
        <f>Список!W2007</f>
        <v>0</v>
      </c>
    </row>
    <row r="2199" spans="5:5" x14ac:dyDescent="0.25">
      <c r="E2199" s="43">
        <f>Список!W2008</f>
        <v>0</v>
      </c>
    </row>
    <row r="2200" spans="5:5" x14ac:dyDescent="0.25">
      <c r="E2200" s="43">
        <f>Список!W2009</f>
        <v>0</v>
      </c>
    </row>
    <row r="2201" spans="5:5" x14ac:dyDescent="0.25">
      <c r="E2201" s="43">
        <f>Список!W2010</f>
        <v>0</v>
      </c>
    </row>
    <row r="2202" spans="5:5" x14ac:dyDescent="0.25">
      <c r="E2202" s="43">
        <f>Список!W2011</f>
        <v>0</v>
      </c>
    </row>
    <row r="2203" spans="5:5" x14ac:dyDescent="0.25">
      <c r="E2203" s="43">
        <f>Список!W2012</f>
        <v>0</v>
      </c>
    </row>
    <row r="2204" spans="5:5" x14ac:dyDescent="0.25">
      <c r="E2204" s="43">
        <f>Список!W2013</f>
        <v>0</v>
      </c>
    </row>
    <row r="2205" spans="5:5" x14ac:dyDescent="0.25">
      <c r="E2205" s="43">
        <f>Список!W2014</f>
        <v>0</v>
      </c>
    </row>
    <row r="2206" spans="5:5" x14ac:dyDescent="0.25">
      <c r="E2206" s="43">
        <f>Список!W2015</f>
        <v>0</v>
      </c>
    </row>
    <row r="2207" spans="5:5" x14ac:dyDescent="0.25">
      <c r="E2207" s="43">
        <f>Список!W2016</f>
        <v>0</v>
      </c>
    </row>
    <row r="2208" spans="5:5" x14ac:dyDescent="0.25">
      <c r="E2208" s="43">
        <f>Список!W2017</f>
        <v>0</v>
      </c>
    </row>
    <row r="2209" spans="5:5" x14ac:dyDescent="0.25">
      <c r="E2209" s="43">
        <f>Список!W2018</f>
        <v>0</v>
      </c>
    </row>
    <row r="2210" spans="5:5" x14ac:dyDescent="0.25">
      <c r="E2210" s="43">
        <f>Список!W2020</f>
        <v>0</v>
      </c>
    </row>
    <row r="2211" spans="5:5" x14ac:dyDescent="0.25">
      <c r="E2211" s="43">
        <f>Список!W2021</f>
        <v>0</v>
      </c>
    </row>
    <row r="2212" spans="5:5" x14ac:dyDescent="0.25">
      <c r="E2212" s="43">
        <f>Список!W2022</f>
        <v>0</v>
      </c>
    </row>
    <row r="2213" spans="5:5" x14ac:dyDescent="0.25">
      <c r="E2213" s="43">
        <f>Список!W2023</f>
        <v>0</v>
      </c>
    </row>
    <row r="2214" spans="5:5" x14ac:dyDescent="0.25">
      <c r="E2214" s="43">
        <f>Список!W2024</f>
        <v>0</v>
      </c>
    </row>
    <row r="2215" spans="5:5" x14ac:dyDescent="0.25">
      <c r="E2215" s="43">
        <f>Список!W2025</f>
        <v>0</v>
      </c>
    </row>
    <row r="2216" spans="5:5" x14ac:dyDescent="0.25">
      <c r="E2216" s="43">
        <f>Список!W2026</f>
        <v>0</v>
      </c>
    </row>
    <row r="2217" spans="5:5" x14ac:dyDescent="0.25">
      <c r="E2217" s="43">
        <f>Список!W2027</f>
        <v>0</v>
      </c>
    </row>
    <row r="2218" spans="5:5" x14ac:dyDescent="0.25">
      <c r="E2218" s="43">
        <f>Список!W2028</f>
        <v>0</v>
      </c>
    </row>
    <row r="2219" spans="5:5" x14ac:dyDescent="0.25">
      <c r="E2219" s="43">
        <f>Список!W2029</f>
        <v>0</v>
      </c>
    </row>
    <row r="2220" spans="5:5" x14ac:dyDescent="0.25">
      <c r="E2220" s="43">
        <f>Список!W2030</f>
        <v>0</v>
      </c>
    </row>
    <row r="2221" spans="5:5" x14ac:dyDescent="0.25">
      <c r="E2221" s="43">
        <f>Список!W2031</f>
        <v>0</v>
      </c>
    </row>
    <row r="2222" spans="5:5" x14ac:dyDescent="0.25">
      <c r="E2222" s="43">
        <f>Список!W2032</f>
        <v>0</v>
      </c>
    </row>
    <row r="2223" spans="5:5" x14ac:dyDescent="0.25">
      <c r="E2223" s="43">
        <f>Список!W2033</f>
        <v>0</v>
      </c>
    </row>
    <row r="2224" spans="5:5" x14ac:dyDescent="0.25">
      <c r="E2224" s="43">
        <f>Список!W2034</f>
        <v>0</v>
      </c>
    </row>
    <row r="2225" spans="5:5" x14ac:dyDescent="0.25">
      <c r="E2225" s="43">
        <f>Список!W2035</f>
        <v>0</v>
      </c>
    </row>
    <row r="2226" spans="5:5" x14ac:dyDescent="0.25">
      <c r="E2226" s="43">
        <f>Список!W2037</f>
        <v>0</v>
      </c>
    </row>
    <row r="2227" spans="5:5" x14ac:dyDescent="0.25">
      <c r="E2227" s="43">
        <f>Список!W2038</f>
        <v>0</v>
      </c>
    </row>
    <row r="2228" spans="5:5" x14ac:dyDescent="0.25">
      <c r="E2228" s="43">
        <f>Список!W2039</f>
        <v>0</v>
      </c>
    </row>
    <row r="2229" spans="5:5" x14ac:dyDescent="0.25">
      <c r="E2229" s="43">
        <f>Список!W2040</f>
        <v>0</v>
      </c>
    </row>
    <row r="2230" spans="5:5" x14ac:dyDescent="0.25">
      <c r="E2230" s="43">
        <f>Список!W2041</f>
        <v>0</v>
      </c>
    </row>
    <row r="2231" spans="5:5" x14ac:dyDescent="0.25">
      <c r="E2231" s="43">
        <f>Список!W2042</f>
        <v>0</v>
      </c>
    </row>
    <row r="2232" spans="5:5" x14ac:dyDescent="0.25">
      <c r="E2232" s="43">
        <f>Список!W2043</f>
        <v>0</v>
      </c>
    </row>
    <row r="2233" spans="5:5" x14ac:dyDescent="0.25">
      <c r="E2233" s="43">
        <f>Список!W2044</f>
        <v>0</v>
      </c>
    </row>
    <row r="2234" spans="5:5" x14ac:dyDescent="0.25">
      <c r="E2234" s="43">
        <f>Список!W2045</f>
        <v>0</v>
      </c>
    </row>
    <row r="2235" spans="5:5" x14ac:dyDescent="0.25">
      <c r="E2235" s="43">
        <f>Список!W2046</f>
        <v>0</v>
      </c>
    </row>
    <row r="2236" spans="5:5" x14ac:dyDescent="0.25">
      <c r="E2236" s="43">
        <f>Список!W2047</f>
        <v>0</v>
      </c>
    </row>
    <row r="2237" spans="5:5" x14ac:dyDescent="0.25">
      <c r="E2237" s="43">
        <f>Список!W2048</f>
        <v>0</v>
      </c>
    </row>
    <row r="2238" spans="5:5" x14ac:dyDescent="0.25">
      <c r="E2238" s="43">
        <f>Список!W2049</f>
        <v>0</v>
      </c>
    </row>
    <row r="2239" spans="5:5" x14ac:dyDescent="0.25">
      <c r="E2239" s="43">
        <f>Список!W2050</f>
        <v>0</v>
      </c>
    </row>
    <row r="2240" spans="5:5" x14ac:dyDescent="0.25">
      <c r="E2240" s="43">
        <f>Список!W2051</f>
        <v>0</v>
      </c>
    </row>
    <row r="2241" spans="5:5" x14ac:dyDescent="0.25">
      <c r="E2241" s="43">
        <f>Список!W2052</f>
        <v>0</v>
      </c>
    </row>
    <row r="2242" spans="5:5" x14ac:dyDescent="0.25">
      <c r="E2242" s="43">
        <f>Список!W2054</f>
        <v>0</v>
      </c>
    </row>
    <row r="2243" spans="5:5" x14ac:dyDescent="0.25">
      <c r="E2243" s="43">
        <f>Список!W2055</f>
        <v>0</v>
      </c>
    </row>
    <row r="2244" spans="5:5" x14ac:dyDescent="0.25">
      <c r="E2244" s="43">
        <f>Список!W2056</f>
        <v>0</v>
      </c>
    </row>
    <row r="2245" spans="5:5" x14ac:dyDescent="0.25">
      <c r="E2245" s="43">
        <f>Список!W2057</f>
        <v>0</v>
      </c>
    </row>
    <row r="2246" spans="5:5" x14ac:dyDescent="0.25">
      <c r="E2246" s="43">
        <f>Список!W2058</f>
        <v>0</v>
      </c>
    </row>
    <row r="2247" spans="5:5" x14ac:dyDescent="0.25">
      <c r="E2247" s="43">
        <f>Список!W2059</f>
        <v>0</v>
      </c>
    </row>
    <row r="2248" spans="5:5" x14ac:dyDescent="0.25">
      <c r="E2248" s="43">
        <f>Список!W2060</f>
        <v>0</v>
      </c>
    </row>
    <row r="2249" spans="5:5" x14ac:dyDescent="0.25">
      <c r="E2249" s="43">
        <f>Список!W2061</f>
        <v>0</v>
      </c>
    </row>
    <row r="2250" spans="5:5" x14ac:dyDescent="0.25">
      <c r="E2250" s="43">
        <f>Список!W2062</f>
        <v>0</v>
      </c>
    </row>
    <row r="2251" spans="5:5" x14ac:dyDescent="0.25">
      <c r="E2251" s="43">
        <f>Список!W2063</f>
        <v>0</v>
      </c>
    </row>
    <row r="2252" spans="5:5" x14ac:dyDescent="0.25">
      <c r="E2252" s="43">
        <f>Список!W2064</f>
        <v>0</v>
      </c>
    </row>
    <row r="2253" spans="5:5" x14ac:dyDescent="0.25">
      <c r="E2253" s="43">
        <f>Список!W2065</f>
        <v>0</v>
      </c>
    </row>
    <row r="2254" spans="5:5" x14ac:dyDescent="0.25">
      <c r="E2254" s="43">
        <f>Список!W2066</f>
        <v>0</v>
      </c>
    </row>
    <row r="2255" spans="5:5" x14ac:dyDescent="0.25">
      <c r="E2255" s="43">
        <f>Список!W2067</f>
        <v>0</v>
      </c>
    </row>
    <row r="2256" spans="5:5" x14ac:dyDescent="0.25">
      <c r="E2256" s="43">
        <f>Список!W2068</f>
        <v>0</v>
      </c>
    </row>
    <row r="2257" spans="5:5" x14ac:dyDescent="0.25">
      <c r="E2257" s="43">
        <f>Список!W2069</f>
        <v>0</v>
      </c>
    </row>
    <row r="2258" spans="5:5" x14ac:dyDescent="0.25">
      <c r="E2258" s="43">
        <f>Список!W2071</f>
        <v>0</v>
      </c>
    </row>
    <row r="2259" spans="5:5" x14ac:dyDescent="0.25">
      <c r="E2259" s="43">
        <f>Список!W2072</f>
        <v>0</v>
      </c>
    </row>
    <row r="2260" spans="5:5" x14ac:dyDescent="0.25">
      <c r="E2260" s="43">
        <f>Список!W2073</f>
        <v>0</v>
      </c>
    </row>
    <row r="2261" spans="5:5" x14ac:dyDescent="0.25">
      <c r="E2261" s="43">
        <f>Список!W2074</f>
        <v>0</v>
      </c>
    </row>
    <row r="2262" spans="5:5" x14ac:dyDescent="0.25">
      <c r="E2262" s="43">
        <f>Список!W2075</f>
        <v>0</v>
      </c>
    </row>
    <row r="2263" spans="5:5" x14ac:dyDescent="0.25">
      <c r="E2263" s="43">
        <f>Список!W2076</f>
        <v>0</v>
      </c>
    </row>
    <row r="2264" spans="5:5" x14ac:dyDescent="0.25">
      <c r="E2264" s="43">
        <f>Список!W2077</f>
        <v>0</v>
      </c>
    </row>
    <row r="2265" spans="5:5" x14ac:dyDescent="0.25">
      <c r="E2265" s="43">
        <f>Список!W2078</f>
        <v>0</v>
      </c>
    </row>
    <row r="2266" spans="5:5" x14ac:dyDescent="0.25">
      <c r="E2266" s="43">
        <f>Список!W2079</f>
        <v>0</v>
      </c>
    </row>
    <row r="2267" spans="5:5" x14ac:dyDescent="0.25">
      <c r="E2267" s="43">
        <f>Список!W2080</f>
        <v>0</v>
      </c>
    </row>
    <row r="2268" spans="5:5" x14ac:dyDescent="0.25">
      <c r="E2268" s="43">
        <f>Список!W2081</f>
        <v>0</v>
      </c>
    </row>
    <row r="2269" spans="5:5" x14ac:dyDescent="0.25">
      <c r="E2269" s="43">
        <f>Список!W2082</f>
        <v>0</v>
      </c>
    </row>
    <row r="2270" spans="5:5" x14ac:dyDescent="0.25">
      <c r="E2270" s="43">
        <f>Список!W2083</f>
        <v>0</v>
      </c>
    </row>
    <row r="2271" spans="5:5" x14ac:dyDescent="0.25">
      <c r="E2271" s="43">
        <f>Список!W2084</f>
        <v>0</v>
      </c>
    </row>
    <row r="2272" spans="5:5" x14ac:dyDescent="0.25">
      <c r="E2272" s="43">
        <f>Список!W2085</f>
        <v>0</v>
      </c>
    </row>
    <row r="2273" spans="5:5" x14ac:dyDescent="0.25">
      <c r="E2273" s="43">
        <f>Список!W2086</f>
        <v>0</v>
      </c>
    </row>
    <row r="2274" spans="5:5" x14ac:dyDescent="0.25">
      <c r="E2274" s="43">
        <f>Список!W2088</f>
        <v>0</v>
      </c>
    </row>
    <row r="2275" spans="5:5" x14ac:dyDescent="0.25">
      <c r="E2275" s="43">
        <f>Список!W2089</f>
        <v>0</v>
      </c>
    </row>
    <row r="2276" spans="5:5" x14ac:dyDescent="0.25">
      <c r="E2276" s="43">
        <f>Список!W2090</f>
        <v>0</v>
      </c>
    </row>
    <row r="2277" spans="5:5" x14ac:dyDescent="0.25">
      <c r="E2277" s="43">
        <f>Список!W2091</f>
        <v>0</v>
      </c>
    </row>
    <row r="2278" spans="5:5" x14ac:dyDescent="0.25">
      <c r="E2278" s="43">
        <f>Список!W2092</f>
        <v>0</v>
      </c>
    </row>
    <row r="2279" spans="5:5" x14ac:dyDescent="0.25">
      <c r="E2279" s="43">
        <f>Список!W2093</f>
        <v>0</v>
      </c>
    </row>
    <row r="2280" spans="5:5" x14ac:dyDescent="0.25">
      <c r="E2280" s="43">
        <f>Список!W2094</f>
        <v>0</v>
      </c>
    </row>
    <row r="2281" spans="5:5" x14ac:dyDescent="0.25">
      <c r="E2281" s="43">
        <f>Список!W2095</f>
        <v>0</v>
      </c>
    </row>
    <row r="2282" spans="5:5" x14ac:dyDescent="0.25">
      <c r="E2282" s="43">
        <f>Список!W2096</f>
        <v>0</v>
      </c>
    </row>
    <row r="2283" spans="5:5" x14ac:dyDescent="0.25">
      <c r="E2283" s="43">
        <f>Список!W2097</f>
        <v>0</v>
      </c>
    </row>
    <row r="2284" spans="5:5" x14ac:dyDescent="0.25">
      <c r="E2284" s="43">
        <f>Список!W2098</f>
        <v>0</v>
      </c>
    </row>
    <row r="2285" spans="5:5" x14ac:dyDescent="0.25">
      <c r="E2285" s="43">
        <f>Список!W2099</f>
        <v>0</v>
      </c>
    </row>
    <row r="2286" spans="5:5" x14ac:dyDescent="0.25">
      <c r="E2286" s="43">
        <f>Список!W2100</f>
        <v>0</v>
      </c>
    </row>
    <row r="2287" spans="5:5" x14ac:dyDescent="0.25">
      <c r="E2287" s="43">
        <f>Список!W2101</f>
        <v>0</v>
      </c>
    </row>
    <row r="2288" spans="5:5" x14ac:dyDescent="0.25">
      <c r="E2288" s="43">
        <f>Список!W2102</f>
        <v>0</v>
      </c>
    </row>
    <row r="2289" spans="5:5" x14ac:dyDescent="0.25">
      <c r="E2289" s="43">
        <f>Список!W2103</f>
        <v>0</v>
      </c>
    </row>
    <row r="2290" spans="5:5" x14ac:dyDescent="0.25">
      <c r="E2290" s="43">
        <f>Список!W2105</f>
        <v>0</v>
      </c>
    </row>
    <row r="2291" spans="5:5" x14ac:dyDescent="0.25">
      <c r="E2291" s="43">
        <f>Список!W2106</f>
        <v>0</v>
      </c>
    </row>
    <row r="2292" spans="5:5" x14ac:dyDescent="0.25">
      <c r="E2292" s="43">
        <f>Список!W2107</f>
        <v>0</v>
      </c>
    </row>
    <row r="2293" spans="5:5" x14ac:dyDescent="0.25">
      <c r="E2293" s="43">
        <f>Список!W2108</f>
        <v>0</v>
      </c>
    </row>
    <row r="2294" spans="5:5" x14ac:dyDescent="0.25">
      <c r="E2294" s="43">
        <f>Список!W2109</f>
        <v>0</v>
      </c>
    </row>
    <row r="2295" spans="5:5" x14ac:dyDescent="0.25">
      <c r="E2295" s="43">
        <f>Список!W2110</f>
        <v>0</v>
      </c>
    </row>
    <row r="2296" spans="5:5" x14ac:dyDescent="0.25">
      <c r="E2296" s="43">
        <f>Список!W2111</f>
        <v>0</v>
      </c>
    </row>
    <row r="2297" spans="5:5" x14ac:dyDescent="0.25">
      <c r="E2297" s="43">
        <f>Список!W2112</f>
        <v>0</v>
      </c>
    </row>
    <row r="2298" spans="5:5" x14ac:dyDescent="0.25">
      <c r="E2298" s="43">
        <f>Список!W2113</f>
        <v>0</v>
      </c>
    </row>
    <row r="2299" spans="5:5" x14ac:dyDescent="0.25">
      <c r="E2299" s="43">
        <f>Список!W2114</f>
        <v>0</v>
      </c>
    </row>
    <row r="2300" spans="5:5" x14ac:dyDescent="0.25">
      <c r="E2300" s="43">
        <f>Список!W2115</f>
        <v>0</v>
      </c>
    </row>
    <row r="2301" spans="5:5" x14ac:dyDescent="0.25">
      <c r="E2301" s="43">
        <f>Список!W2116</f>
        <v>0</v>
      </c>
    </row>
    <row r="2302" spans="5:5" x14ac:dyDescent="0.25">
      <c r="E2302" s="43">
        <f>Список!W2117</f>
        <v>0</v>
      </c>
    </row>
    <row r="2303" spans="5:5" x14ac:dyDescent="0.25">
      <c r="E2303" s="43">
        <f>Список!W2118</f>
        <v>0</v>
      </c>
    </row>
    <row r="2304" spans="5:5" x14ac:dyDescent="0.25">
      <c r="E2304" s="43">
        <f>Список!W2119</f>
        <v>0</v>
      </c>
    </row>
    <row r="2305" spans="5:5" x14ac:dyDescent="0.25">
      <c r="E2305" s="43">
        <f>Список!W2120</f>
        <v>0</v>
      </c>
    </row>
    <row r="2306" spans="5:5" x14ac:dyDescent="0.25">
      <c r="E2306" s="43">
        <f>Список!W2122</f>
        <v>0</v>
      </c>
    </row>
    <row r="2307" spans="5:5" x14ac:dyDescent="0.25">
      <c r="E2307" s="43">
        <f>Список!W2123</f>
        <v>0</v>
      </c>
    </row>
    <row r="2308" spans="5:5" x14ac:dyDescent="0.25">
      <c r="E2308" s="43">
        <f>Список!W2124</f>
        <v>0</v>
      </c>
    </row>
    <row r="2309" spans="5:5" x14ac:dyDescent="0.25">
      <c r="E2309" s="43">
        <f>Список!W2125</f>
        <v>0</v>
      </c>
    </row>
    <row r="2310" spans="5:5" x14ac:dyDescent="0.25">
      <c r="E2310" s="43">
        <f>Список!W2126</f>
        <v>0</v>
      </c>
    </row>
    <row r="2311" spans="5:5" x14ac:dyDescent="0.25">
      <c r="E2311" s="43">
        <f>Список!W2127</f>
        <v>0</v>
      </c>
    </row>
    <row r="2312" spans="5:5" x14ac:dyDescent="0.25">
      <c r="E2312" s="43">
        <f>Список!W2128</f>
        <v>0</v>
      </c>
    </row>
    <row r="2313" spans="5:5" x14ac:dyDescent="0.25">
      <c r="E2313" s="43">
        <f>Список!W2129</f>
        <v>0</v>
      </c>
    </row>
    <row r="2314" spans="5:5" x14ac:dyDescent="0.25">
      <c r="E2314" s="43">
        <f>Список!W2130</f>
        <v>0</v>
      </c>
    </row>
    <row r="2315" spans="5:5" x14ac:dyDescent="0.25">
      <c r="E2315" s="43">
        <f>Список!W2131</f>
        <v>0</v>
      </c>
    </row>
    <row r="2316" spans="5:5" x14ac:dyDescent="0.25">
      <c r="E2316" s="43">
        <f>Список!W2132</f>
        <v>0</v>
      </c>
    </row>
    <row r="2317" spans="5:5" x14ac:dyDescent="0.25">
      <c r="E2317" s="43">
        <f>Список!W2133</f>
        <v>0</v>
      </c>
    </row>
    <row r="2318" spans="5:5" x14ac:dyDescent="0.25">
      <c r="E2318" s="43">
        <f>Список!W2134</f>
        <v>0</v>
      </c>
    </row>
    <row r="2319" spans="5:5" x14ac:dyDescent="0.25">
      <c r="E2319" s="43">
        <f>Список!W2135</f>
        <v>0</v>
      </c>
    </row>
    <row r="2320" spans="5:5" x14ac:dyDescent="0.25">
      <c r="E2320" s="43">
        <f>Список!W2136</f>
        <v>0</v>
      </c>
    </row>
    <row r="2321" spans="5:5" x14ac:dyDescent="0.25">
      <c r="E2321" s="43">
        <f>Список!W2137</f>
        <v>0</v>
      </c>
    </row>
    <row r="2322" spans="5:5" x14ac:dyDescent="0.25">
      <c r="E2322" s="43">
        <f>Список!W2139</f>
        <v>0</v>
      </c>
    </row>
    <row r="2323" spans="5:5" x14ac:dyDescent="0.25">
      <c r="E2323" s="43">
        <f>Список!W2140</f>
        <v>0</v>
      </c>
    </row>
    <row r="2324" spans="5:5" x14ac:dyDescent="0.25">
      <c r="E2324" s="43">
        <f>Список!W2141</f>
        <v>0</v>
      </c>
    </row>
    <row r="2325" spans="5:5" x14ac:dyDescent="0.25">
      <c r="E2325" s="43">
        <f>Список!W2142</f>
        <v>0</v>
      </c>
    </row>
    <row r="2326" spans="5:5" x14ac:dyDescent="0.25">
      <c r="E2326" s="43">
        <f>Список!W2143</f>
        <v>0</v>
      </c>
    </row>
    <row r="2327" spans="5:5" x14ac:dyDescent="0.25">
      <c r="E2327" s="43">
        <f>Список!W2144</f>
        <v>0</v>
      </c>
    </row>
    <row r="2328" spans="5:5" x14ac:dyDescent="0.25">
      <c r="E2328" s="43">
        <f>Список!W2145</f>
        <v>0</v>
      </c>
    </row>
    <row r="2329" spans="5:5" x14ac:dyDescent="0.25">
      <c r="E2329" s="43">
        <f>Список!W2146</f>
        <v>0</v>
      </c>
    </row>
    <row r="2330" spans="5:5" x14ac:dyDescent="0.25">
      <c r="E2330" s="43">
        <f>Список!W2147</f>
        <v>0</v>
      </c>
    </row>
    <row r="2331" spans="5:5" x14ac:dyDescent="0.25">
      <c r="E2331" s="43">
        <f>Список!W2148</f>
        <v>0</v>
      </c>
    </row>
    <row r="2332" spans="5:5" x14ac:dyDescent="0.25">
      <c r="E2332" s="43">
        <f>Список!W2149</f>
        <v>0</v>
      </c>
    </row>
    <row r="2333" spans="5:5" x14ac:dyDescent="0.25">
      <c r="E2333" s="43">
        <f>Список!W2150</f>
        <v>0</v>
      </c>
    </row>
    <row r="2334" spans="5:5" x14ac:dyDescent="0.25">
      <c r="E2334" s="43">
        <f>Список!W2151</f>
        <v>0</v>
      </c>
    </row>
    <row r="2335" spans="5:5" x14ac:dyDescent="0.25">
      <c r="E2335" s="43">
        <f>Список!W2152</f>
        <v>0</v>
      </c>
    </row>
    <row r="2336" spans="5:5" x14ac:dyDescent="0.25">
      <c r="E2336" s="43">
        <f>Список!W2153</f>
        <v>0</v>
      </c>
    </row>
    <row r="2337" spans="5:5" x14ac:dyDescent="0.25">
      <c r="E2337" s="43">
        <f>Список!W2154</f>
        <v>0</v>
      </c>
    </row>
    <row r="2338" spans="5:5" x14ac:dyDescent="0.25">
      <c r="E2338" s="43">
        <f>Список!W2156</f>
        <v>0</v>
      </c>
    </row>
    <row r="2339" spans="5:5" x14ac:dyDescent="0.25">
      <c r="E2339" s="43">
        <f>Список!W2157</f>
        <v>0</v>
      </c>
    </row>
    <row r="2340" spans="5:5" x14ac:dyDescent="0.25">
      <c r="E2340" s="43">
        <f>Список!W2158</f>
        <v>0</v>
      </c>
    </row>
    <row r="2341" spans="5:5" x14ac:dyDescent="0.25">
      <c r="E2341" s="43">
        <f>Список!W2159</f>
        <v>0</v>
      </c>
    </row>
    <row r="2342" spans="5:5" x14ac:dyDescent="0.25">
      <c r="E2342" s="43">
        <f>Список!W2160</f>
        <v>0</v>
      </c>
    </row>
    <row r="2343" spans="5:5" x14ac:dyDescent="0.25">
      <c r="E2343" s="43">
        <f>Список!W2161</f>
        <v>0</v>
      </c>
    </row>
    <row r="2344" spans="5:5" x14ac:dyDescent="0.25">
      <c r="E2344" s="43">
        <f>Список!W2162</f>
        <v>0</v>
      </c>
    </row>
    <row r="2345" spans="5:5" x14ac:dyDescent="0.25">
      <c r="E2345" s="43">
        <f>Список!W2163</f>
        <v>0</v>
      </c>
    </row>
    <row r="2346" spans="5:5" x14ac:dyDescent="0.25">
      <c r="E2346" s="43">
        <f>Список!W2164</f>
        <v>0</v>
      </c>
    </row>
    <row r="2347" spans="5:5" x14ac:dyDescent="0.25">
      <c r="E2347" s="43">
        <f>Список!W2165</f>
        <v>0</v>
      </c>
    </row>
    <row r="2348" spans="5:5" x14ac:dyDescent="0.25">
      <c r="E2348" s="43">
        <f>Список!W2166</f>
        <v>0</v>
      </c>
    </row>
    <row r="2349" spans="5:5" x14ac:dyDescent="0.25">
      <c r="E2349" s="43">
        <f>Список!W2167</f>
        <v>0</v>
      </c>
    </row>
    <row r="2350" spans="5:5" x14ac:dyDescent="0.25">
      <c r="E2350" s="43">
        <f>Список!W2168</f>
        <v>0</v>
      </c>
    </row>
    <row r="2351" spans="5:5" x14ac:dyDescent="0.25">
      <c r="E2351" s="43">
        <f>Список!W2169</f>
        <v>0</v>
      </c>
    </row>
    <row r="2352" spans="5:5" x14ac:dyDescent="0.25">
      <c r="E2352" s="43">
        <f>Список!W2170</f>
        <v>0</v>
      </c>
    </row>
    <row r="2353" spans="5:5" x14ac:dyDescent="0.25">
      <c r="E2353" s="43">
        <f>Список!W2171</f>
        <v>0</v>
      </c>
    </row>
    <row r="2354" spans="5:5" x14ac:dyDescent="0.25">
      <c r="E2354" s="43">
        <f>Список!W2173</f>
        <v>0</v>
      </c>
    </row>
    <row r="2355" spans="5:5" x14ac:dyDescent="0.25">
      <c r="E2355" s="43">
        <f>Список!W2174</f>
        <v>0</v>
      </c>
    </row>
    <row r="2356" spans="5:5" x14ac:dyDescent="0.25">
      <c r="E2356" s="43">
        <f>Список!W2175</f>
        <v>0</v>
      </c>
    </row>
    <row r="2357" spans="5:5" x14ac:dyDescent="0.25">
      <c r="E2357" s="43">
        <f>Список!W2176</f>
        <v>0</v>
      </c>
    </row>
    <row r="2358" spans="5:5" x14ac:dyDescent="0.25">
      <c r="E2358" s="43">
        <f>Список!W2177</f>
        <v>0</v>
      </c>
    </row>
    <row r="2359" spans="5:5" x14ac:dyDescent="0.25">
      <c r="E2359" s="43">
        <f>Список!W2178</f>
        <v>0</v>
      </c>
    </row>
    <row r="2360" spans="5:5" x14ac:dyDescent="0.25">
      <c r="E2360" s="43">
        <f>Список!W2179</f>
        <v>0</v>
      </c>
    </row>
    <row r="2361" spans="5:5" x14ac:dyDescent="0.25">
      <c r="E2361" s="43">
        <f>Список!W2180</f>
        <v>0</v>
      </c>
    </row>
    <row r="2362" spans="5:5" x14ac:dyDescent="0.25">
      <c r="E2362" s="43">
        <f>Список!W2181</f>
        <v>0</v>
      </c>
    </row>
    <row r="2363" spans="5:5" x14ac:dyDescent="0.25">
      <c r="E2363" s="43">
        <f>Список!W2182</f>
        <v>0</v>
      </c>
    </row>
    <row r="2364" spans="5:5" x14ac:dyDescent="0.25">
      <c r="E2364" s="43">
        <f>Список!W2183</f>
        <v>0</v>
      </c>
    </row>
    <row r="2365" spans="5:5" x14ac:dyDescent="0.25">
      <c r="E2365" s="43">
        <f>Список!W2184</f>
        <v>0</v>
      </c>
    </row>
    <row r="2366" spans="5:5" x14ac:dyDescent="0.25">
      <c r="E2366" s="43">
        <f>Список!W2185</f>
        <v>0</v>
      </c>
    </row>
    <row r="2367" spans="5:5" x14ac:dyDescent="0.25">
      <c r="E2367" s="43">
        <f>Список!W2186</f>
        <v>0</v>
      </c>
    </row>
    <row r="2368" spans="5:5" x14ac:dyDescent="0.25">
      <c r="E2368" s="43">
        <f>Список!W2187</f>
        <v>0</v>
      </c>
    </row>
    <row r="2369" spans="5:5" x14ac:dyDescent="0.25">
      <c r="E2369" s="43">
        <f>Список!W2188</f>
        <v>0</v>
      </c>
    </row>
    <row r="2370" spans="5:5" x14ac:dyDescent="0.25">
      <c r="E2370" s="43">
        <f>Список!W2190</f>
        <v>0</v>
      </c>
    </row>
    <row r="2371" spans="5:5" x14ac:dyDescent="0.25">
      <c r="E2371" s="43">
        <f>Список!W2191</f>
        <v>0</v>
      </c>
    </row>
    <row r="2372" spans="5:5" x14ac:dyDescent="0.25">
      <c r="E2372" s="43">
        <f>Список!W2192</f>
        <v>0</v>
      </c>
    </row>
    <row r="2373" spans="5:5" x14ac:dyDescent="0.25">
      <c r="E2373" s="43">
        <f>Список!W2193</f>
        <v>0</v>
      </c>
    </row>
    <row r="2374" spans="5:5" x14ac:dyDescent="0.25">
      <c r="E2374" s="43">
        <f>Список!W2194</f>
        <v>0</v>
      </c>
    </row>
    <row r="2375" spans="5:5" x14ac:dyDescent="0.25">
      <c r="E2375" s="43">
        <f>Список!W2195</f>
        <v>0</v>
      </c>
    </row>
    <row r="2376" spans="5:5" x14ac:dyDescent="0.25">
      <c r="E2376" s="43">
        <f>Список!W2196</f>
        <v>0</v>
      </c>
    </row>
    <row r="2377" spans="5:5" x14ac:dyDescent="0.25">
      <c r="E2377" s="43">
        <f>Список!W2197</f>
        <v>0</v>
      </c>
    </row>
    <row r="2378" spans="5:5" x14ac:dyDescent="0.25">
      <c r="E2378" s="43">
        <f>Список!W2198</f>
        <v>0</v>
      </c>
    </row>
    <row r="2379" spans="5:5" x14ac:dyDescent="0.25">
      <c r="E2379" s="43">
        <f>Список!W2199</f>
        <v>0</v>
      </c>
    </row>
    <row r="2380" spans="5:5" x14ac:dyDescent="0.25">
      <c r="E2380" s="43">
        <f>Список!W2200</f>
        <v>0</v>
      </c>
    </row>
    <row r="2381" spans="5:5" x14ac:dyDescent="0.25">
      <c r="E2381" s="43">
        <f>Список!W2201</f>
        <v>0</v>
      </c>
    </row>
    <row r="2382" spans="5:5" x14ac:dyDescent="0.25">
      <c r="E2382" s="43">
        <f>Список!W2202</f>
        <v>0</v>
      </c>
    </row>
    <row r="2383" spans="5:5" x14ac:dyDescent="0.25">
      <c r="E2383" s="43">
        <f>Список!W2203</f>
        <v>0</v>
      </c>
    </row>
    <row r="2384" spans="5:5" x14ac:dyDescent="0.25">
      <c r="E2384" s="43">
        <f>Список!W2204</f>
        <v>0</v>
      </c>
    </row>
    <row r="2385" spans="5:5" x14ac:dyDescent="0.25">
      <c r="E2385" s="43">
        <f>Список!W2205</f>
        <v>0</v>
      </c>
    </row>
    <row r="2386" spans="5:5" x14ac:dyDescent="0.25">
      <c r="E2386" s="43">
        <f>Список!W2207</f>
        <v>0</v>
      </c>
    </row>
    <row r="2387" spans="5:5" x14ac:dyDescent="0.25">
      <c r="E2387" s="43">
        <f>Список!W2208</f>
        <v>0</v>
      </c>
    </row>
    <row r="2388" spans="5:5" x14ac:dyDescent="0.25">
      <c r="E2388" s="43">
        <f>Список!W2209</f>
        <v>0</v>
      </c>
    </row>
    <row r="2389" spans="5:5" x14ac:dyDescent="0.25">
      <c r="E2389" s="43">
        <f>Список!W2210</f>
        <v>0</v>
      </c>
    </row>
    <row r="2390" spans="5:5" x14ac:dyDescent="0.25">
      <c r="E2390" s="43">
        <f>Список!W2211</f>
        <v>0</v>
      </c>
    </row>
    <row r="2391" spans="5:5" x14ac:dyDescent="0.25">
      <c r="E2391" s="43">
        <f>Список!W2212</f>
        <v>0</v>
      </c>
    </row>
    <row r="2392" spans="5:5" x14ac:dyDescent="0.25">
      <c r="E2392" s="43">
        <f>Список!W2213</f>
        <v>0</v>
      </c>
    </row>
    <row r="2393" spans="5:5" x14ac:dyDescent="0.25">
      <c r="E2393" s="43">
        <f>Список!W2214</f>
        <v>0</v>
      </c>
    </row>
    <row r="2394" spans="5:5" x14ac:dyDescent="0.25">
      <c r="E2394" s="43">
        <f>Список!W2215</f>
        <v>0</v>
      </c>
    </row>
    <row r="2395" spans="5:5" x14ac:dyDescent="0.25">
      <c r="E2395" s="43">
        <f>Список!W2216</f>
        <v>0</v>
      </c>
    </row>
    <row r="2396" spans="5:5" x14ac:dyDescent="0.25">
      <c r="E2396" s="43">
        <f>Список!W2217</f>
        <v>0</v>
      </c>
    </row>
    <row r="2397" spans="5:5" x14ac:dyDescent="0.25">
      <c r="E2397" s="43">
        <f>Список!W2218</f>
        <v>0</v>
      </c>
    </row>
    <row r="2398" spans="5:5" x14ac:dyDescent="0.25">
      <c r="E2398" s="43">
        <f>Список!W2219</f>
        <v>0</v>
      </c>
    </row>
    <row r="2399" spans="5:5" x14ac:dyDescent="0.25">
      <c r="E2399" s="43">
        <f>Список!W2220</f>
        <v>0</v>
      </c>
    </row>
    <row r="2400" spans="5:5" x14ac:dyDescent="0.25">
      <c r="E2400" s="43">
        <f>Список!W2221</f>
        <v>0</v>
      </c>
    </row>
    <row r="2401" spans="5:5" x14ac:dyDescent="0.25">
      <c r="E2401" s="43">
        <f>Список!W2222</f>
        <v>0</v>
      </c>
    </row>
    <row r="2402" spans="5:5" x14ac:dyDescent="0.25">
      <c r="E2402" s="43">
        <f>Список!W2224</f>
        <v>0</v>
      </c>
    </row>
    <row r="2403" spans="5:5" x14ac:dyDescent="0.25">
      <c r="E2403" s="43">
        <f>Список!W2225</f>
        <v>0</v>
      </c>
    </row>
    <row r="2404" spans="5:5" x14ac:dyDescent="0.25">
      <c r="E2404" s="43">
        <f>Список!W2226</f>
        <v>0</v>
      </c>
    </row>
    <row r="2405" spans="5:5" x14ac:dyDescent="0.25">
      <c r="E2405" s="43">
        <f>Список!W2227</f>
        <v>0</v>
      </c>
    </row>
    <row r="2406" spans="5:5" x14ac:dyDescent="0.25">
      <c r="E2406" s="43">
        <f>Список!W2228</f>
        <v>0</v>
      </c>
    </row>
    <row r="2407" spans="5:5" x14ac:dyDescent="0.25">
      <c r="E2407" s="43">
        <f>Список!W2229</f>
        <v>0</v>
      </c>
    </row>
    <row r="2408" spans="5:5" x14ac:dyDescent="0.25">
      <c r="E2408" s="43">
        <f>Список!W2230</f>
        <v>0</v>
      </c>
    </row>
    <row r="2409" spans="5:5" x14ac:dyDescent="0.25">
      <c r="E2409" s="43">
        <f>Список!W2231</f>
        <v>0</v>
      </c>
    </row>
    <row r="2410" spans="5:5" x14ac:dyDescent="0.25">
      <c r="E2410" s="43">
        <f>Список!W2232</f>
        <v>0</v>
      </c>
    </row>
    <row r="2411" spans="5:5" x14ac:dyDescent="0.25">
      <c r="E2411" s="43">
        <f>Список!W2233</f>
        <v>0</v>
      </c>
    </row>
    <row r="2412" spans="5:5" x14ac:dyDescent="0.25">
      <c r="E2412" s="43">
        <f>Список!W2234</f>
        <v>0</v>
      </c>
    </row>
    <row r="2413" spans="5:5" x14ac:dyDescent="0.25">
      <c r="E2413" s="43">
        <f>Список!W2235</f>
        <v>0</v>
      </c>
    </row>
    <row r="2414" spans="5:5" x14ac:dyDescent="0.25">
      <c r="E2414" s="43">
        <f>Список!W2236</f>
        <v>0</v>
      </c>
    </row>
    <row r="2415" spans="5:5" x14ac:dyDescent="0.25">
      <c r="E2415" s="43">
        <f>Список!W2237</f>
        <v>0</v>
      </c>
    </row>
    <row r="2416" spans="5:5" x14ac:dyDescent="0.25">
      <c r="E2416" s="43">
        <f>Список!W2238</f>
        <v>0</v>
      </c>
    </row>
    <row r="2417" spans="5:5" x14ac:dyDescent="0.25">
      <c r="E2417" s="43">
        <f>Список!W2239</f>
        <v>0</v>
      </c>
    </row>
    <row r="2418" spans="5:5" x14ac:dyDescent="0.25">
      <c r="E2418" s="43">
        <f>Список!W2241</f>
        <v>0</v>
      </c>
    </row>
    <row r="2419" spans="5:5" x14ac:dyDescent="0.25">
      <c r="E2419" s="43">
        <f>Список!W2242</f>
        <v>0</v>
      </c>
    </row>
    <row r="2420" spans="5:5" x14ac:dyDescent="0.25">
      <c r="E2420" s="43">
        <f>Список!W2243</f>
        <v>0</v>
      </c>
    </row>
    <row r="2421" spans="5:5" x14ac:dyDescent="0.25">
      <c r="E2421" s="43">
        <f>Список!W2244</f>
        <v>0</v>
      </c>
    </row>
    <row r="2422" spans="5:5" x14ac:dyDescent="0.25">
      <c r="E2422" s="43">
        <f>Список!W2245</f>
        <v>0</v>
      </c>
    </row>
    <row r="2423" spans="5:5" x14ac:dyDescent="0.25">
      <c r="E2423" s="43">
        <f>Список!W2246</f>
        <v>0</v>
      </c>
    </row>
    <row r="2424" spans="5:5" x14ac:dyDescent="0.25">
      <c r="E2424" s="43">
        <f>Список!W2247</f>
        <v>0</v>
      </c>
    </row>
    <row r="2425" spans="5:5" x14ac:dyDescent="0.25">
      <c r="E2425" s="43">
        <f>Список!W2248</f>
        <v>0</v>
      </c>
    </row>
    <row r="2426" spans="5:5" x14ac:dyDescent="0.25">
      <c r="E2426" s="43">
        <f>Список!W2249</f>
        <v>0</v>
      </c>
    </row>
    <row r="2427" spans="5:5" x14ac:dyDescent="0.25">
      <c r="E2427" s="43">
        <f>Список!W2250</f>
        <v>0</v>
      </c>
    </row>
    <row r="2428" spans="5:5" x14ac:dyDescent="0.25">
      <c r="E2428" s="43">
        <f>Список!W2251</f>
        <v>0</v>
      </c>
    </row>
    <row r="2429" spans="5:5" x14ac:dyDescent="0.25">
      <c r="E2429" s="43">
        <f>Список!W2252</f>
        <v>0</v>
      </c>
    </row>
    <row r="2430" spans="5:5" x14ac:dyDescent="0.25">
      <c r="E2430" s="43">
        <f>Список!W2253</f>
        <v>0</v>
      </c>
    </row>
    <row r="2431" spans="5:5" x14ac:dyDescent="0.25">
      <c r="E2431" s="43">
        <f>Список!W2254</f>
        <v>0</v>
      </c>
    </row>
    <row r="2432" spans="5:5" x14ac:dyDescent="0.25">
      <c r="E2432" s="43">
        <f>Список!W2255</f>
        <v>0</v>
      </c>
    </row>
    <row r="2433" spans="5:5" x14ac:dyDescent="0.25">
      <c r="E2433" s="43">
        <f>Список!W2256</f>
        <v>0</v>
      </c>
    </row>
    <row r="2434" spans="5:5" x14ac:dyDescent="0.25">
      <c r="E2434" s="43">
        <f>Список!W2258</f>
        <v>0</v>
      </c>
    </row>
    <row r="2435" spans="5:5" x14ac:dyDescent="0.25">
      <c r="E2435" s="43">
        <f>Список!W2259</f>
        <v>0</v>
      </c>
    </row>
    <row r="2436" spans="5:5" x14ac:dyDescent="0.25">
      <c r="E2436" s="43">
        <f>Список!W2260</f>
        <v>0</v>
      </c>
    </row>
    <row r="2437" spans="5:5" x14ac:dyDescent="0.25">
      <c r="E2437" s="43">
        <f>Список!W2261</f>
        <v>0</v>
      </c>
    </row>
    <row r="2438" spans="5:5" x14ac:dyDescent="0.25">
      <c r="E2438" s="43">
        <f>Список!W2262</f>
        <v>0</v>
      </c>
    </row>
    <row r="2439" spans="5:5" x14ac:dyDescent="0.25">
      <c r="E2439" s="43">
        <f>Список!W2263</f>
        <v>0</v>
      </c>
    </row>
    <row r="2440" spans="5:5" x14ac:dyDescent="0.25">
      <c r="E2440" s="43">
        <f>Список!W2264</f>
        <v>0</v>
      </c>
    </row>
    <row r="2441" spans="5:5" x14ac:dyDescent="0.25">
      <c r="E2441" s="43">
        <f>Список!W2265</f>
        <v>0</v>
      </c>
    </row>
    <row r="2442" spans="5:5" x14ac:dyDescent="0.25">
      <c r="E2442" s="43">
        <f>Список!W2266</f>
        <v>0</v>
      </c>
    </row>
    <row r="2443" spans="5:5" x14ac:dyDescent="0.25">
      <c r="E2443" s="43">
        <f>Список!W2267</f>
        <v>0</v>
      </c>
    </row>
    <row r="2444" spans="5:5" x14ac:dyDescent="0.25">
      <c r="E2444" s="43">
        <f>Список!W2268</f>
        <v>0</v>
      </c>
    </row>
    <row r="2445" spans="5:5" x14ac:dyDescent="0.25">
      <c r="E2445" s="43">
        <f>Список!W2269</f>
        <v>0</v>
      </c>
    </row>
    <row r="2446" spans="5:5" x14ac:dyDescent="0.25">
      <c r="E2446" s="43">
        <f>Список!W2270</f>
        <v>0</v>
      </c>
    </row>
    <row r="2447" spans="5:5" x14ac:dyDescent="0.25">
      <c r="E2447" s="43">
        <f>Список!W2271</f>
        <v>0</v>
      </c>
    </row>
    <row r="2448" spans="5:5" x14ac:dyDescent="0.25">
      <c r="E2448" s="43">
        <f>Список!W2272</f>
        <v>0</v>
      </c>
    </row>
    <row r="2449" spans="5:5" x14ac:dyDescent="0.25">
      <c r="E2449" s="43">
        <f>Список!W2273</f>
        <v>0</v>
      </c>
    </row>
    <row r="2450" spans="5:5" x14ac:dyDescent="0.25">
      <c r="E2450" s="43">
        <f>Список!W2275</f>
        <v>0</v>
      </c>
    </row>
    <row r="2451" spans="5:5" x14ac:dyDescent="0.25">
      <c r="E2451" s="43">
        <f>Список!W2276</f>
        <v>0</v>
      </c>
    </row>
    <row r="2452" spans="5:5" x14ac:dyDescent="0.25">
      <c r="E2452" s="43">
        <f>Список!W2277</f>
        <v>0</v>
      </c>
    </row>
    <row r="2453" spans="5:5" x14ac:dyDescent="0.25">
      <c r="E2453" s="43">
        <f>Список!W2278</f>
        <v>0</v>
      </c>
    </row>
    <row r="2454" spans="5:5" x14ac:dyDescent="0.25">
      <c r="E2454" s="43">
        <f>Список!W2279</f>
        <v>0</v>
      </c>
    </row>
    <row r="2455" spans="5:5" x14ac:dyDescent="0.25">
      <c r="E2455" s="43">
        <f>Список!W2280</f>
        <v>0</v>
      </c>
    </row>
    <row r="2456" spans="5:5" x14ac:dyDescent="0.25">
      <c r="E2456" s="43">
        <f>Список!W2281</f>
        <v>0</v>
      </c>
    </row>
    <row r="2457" spans="5:5" x14ac:dyDescent="0.25">
      <c r="E2457" s="43">
        <f>Список!W2282</f>
        <v>0</v>
      </c>
    </row>
    <row r="2458" spans="5:5" x14ac:dyDescent="0.25">
      <c r="E2458" s="43">
        <f>Список!W2283</f>
        <v>0</v>
      </c>
    </row>
    <row r="2459" spans="5:5" x14ac:dyDescent="0.25">
      <c r="E2459" s="43">
        <f>Список!W2284</f>
        <v>0</v>
      </c>
    </row>
    <row r="2460" spans="5:5" x14ac:dyDescent="0.25">
      <c r="E2460" s="43">
        <f>Список!W2285</f>
        <v>0</v>
      </c>
    </row>
    <row r="2461" spans="5:5" x14ac:dyDescent="0.25">
      <c r="E2461" s="43">
        <f>Список!W2286</f>
        <v>0</v>
      </c>
    </row>
    <row r="2462" spans="5:5" x14ac:dyDescent="0.25">
      <c r="E2462" s="43">
        <f>Список!W2287</f>
        <v>0</v>
      </c>
    </row>
    <row r="2463" spans="5:5" x14ac:dyDescent="0.25">
      <c r="E2463" s="43">
        <f>Список!W2288</f>
        <v>0</v>
      </c>
    </row>
    <row r="2464" spans="5:5" x14ac:dyDescent="0.25">
      <c r="E2464" s="43">
        <f>Список!W2289</f>
        <v>0</v>
      </c>
    </row>
    <row r="2465" spans="5:5" x14ac:dyDescent="0.25">
      <c r="E2465" s="43">
        <f>Список!W2290</f>
        <v>0</v>
      </c>
    </row>
    <row r="2466" spans="5:5" x14ac:dyDescent="0.25">
      <c r="E2466" s="43">
        <f>Список!W2292</f>
        <v>0</v>
      </c>
    </row>
    <row r="2467" spans="5:5" x14ac:dyDescent="0.25">
      <c r="E2467" s="43">
        <f>Список!W2293</f>
        <v>0</v>
      </c>
    </row>
    <row r="2468" spans="5:5" x14ac:dyDescent="0.25">
      <c r="E2468" s="43">
        <f>Список!W2294</f>
        <v>0</v>
      </c>
    </row>
    <row r="2469" spans="5:5" x14ac:dyDescent="0.25">
      <c r="E2469" s="43">
        <f>Список!W2295</f>
        <v>0</v>
      </c>
    </row>
    <row r="2470" spans="5:5" x14ac:dyDescent="0.25">
      <c r="E2470" s="43">
        <f>Список!W2296</f>
        <v>0</v>
      </c>
    </row>
    <row r="2471" spans="5:5" x14ac:dyDescent="0.25">
      <c r="E2471" s="43">
        <f>Список!W2297</f>
        <v>0</v>
      </c>
    </row>
    <row r="2472" spans="5:5" x14ac:dyDescent="0.25">
      <c r="E2472" s="43">
        <f>Список!W2298</f>
        <v>0</v>
      </c>
    </row>
    <row r="2473" spans="5:5" x14ac:dyDescent="0.25">
      <c r="E2473" s="43">
        <f>Список!W2299</f>
        <v>0</v>
      </c>
    </row>
    <row r="2474" spans="5:5" x14ac:dyDescent="0.25">
      <c r="E2474" s="43">
        <f>Список!W2300</f>
        <v>0</v>
      </c>
    </row>
    <row r="2475" spans="5:5" x14ac:dyDescent="0.25">
      <c r="E2475" s="43">
        <f>Список!W2301</f>
        <v>0</v>
      </c>
    </row>
    <row r="2476" spans="5:5" x14ac:dyDescent="0.25">
      <c r="E2476" s="43">
        <f>Список!W2302</f>
        <v>0</v>
      </c>
    </row>
    <row r="2477" spans="5:5" x14ac:dyDescent="0.25">
      <c r="E2477" s="43">
        <f>Список!W2303</f>
        <v>0</v>
      </c>
    </row>
    <row r="2478" spans="5:5" x14ac:dyDescent="0.25">
      <c r="E2478" s="43">
        <f>Список!W2304</f>
        <v>0</v>
      </c>
    </row>
    <row r="2479" spans="5:5" x14ac:dyDescent="0.25">
      <c r="E2479" s="43">
        <f>Список!W2305</f>
        <v>0</v>
      </c>
    </row>
    <row r="2480" spans="5:5" x14ac:dyDescent="0.25">
      <c r="E2480" s="43">
        <f>Список!W2306</f>
        <v>0</v>
      </c>
    </row>
    <row r="2481" spans="5:5" x14ac:dyDescent="0.25">
      <c r="E2481" s="43">
        <f>Список!W2307</f>
        <v>0</v>
      </c>
    </row>
    <row r="2482" spans="5:5" x14ac:dyDescent="0.25">
      <c r="E2482" s="43">
        <f>Список!W2309</f>
        <v>0</v>
      </c>
    </row>
    <row r="2483" spans="5:5" x14ac:dyDescent="0.25">
      <c r="E2483" s="43">
        <f>Список!W2310</f>
        <v>0</v>
      </c>
    </row>
    <row r="2484" spans="5:5" x14ac:dyDescent="0.25">
      <c r="E2484" s="43">
        <f>Список!W2311</f>
        <v>0</v>
      </c>
    </row>
    <row r="2485" spans="5:5" x14ac:dyDescent="0.25">
      <c r="E2485" s="43">
        <f>Список!W2312</f>
        <v>0</v>
      </c>
    </row>
    <row r="2486" spans="5:5" x14ac:dyDescent="0.25">
      <c r="E2486" s="43">
        <f>Список!W2313</f>
        <v>0</v>
      </c>
    </row>
    <row r="2487" spans="5:5" x14ac:dyDescent="0.25">
      <c r="E2487" s="43">
        <f>Список!W2314</f>
        <v>0</v>
      </c>
    </row>
    <row r="2488" spans="5:5" x14ac:dyDescent="0.25">
      <c r="E2488" s="43">
        <f>Список!W2315</f>
        <v>0</v>
      </c>
    </row>
    <row r="2489" spans="5:5" x14ac:dyDescent="0.25">
      <c r="E2489" s="43">
        <f>Список!W2316</f>
        <v>0</v>
      </c>
    </row>
    <row r="2490" spans="5:5" x14ac:dyDescent="0.25">
      <c r="E2490" s="43">
        <f>Список!W2317</f>
        <v>0</v>
      </c>
    </row>
    <row r="2491" spans="5:5" x14ac:dyDescent="0.25">
      <c r="E2491" s="43">
        <f>Список!W2318</f>
        <v>0</v>
      </c>
    </row>
    <row r="2492" spans="5:5" x14ac:dyDescent="0.25">
      <c r="E2492" s="43">
        <f>Список!W2319</f>
        <v>0</v>
      </c>
    </row>
    <row r="2493" spans="5:5" x14ac:dyDescent="0.25">
      <c r="E2493" s="43">
        <f>Список!W2320</f>
        <v>0</v>
      </c>
    </row>
    <row r="2494" spans="5:5" x14ac:dyDescent="0.25">
      <c r="E2494" s="43">
        <f>Список!W2321</f>
        <v>0</v>
      </c>
    </row>
    <row r="2495" spans="5:5" x14ac:dyDescent="0.25">
      <c r="E2495" s="43">
        <f>Список!W2322</f>
        <v>0</v>
      </c>
    </row>
    <row r="2496" spans="5:5" x14ac:dyDescent="0.25">
      <c r="E2496" s="43">
        <f>Список!W2323</f>
        <v>0</v>
      </c>
    </row>
    <row r="2497" spans="5:5" x14ac:dyDescent="0.25">
      <c r="E2497" s="43">
        <f>Список!W2324</f>
        <v>0</v>
      </c>
    </row>
    <row r="2498" spans="5:5" x14ac:dyDescent="0.25">
      <c r="E2498" s="43">
        <f>Список!W2326</f>
        <v>0</v>
      </c>
    </row>
    <row r="2499" spans="5:5" x14ac:dyDescent="0.25">
      <c r="E2499" s="43">
        <f>Список!W2327</f>
        <v>0</v>
      </c>
    </row>
    <row r="2500" spans="5:5" x14ac:dyDescent="0.25">
      <c r="E2500" s="43">
        <f>Список!W2328</f>
        <v>0</v>
      </c>
    </row>
    <row r="2501" spans="5:5" x14ac:dyDescent="0.25">
      <c r="E2501" s="43">
        <f>Список!W2329</f>
        <v>0</v>
      </c>
    </row>
    <row r="2502" spans="5:5" x14ac:dyDescent="0.25">
      <c r="E2502" s="43">
        <f>Список!W2330</f>
        <v>0</v>
      </c>
    </row>
    <row r="2503" spans="5:5" x14ac:dyDescent="0.25">
      <c r="E2503" s="43">
        <f>Список!W2331</f>
        <v>0</v>
      </c>
    </row>
    <row r="2504" spans="5:5" x14ac:dyDescent="0.25">
      <c r="E2504" s="43">
        <f>Список!W2332</f>
        <v>0</v>
      </c>
    </row>
    <row r="2505" spans="5:5" x14ac:dyDescent="0.25">
      <c r="E2505" s="43">
        <f>Список!W2333</f>
        <v>0</v>
      </c>
    </row>
    <row r="2506" spans="5:5" x14ac:dyDescent="0.25">
      <c r="E2506" s="43">
        <f>Список!W2334</f>
        <v>0</v>
      </c>
    </row>
    <row r="2507" spans="5:5" x14ac:dyDescent="0.25">
      <c r="E2507" s="43">
        <f>Список!W2335</f>
        <v>0</v>
      </c>
    </row>
    <row r="2508" spans="5:5" x14ac:dyDescent="0.25">
      <c r="E2508" s="43">
        <f>Список!W2336</f>
        <v>0</v>
      </c>
    </row>
    <row r="2509" spans="5:5" x14ac:dyDescent="0.25">
      <c r="E2509" s="43">
        <f>Список!W2337</f>
        <v>0</v>
      </c>
    </row>
    <row r="2510" spans="5:5" x14ac:dyDescent="0.25">
      <c r="E2510" s="43">
        <f>Список!W2338</f>
        <v>0</v>
      </c>
    </row>
    <row r="2511" spans="5:5" x14ac:dyDescent="0.25">
      <c r="E2511" s="43">
        <f>Список!W2339</f>
        <v>0</v>
      </c>
    </row>
    <row r="2512" spans="5:5" x14ac:dyDescent="0.25">
      <c r="E2512" s="43">
        <f>Список!W2340</f>
        <v>0</v>
      </c>
    </row>
    <row r="2513" spans="5:5" x14ac:dyDescent="0.25">
      <c r="E2513" s="43">
        <f>Список!W2341</f>
        <v>0</v>
      </c>
    </row>
    <row r="2514" spans="5:5" x14ac:dyDescent="0.25">
      <c r="E2514" s="43">
        <f>Список!W2343</f>
        <v>0</v>
      </c>
    </row>
    <row r="2515" spans="5:5" x14ac:dyDescent="0.25">
      <c r="E2515" s="43">
        <f>Список!W2344</f>
        <v>0</v>
      </c>
    </row>
    <row r="2516" spans="5:5" x14ac:dyDescent="0.25">
      <c r="E2516" s="43">
        <f>Список!W2345</f>
        <v>0</v>
      </c>
    </row>
    <row r="2517" spans="5:5" x14ac:dyDescent="0.25">
      <c r="E2517" s="43">
        <f>Список!W2346</f>
        <v>0</v>
      </c>
    </row>
    <row r="2518" spans="5:5" x14ac:dyDescent="0.25">
      <c r="E2518" s="43">
        <f>Список!W2347</f>
        <v>0</v>
      </c>
    </row>
    <row r="2519" spans="5:5" x14ac:dyDescent="0.25">
      <c r="E2519" s="43">
        <f>Список!W2348</f>
        <v>0</v>
      </c>
    </row>
    <row r="2520" spans="5:5" x14ac:dyDescent="0.25">
      <c r="E2520" s="43">
        <f>Список!W2349</f>
        <v>0</v>
      </c>
    </row>
    <row r="2521" spans="5:5" x14ac:dyDescent="0.25">
      <c r="E2521" s="43">
        <f>Список!W2350</f>
        <v>0</v>
      </c>
    </row>
    <row r="2522" spans="5:5" x14ac:dyDescent="0.25">
      <c r="E2522" s="43">
        <f>Список!W2351</f>
        <v>0</v>
      </c>
    </row>
    <row r="2523" spans="5:5" x14ac:dyDescent="0.25">
      <c r="E2523" s="43">
        <f>Список!W2352</f>
        <v>0</v>
      </c>
    </row>
    <row r="2524" spans="5:5" x14ac:dyDescent="0.25">
      <c r="E2524" s="43">
        <f>Список!W2353</f>
        <v>0</v>
      </c>
    </row>
    <row r="2525" spans="5:5" x14ac:dyDescent="0.25">
      <c r="E2525" s="43">
        <f>Список!W2354</f>
        <v>0</v>
      </c>
    </row>
    <row r="2526" spans="5:5" x14ac:dyDescent="0.25">
      <c r="E2526" s="43">
        <f>Список!W2355</f>
        <v>0</v>
      </c>
    </row>
    <row r="2527" spans="5:5" x14ac:dyDescent="0.25">
      <c r="E2527" s="43">
        <f>Список!W2356</f>
        <v>0</v>
      </c>
    </row>
    <row r="2528" spans="5:5" x14ac:dyDescent="0.25">
      <c r="E2528" s="43">
        <f>Список!W2357</f>
        <v>0</v>
      </c>
    </row>
    <row r="2529" spans="5:5" x14ac:dyDescent="0.25">
      <c r="E2529" s="43">
        <f>Список!W2358</f>
        <v>0</v>
      </c>
    </row>
    <row r="2530" spans="5:5" x14ac:dyDescent="0.25">
      <c r="E2530" s="43">
        <f>Список!W2360</f>
        <v>0</v>
      </c>
    </row>
    <row r="2531" spans="5:5" x14ac:dyDescent="0.25">
      <c r="E2531" s="43">
        <f>Список!W2361</f>
        <v>0</v>
      </c>
    </row>
    <row r="2532" spans="5:5" x14ac:dyDescent="0.25">
      <c r="E2532" s="43">
        <f>Список!W2362</f>
        <v>0</v>
      </c>
    </row>
    <row r="2533" spans="5:5" x14ac:dyDescent="0.25">
      <c r="E2533" s="43">
        <f>Список!W2363</f>
        <v>0</v>
      </c>
    </row>
    <row r="2534" spans="5:5" x14ac:dyDescent="0.25">
      <c r="E2534" s="43">
        <f>Список!W2364</f>
        <v>0</v>
      </c>
    </row>
    <row r="2535" spans="5:5" x14ac:dyDescent="0.25">
      <c r="E2535" s="43">
        <f>Список!W2365</f>
        <v>0</v>
      </c>
    </row>
    <row r="2536" spans="5:5" x14ac:dyDescent="0.25">
      <c r="E2536" s="43">
        <f>Список!W2366</f>
        <v>0</v>
      </c>
    </row>
    <row r="2537" spans="5:5" x14ac:dyDescent="0.25">
      <c r="E2537" s="43">
        <f>Список!W2367</f>
        <v>0</v>
      </c>
    </row>
    <row r="2538" spans="5:5" x14ac:dyDescent="0.25">
      <c r="E2538" s="43">
        <f>Список!W2368</f>
        <v>0</v>
      </c>
    </row>
    <row r="2539" spans="5:5" x14ac:dyDescent="0.25">
      <c r="E2539" s="43">
        <f>Список!W2369</f>
        <v>0</v>
      </c>
    </row>
    <row r="2540" spans="5:5" x14ac:dyDescent="0.25">
      <c r="E2540" s="43">
        <f>Список!W2370</f>
        <v>0</v>
      </c>
    </row>
    <row r="2541" spans="5:5" x14ac:dyDescent="0.25">
      <c r="E2541" s="43">
        <f>Список!W2371</f>
        <v>0</v>
      </c>
    </row>
    <row r="2542" spans="5:5" x14ac:dyDescent="0.25">
      <c r="E2542" s="43">
        <f>Список!W2372</f>
        <v>0</v>
      </c>
    </row>
    <row r="2543" spans="5:5" x14ac:dyDescent="0.25">
      <c r="E2543" s="43">
        <f>Список!W2373</f>
        <v>0</v>
      </c>
    </row>
    <row r="2544" spans="5:5" x14ac:dyDescent="0.25">
      <c r="E2544" s="43">
        <f>Список!W2374</f>
        <v>0</v>
      </c>
    </row>
    <row r="2545" spans="5:5" x14ac:dyDescent="0.25">
      <c r="E2545" s="43">
        <f>Список!W2375</f>
        <v>0</v>
      </c>
    </row>
    <row r="2546" spans="5:5" x14ac:dyDescent="0.25">
      <c r="E2546" s="43">
        <f>Список!W2377</f>
        <v>0</v>
      </c>
    </row>
    <row r="2547" spans="5:5" x14ac:dyDescent="0.25">
      <c r="E2547" s="43">
        <f>Список!W2378</f>
        <v>0</v>
      </c>
    </row>
    <row r="2548" spans="5:5" x14ac:dyDescent="0.25">
      <c r="E2548" s="43">
        <f>Список!W2379</f>
        <v>0</v>
      </c>
    </row>
    <row r="2549" spans="5:5" x14ac:dyDescent="0.25">
      <c r="E2549" s="43">
        <f>Список!W2380</f>
        <v>0</v>
      </c>
    </row>
    <row r="2550" spans="5:5" x14ac:dyDescent="0.25">
      <c r="E2550" s="43">
        <f>Список!W2381</f>
        <v>0</v>
      </c>
    </row>
    <row r="2551" spans="5:5" x14ac:dyDescent="0.25">
      <c r="E2551" s="43">
        <f>Список!W2382</f>
        <v>0</v>
      </c>
    </row>
    <row r="2552" spans="5:5" x14ac:dyDescent="0.25">
      <c r="E2552" s="43">
        <f>Список!W2383</f>
        <v>0</v>
      </c>
    </row>
    <row r="2553" spans="5:5" x14ac:dyDescent="0.25">
      <c r="E2553" s="43">
        <f>Список!W2384</f>
        <v>0</v>
      </c>
    </row>
    <row r="2554" spans="5:5" x14ac:dyDescent="0.25">
      <c r="E2554" s="43">
        <f>Список!W2385</f>
        <v>0</v>
      </c>
    </row>
    <row r="2555" spans="5:5" x14ac:dyDescent="0.25">
      <c r="E2555" s="43">
        <f>Список!W2386</f>
        <v>0</v>
      </c>
    </row>
    <row r="2556" spans="5:5" x14ac:dyDescent="0.25">
      <c r="E2556" s="43">
        <f>Список!W2387</f>
        <v>0</v>
      </c>
    </row>
    <row r="2557" spans="5:5" x14ac:dyDescent="0.25">
      <c r="E2557" s="43">
        <f>Список!W2388</f>
        <v>0</v>
      </c>
    </row>
    <row r="2558" spans="5:5" x14ac:dyDescent="0.25">
      <c r="E2558" s="43">
        <f>Список!W2389</f>
        <v>0</v>
      </c>
    </row>
    <row r="2559" spans="5:5" x14ac:dyDescent="0.25">
      <c r="E2559" s="43">
        <f>Список!W2390</f>
        <v>0</v>
      </c>
    </row>
    <row r="2560" spans="5:5" x14ac:dyDescent="0.25">
      <c r="E2560" s="43">
        <f>Список!W2391</f>
        <v>0</v>
      </c>
    </row>
    <row r="2561" spans="5:5" x14ac:dyDescent="0.25">
      <c r="E2561" s="43">
        <f>Список!W2392</f>
        <v>0</v>
      </c>
    </row>
    <row r="2562" spans="5:5" x14ac:dyDescent="0.25">
      <c r="E2562" s="43">
        <f>Список!W2394</f>
        <v>0</v>
      </c>
    </row>
    <row r="2563" spans="5:5" x14ac:dyDescent="0.25">
      <c r="E2563" s="43">
        <f>Список!W2395</f>
        <v>0</v>
      </c>
    </row>
    <row r="2564" spans="5:5" x14ac:dyDescent="0.25">
      <c r="E2564" s="43">
        <f>Список!W2396</f>
        <v>0</v>
      </c>
    </row>
    <row r="2565" spans="5:5" x14ac:dyDescent="0.25">
      <c r="E2565" s="43">
        <f>Список!W2397</f>
        <v>0</v>
      </c>
    </row>
    <row r="2566" spans="5:5" x14ac:dyDescent="0.25">
      <c r="E2566" s="43">
        <f>Список!W2398</f>
        <v>0</v>
      </c>
    </row>
    <row r="2567" spans="5:5" x14ac:dyDescent="0.25">
      <c r="E2567" s="43">
        <f>Список!W2399</f>
        <v>0</v>
      </c>
    </row>
    <row r="2568" spans="5:5" x14ac:dyDescent="0.25">
      <c r="E2568" s="43">
        <f>Список!W2400</f>
        <v>0</v>
      </c>
    </row>
    <row r="2569" spans="5:5" x14ac:dyDescent="0.25">
      <c r="E2569" s="43">
        <f>Список!W2401</f>
        <v>0</v>
      </c>
    </row>
    <row r="2570" spans="5:5" x14ac:dyDescent="0.25">
      <c r="E2570" s="43">
        <f>Список!W2402</f>
        <v>0</v>
      </c>
    </row>
    <row r="2571" spans="5:5" x14ac:dyDescent="0.25">
      <c r="E2571" s="43">
        <f>Список!W2403</f>
        <v>0</v>
      </c>
    </row>
    <row r="2572" spans="5:5" x14ac:dyDescent="0.25">
      <c r="E2572" s="43">
        <f>Список!W2404</f>
        <v>0</v>
      </c>
    </row>
    <row r="2573" spans="5:5" x14ac:dyDescent="0.25">
      <c r="E2573" s="43">
        <f>Список!W2405</f>
        <v>0</v>
      </c>
    </row>
    <row r="2574" spans="5:5" x14ac:dyDescent="0.25">
      <c r="E2574" s="43">
        <f>Список!W2406</f>
        <v>0</v>
      </c>
    </row>
    <row r="2575" spans="5:5" x14ac:dyDescent="0.25">
      <c r="E2575" s="43">
        <f>Список!W2407</f>
        <v>0</v>
      </c>
    </row>
    <row r="2576" spans="5:5" x14ac:dyDescent="0.25">
      <c r="E2576" s="43">
        <f>Список!W2408</f>
        <v>0</v>
      </c>
    </row>
    <row r="2577" spans="5:5" x14ac:dyDescent="0.25">
      <c r="E2577" s="43">
        <f>Список!W2409</f>
        <v>0</v>
      </c>
    </row>
    <row r="2578" spans="5:5" x14ac:dyDescent="0.25">
      <c r="E2578" s="43">
        <f>Список!W2411</f>
        <v>0</v>
      </c>
    </row>
    <row r="2579" spans="5:5" x14ac:dyDescent="0.25">
      <c r="E2579" s="43">
        <f>Список!W2412</f>
        <v>0</v>
      </c>
    </row>
    <row r="2580" spans="5:5" x14ac:dyDescent="0.25">
      <c r="E2580" s="43">
        <f>Список!W2413</f>
        <v>0</v>
      </c>
    </row>
    <row r="2581" spans="5:5" x14ac:dyDescent="0.25">
      <c r="E2581" s="43">
        <f>Список!W2414</f>
        <v>0</v>
      </c>
    </row>
    <row r="2582" spans="5:5" x14ac:dyDescent="0.25">
      <c r="E2582" s="43">
        <f>Список!W2415</f>
        <v>0</v>
      </c>
    </row>
    <row r="2583" spans="5:5" x14ac:dyDescent="0.25">
      <c r="E2583" s="43">
        <f>Список!W2416</f>
        <v>0</v>
      </c>
    </row>
    <row r="2584" spans="5:5" x14ac:dyDescent="0.25">
      <c r="E2584" s="43">
        <f>Список!W2417</f>
        <v>0</v>
      </c>
    </row>
    <row r="2585" spans="5:5" x14ac:dyDescent="0.25">
      <c r="E2585" s="43">
        <f>Список!W2418</f>
        <v>0</v>
      </c>
    </row>
    <row r="2586" spans="5:5" x14ac:dyDescent="0.25">
      <c r="E2586" s="43">
        <f>Список!W2419</f>
        <v>0</v>
      </c>
    </row>
    <row r="2587" spans="5:5" x14ac:dyDescent="0.25">
      <c r="E2587" s="43">
        <f>Список!W2420</f>
        <v>0</v>
      </c>
    </row>
    <row r="2588" spans="5:5" x14ac:dyDescent="0.25">
      <c r="E2588" s="43">
        <f>Список!W2421</f>
        <v>0</v>
      </c>
    </row>
    <row r="2589" spans="5:5" x14ac:dyDescent="0.25">
      <c r="E2589" s="43">
        <f>Список!W2422</f>
        <v>0</v>
      </c>
    </row>
    <row r="2590" spans="5:5" x14ac:dyDescent="0.25">
      <c r="E2590" s="43">
        <f>Список!W2423</f>
        <v>0</v>
      </c>
    </row>
    <row r="2591" spans="5:5" x14ac:dyDescent="0.25">
      <c r="E2591" s="43">
        <f>Список!W2424</f>
        <v>0</v>
      </c>
    </row>
    <row r="2592" spans="5:5" x14ac:dyDescent="0.25">
      <c r="E2592" s="43">
        <f>Список!W2425</f>
        <v>0</v>
      </c>
    </row>
    <row r="2593" spans="5:5" x14ac:dyDescent="0.25">
      <c r="E2593" s="43">
        <f>Список!W2426</f>
        <v>0</v>
      </c>
    </row>
    <row r="2594" spans="5:5" x14ac:dyDescent="0.25">
      <c r="E2594" s="43">
        <f>Список!W2428</f>
        <v>0</v>
      </c>
    </row>
    <row r="2595" spans="5:5" x14ac:dyDescent="0.25">
      <c r="E2595" s="43">
        <f>Список!W2429</f>
        <v>0</v>
      </c>
    </row>
    <row r="2596" spans="5:5" x14ac:dyDescent="0.25">
      <c r="E2596" s="43">
        <f>Список!W2430</f>
        <v>0</v>
      </c>
    </row>
    <row r="2597" spans="5:5" x14ac:dyDescent="0.25">
      <c r="E2597" s="43">
        <f>Список!W2431</f>
        <v>0</v>
      </c>
    </row>
    <row r="2598" spans="5:5" x14ac:dyDescent="0.25">
      <c r="E2598" s="43">
        <f>Список!W2432</f>
        <v>0</v>
      </c>
    </row>
    <row r="2599" spans="5:5" x14ac:dyDescent="0.25">
      <c r="E2599" s="43">
        <f>Список!W2433</f>
        <v>0</v>
      </c>
    </row>
    <row r="2600" spans="5:5" x14ac:dyDescent="0.25">
      <c r="E2600" s="43">
        <f>Список!W2434</f>
        <v>0</v>
      </c>
    </row>
    <row r="2601" spans="5:5" x14ac:dyDescent="0.25">
      <c r="E2601" s="43">
        <f>Список!W2435</f>
        <v>0</v>
      </c>
    </row>
    <row r="2602" spans="5:5" x14ac:dyDescent="0.25">
      <c r="E2602" s="43">
        <f>Список!W2436</f>
        <v>0</v>
      </c>
    </row>
    <row r="2603" spans="5:5" x14ac:dyDescent="0.25">
      <c r="E2603" s="43">
        <f>Список!W2437</f>
        <v>0</v>
      </c>
    </row>
    <row r="2604" spans="5:5" x14ac:dyDescent="0.25">
      <c r="E2604" s="43">
        <f>Список!W2438</f>
        <v>0</v>
      </c>
    </row>
    <row r="2605" spans="5:5" x14ac:dyDescent="0.25">
      <c r="E2605" s="43">
        <f>Список!W2439</f>
        <v>0</v>
      </c>
    </row>
    <row r="2606" spans="5:5" x14ac:dyDescent="0.25">
      <c r="E2606" s="43">
        <f>Список!W2440</f>
        <v>0</v>
      </c>
    </row>
    <row r="2607" spans="5:5" x14ac:dyDescent="0.25">
      <c r="E2607" s="43">
        <f>Список!W2441</f>
        <v>0</v>
      </c>
    </row>
    <row r="2608" spans="5:5" x14ac:dyDescent="0.25">
      <c r="E2608" s="43">
        <f>Список!W2442</f>
        <v>0</v>
      </c>
    </row>
    <row r="2609" spans="5:5" x14ac:dyDescent="0.25">
      <c r="E2609" s="43">
        <f>Список!W2443</f>
        <v>0</v>
      </c>
    </row>
    <row r="2610" spans="5:5" x14ac:dyDescent="0.25">
      <c r="E2610" s="43">
        <f>Список!W2445</f>
        <v>0</v>
      </c>
    </row>
    <row r="2611" spans="5:5" x14ac:dyDescent="0.25">
      <c r="E2611" s="43">
        <f>Список!W2446</f>
        <v>0</v>
      </c>
    </row>
    <row r="2612" spans="5:5" x14ac:dyDescent="0.25">
      <c r="E2612" s="43">
        <f>Список!W2447</f>
        <v>0</v>
      </c>
    </row>
    <row r="2613" spans="5:5" x14ac:dyDescent="0.25">
      <c r="E2613" s="43">
        <f>Список!W2448</f>
        <v>0</v>
      </c>
    </row>
    <row r="2614" spans="5:5" x14ac:dyDescent="0.25">
      <c r="E2614" s="43">
        <f>Список!W2449</f>
        <v>0</v>
      </c>
    </row>
    <row r="2615" spans="5:5" x14ac:dyDescent="0.25">
      <c r="E2615" s="43">
        <f>Список!W2450</f>
        <v>0</v>
      </c>
    </row>
    <row r="2616" spans="5:5" x14ac:dyDescent="0.25">
      <c r="E2616" s="43">
        <f>Список!W2451</f>
        <v>0</v>
      </c>
    </row>
    <row r="2617" spans="5:5" x14ac:dyDescent="0.25">
      <c r="E2617" s="43">
        <f>Список!W2452</f>
        <v>0</v>
      </c>
    </row>
    <row r="2618" spans="5:5" x14ac:dyDescent="0.25">
      <c r="E2618" s="43">
        <f>Список!W2453</f>
        <v>0</v>
      </c>
    </row>
    <row r="2619" spans="5:5" x14ac:dyDescent="0.25">
      <c r="E2619" s="43">
        <f>Список!W2454</f>
        <v>0</v>
      </c>
    </row>
    <row r="2620" spans="5:5" x14ac:dyDescent="0.25">
      <c r="E2620" s="43">
        <f>Список!W2455</f>
        <v>0</v>
      </c>
    </row>
    <row r="2621" spans="5:5" x14ac:dyDescent="0.25">
      <c r="E2621" s="43">
        <f>Список!W2456</f>
        <v>0</v>
      </c>
    </row>
    <row r="2622" spans="5:5" x14ac:dyDescent="0.25">
      <c r="E2622" s="43">
        <f>Список!W2457</f>
        <v>0</v>
      </c>
    </row>
    <row r="2623" spans="5:5" x14ac:dyDescent="0.25">
      <c r="E2623" s="43">
        <f>Список!W2458</f>
        <v>0</v>
      </c>
    </row>
    <row r="2624" spans="5:5" x14ac:dyDescent="0.25">
      <c r="E2624" s="43">
        <f>Список!W2459</f>
        <v>0</v>
      </c>
    </row>
    <row r="2625" spans="5:5" x14ac:dyDescent="0.25">
      <c r="E2625" s="43">
        <f>Список!W2460</f>
        <v>0</v>
      </c>
    </row>
    <row r="2626" spans="5:5" x14ac:dyDescent="0.25">
      <c r="E2626" s="43">
        <f>Список!W2462</f>
        <v>0</v>
      </c>
    </row>
    <row r="2627" spans="5:5" x14ac:dyDescent="0.25">
      <c r="E2627" s="43">
        <f>Список!W2463</f>
        <v>0</v>
      </c>
    </row>
    <row r="2628" spans="5:5" x14ac:dyDescent="0.25">
      <c r="E2628" s="43">
        <f>Список!W2464</f>
        <v>0</v>
      </c>
    </row>
    <row r="2629" spans="5:5" x14ac:dyDescent="0.25">
      <c r="E2629" s="43">
        <f>Список!W2465</f>
        <v>0</v>
      </c>
    </row>
    <row r="2630" spans="5:5" x14ac:dyDescent="0.25">
      <c r="E2630" s="43">
        <f>Список!W2466</f>
        <v>0</v>
      </c>
    </row>
    <row r="2631" spans="5:5" x14ac:dyDescent="0.25">
      <c r="E2631" s="43">
        <f>Список!W2467</f>
        <v>0</v>
      </c>
    </row>
    <row r="2632" spans="5:5" x14ac:dyDescent="0.25">
      <c r="E2632" s="43">
        <f>Список!W2468</f>
        <v>0</v>
      </c>
    </row>
    <row r="2633" spans="5:5" x14ac:dyDescent="0.25">
      <c r="E2633" s="43">
        <f>Список!W2469</f>
        <v>0</v>
      </c>
    </row>
    <row r="2634" spans="5:5" x14ac:dyDescent="0.25">
      <c r="E2634" s="43">
        <f>Список!W2470</f>
        <v>0</v>
      </c>
    </row>
    <row r="2635" spans="5:5" x14ac:dyDescent="0.25">
      <c r="E2635" s="43">
        <f>Список!W2471</f>
        <v>0</v>
      </c>
    </row>
    <row r="2636" spans="5:5" x14ac:dyDescent="0.25">
      <c r="E2636" s="43">
        <f>Список!W2472</f>
        <v>0</v>
      </c>
    </row>
    <row r="2637" spans="5:5" x14ac:dyDescent="0.25">
      <c r="E2637" s="43">
        <f>Список!W2473</f>
        <v>0</v>
      </c>
    </row>
    <row r="2638" spans="5:5" x14ac:dyDescent="0.25">
      <c r="E2638" s="43">
        <f>Список!W2474</f>
        <v>0</v>
      </c>
    </row>
    <row r="2639" spans="5:5" x14ac:dyDescent="0.25">
      <c r="E2639" s="43">
        <f>Список!W2475</f>
        <v>0</v>
      </c>
    </row>
    <row r="2640" spans="5:5" x14ac:dyDescent="0.25">
      <c r="E2640" s="43">
        <f>Список!W2476</f>
        <v>0</v>
      </c>
    </row>
    <row r="2641" spans="5:5" x14ac:dyDescent="0.25">
      <c r="E2641" s="43">
        <f>Список!W2477</f>
        <v>0</v>
      </c>
    </row>
    <row r="2642" spans="5:5" x14ac:dyDescent="0.25">
      <c r="E2642" s="43">
        <f>Список!W2479</f>
        <v>0</v>
      </c>
    </row>
    <row r="2643" spans="5:5" x14ac:dyDescent="0.25">
      <c r="E2643" s="43">
        <f>Список!W2480</f>
        <v>0</v>
      </c>
    </row>
    <row r="2644" spans="5:5" x14ac:dyDescent="0.25">
      <c r="E2644" s="43">
        <f>Список!W2481</f>
        <v>0</v>
      </c>
    </row>
    <row r="2645" spans="5:5" x14ac:dyDescent="0.25">
      <c r="E2645" s="43">
        <f>Список!W2482</f>
        <v>0</v>
      </c>
    </row>
    <row r="2646" spans="5:5" x14ac:dyDescent="0.25">
      <c r="E2646" s="43">
        <f>Список!W2483</f>
        <v>0</v>
      </c>
    </row>
    <row r="2647" spans="5:5" x14ac:dyDescent="0.25">
      <c r="E2647" s="43">
        <f>Список!W2484</f>
        <v>0</v>
      </c>
    </row>
    <row r="2648" spans="5:5" x14ac:dyDescent="0.25">
      <c r="E2648" s="43">
        <f>Список!W2485</f>
        <v>0</v>
      </c>
    </row>
    <row r="2649" spans="5:5" x14ac:dyDescent="0.25">
      <c r="E2649" s="43">
        <f>Список!W2486</f>
        <v>0</v>
      </c>
    </row>
    <row r="2650" spans="5:5" x14ac:dyDescent="0.25">
      <c r="E2650" s="43">
        <f>Список!W2487</f>
        <v>0</v>
      </c>
    </row>
    <row r="2651" spans="5:5" x14ac:dyDescent="0.25">
      <c r="E2651" s="43">
        <f>Список!W2488</f>
        <v>0</v>
      </c>
    </row>
    <row r="2652" spans="5:5" x14ac:dyDescent="0.25">
      <c r="E2652" s="43">
        <f>Список!W2489</f>
        <v>0</v>
      </c>
    </row>
    <row r="2653" spans="5:5" x14ac:dyDescent="0.25">
      <c r="E2653" s="43">
        <f>Список!W2490</f>
        <v>0</v>
      </c>
    </row>
    <row r="2654" spans="5:5" x14ac:dyDescent="0.25">
      <c r="E2654" s="43">
        <f>Список!W2491</f>
        <v>0</v>
      </c>
    </row>
    <row r="2655" spans="5:5" x14ac:dyDescent="0.25">
      <c r="E2655" s="43">
        <f>Список!W2492</f>
        <v>0</v>
      </c>
    </row>
    <row r="2656" spans="5:5" x14ac:dyDescent="0.25">
      <c r="E2656" s="43">
        <f>Список!W2493</f>
        <v>0</v>
      </c>
    </row>
    <row r="2657" spans="5:5" x14ac:dyDescent="0.25">
      <c r="E2657" s="43">
        <f>Список!W2494</f>
        <v>0</v>
      </c>
    </row>
    <row r="2658" spans="5:5" x14ac:dyDescent="0.25">
      <c r="E2658" s="43">
        <f>Список!W2496</f>
        <v>0</v>
      </c>
    </row>
    <row r="2659" spans="5:5" x14ac:dyDescent="0.25">
      <c r="E2659" s="43">
        <f>Список!W2497</f>
        <v>0</v>
      </c>
    </row>
    <row r="2660" spans="5:5" x14ac:dyDescent="0.25">
      <c r="E2660" s="43">
        <f>Список!W2498</f>
        <v>0</v>
      </c>
    </row>
    <row r="2661" spans="5:5" x14ac:dyDescent="0.25">
      <c r="E2661" s="43">
        <f>Список!W2499</f>
        <v>0</v>
      </c>
    </row>
    <row r="2662" spans="5:5" x14ac:dyDescent="0.25">
      <c r="E2662" s="43">
        <f>Список!W2500</f>
        <v>0</v>
      </c>
    </row>
    <row r="2663" spans="5:5" x14ac:dyDescent="0.25">
      <c r="E2663" s="43">
        <f>Список!W2501</f>
        <v>0</v>
      </c>
    </row>
    <row r="2664" spans="5:5" x14ac:dyDescent="0.25">
      <c r="E2664" s="43">
        <f>Список!W2502</f>
        <v>0</v>
      </c>
    </row>
    <row r="2665" spans="5:5" x14ac:dyDescent="0.25">
      <c r="E2665" s="43">
        <f>Список!W2503</f>
        <v>0</v>
      </c>
    </row>
    <row r="2666" spans="5:5" x14ac:dyDescent="0.25">
      <c r="E2666" s="43">
        <f>Список!W2504</f>
        <v>0</v>
      </c>
    </row>
    <row r="2667" spans="5:5" x14ac:dyDescent="0.25">
      <c r="E2667" s="43">
        <f>Список!W2505</f>
        <v>0</v>
      </c>
    </row>
    <row r="2668" spans="5:5" x14ac:dyDescent="0.25">
      <c r="E2668" s="43">
        <f>Список!W2506</f>
        <v>0</v>
      </c>
    </row>
    <row r="2669" spans="5:5" x14ac:dyDescent="0.25">
      <c r="E2669" s="43">
        <f>Список!W2507</f>
        <v>0</v>
      </c>
    </row>
    <row r="2670" spans="5:5" x14ac:dyDescent="0.25">
      <c r="E2670" s="43">
        <f>Список!W2508</f>
        <v>0</v>
      </c>
    </row>
    <row r="2671" spans="5:5" x14ac:dyDescent="0.25">
      <c r="E2671" s="43">
        <f>Список!W2509</f>
        <v>0</v>
      </c>
    </row>
    <row r="2672" spans="5:5" x14ac:dyDescent="0.25">
      <c r="E2672" s="43">
        <f>Список!W2510</f>
        <v>0</v>
      </c>
    </row>
    <row r="2673" spans="5:5" x14ac:dyDescent="0.25">
      <c r="E2673" s="43">
        <f>Список!W2511</f>
        <v>0</v>
      </c>
    </row>
    <row r="2674" spans="5:5" x14ac:dyDescent="0.25">
      <c r="E2674" s="43">
        <f>Список!W2513</f>
        <v>0</v>
      </c>
    </row>
    <row r="2675" spans="5:5" x14ac:dyDescent="0.25">
      <c r="E2675" s="43">
        <f>Список!W2514</f>
        <v>0</v>
      </c>
    </row>
    <row r="2676" spans="5:5" x14ac:dyDescent="0.25">
      <c r="E2676" s="43">
        <f>Список!W2515</f>
        <v>0</v>
      </c>
    </row>
    <row r="2677" spans="5:5" x14ac:dyDescent="0.25">
      <c r="E2677" s="43">
        <f>Список!W2516</f>
        <v>0</v>
      </c>
    </row>
    <row r="2678" spans="5:5" x14ac:dyDescent="0.25">
      <c r="E2678" s="43">
        <f>Список!W2517</f>
        <v>0</v>
      </c>
    </row>
    <row r="2679" spans="5:5" x14ac:dyDescent="0.25">
      <c r="E2679" s="43">
        <f>Список!W2518</f>
        <v>0</v>
      </c>
    </row>
    <row r="2680" spans="5:5" x14ac:dyDescent="0.25">
      <c r="E2680" s="43">
        <f>Список!W2519</f>
        <v>0</v>
      </c>
    </row>
    <row r="2681" spans="5:5" x14ac:dyDescent="0.25">
      <c r="E2681" s="43">
        <f>Список!W2520</f>
        <v>0</v>
      </c>
    </row>
    <row r="2682" spans="5:5" x14ac:dyDescent="0.25">
      <c r="E2682" s="43">
        <f>Список!W2521</f>
        <v>0</v>
      </c>
    </row>
    <row r="2683" spans="5:5" x14ac:dyDescent="0.25">
      <c r="E2683" s="43">
        <f>Список!W2522</f>
        <v>0</v>
      </c>
    </row>
    <row r="2684" spans="5:5" x14ac:dyDescent="0.25">
      <c r="E2684" s="43">
        <f>Список!W2523</f>
        <v>0</v>
      </c>
    </row>
    <row r="2685" spans="5:5" x14ac:dyDescent="0.25">
      <c r="E2685" s="43">
        <f>Список!W2524</f>
        <v>0</v>
      </c>
    </row>
    <row r="2686" spans="5:5" x14ac:dyDescent="0.25">
      <c r="E2686" s="43">
        <f>Список!W2525</f>
        <v>0</v>
      </c>
    </row>
    <row r="2687" spans="5:5" x14ac:dyDescent="0.25">
      <c r="E2687" s="43">
        <f>Список!W2526</f>
        <v>0</v>
      </c>
    </row>
    <row r="2688" spans="5:5" x14ac:dyDescent="0.25">
      <c r="E2688" s="43">
        <f>Список!W2527</f>
        <v>0</v>
      </c>
    </row>
    <row r="2689" spans="5:5" x14ac:dyDescent="0.25">
      <c r="E2689" s="43">
        <f>Список!W2528</f>
        <v>0</v>
      </c>
    </row>
    <row r="2690" spans="5:5" x14ac:dyDescent="0.25">
      <c r="E2690" s="43">
        <f>Список!W2530</f>
        <v>0</v>
      </c>
    </row>
    <row r="2691" spans="5:5" x14ac:dyDescent="0.25">
      <c r="E2691" s="43">
        <f>Список!W2531</f>
        <v>0</v>
      </c>
    </row>
    <row r="2692" spans="5:5" x14ac:dyDescent="0.25">
      <c r="E2692" s="43">
        <f>Список!W2532</f>
        <v>0</v>
      </c>
    </row>
    <row r="2693" spans="5:5" x14ac:dyDescent="0.25">
      <c r="E2693" s="43">
        <f>Список!W2533</f>
        <v>0</v>
      </c>
    </row>
    <row r="2694" spans="5:5" x14ac:dyDescent="0.25">
      <c r="E2694" s="43">
        <f>Список!W2534</f>
        <v>0</v>
      </c>
    </row>
    <row r="2695" spans="5:5" x14ac:dyDescent="0.25">
      <c r="E2695" s="43">
        <f>Список!W2535</f>
        <v>0</v>
      </c>
    </row>
    <row r="2696" spans="5:5" x14ac:dyDescent="0.25">
      <c r="E2696" s="43">
        <f>Список!W2536</f>
        <v>0</v>
      </c>
    </row>
    <row r="2697" spans="5:5" x14ac:dyDescent="0.25">
      <c r="E2697" s="43">
        <f>Список!W2537</f>
        <v>0</v>
      </c>
    </row>
    <row r="2698" spans="5:5" x14ac:dyDescent="0.25">
      <c r="E2698" s="43">
        <f>Список!W2538</f>
        <v>0</v>
      </c>
    </row>
    <row r="2699" spans="5:5" x14ac:dyDescent="0.25">
      <c r="E2699" s="43">
        <f>Список!W2539</f>
        <v>0</v>
      </c>
    </row>
    <row r="2700" spans="5:5" x14ac:dyDescent="0.25">
      <c r="E2700" s="43">
        <f>Список!W2540</f>
        <v>0</v>
      </c>
    </row>
    <row r="2701" spans="5:5" x14ac:dyDescent="0.25">
      <c r="E2701" s="43">
        <f>Список!W2541</f>
        <v>0</v>
      </c>
    </row>
    <row r="2702" spans="5:5" x14ac:dyDescent="0.25">
      <c r="E2702" s="43">
        <f>Список!W2542</f>
        <v>0</v>
      </c>
    </row>
    <row r="2703" spans="5:5" x14ac:dyDescent="0.25">
      <c r="E2703" s="43">
        <f>Список!W2543</f>
        <v>0</v>
      </c>
    </row>
    <row r="2704" spans="5:5" x14ac:dyDescent="0.25">
      <c r="E2704" s="43">
        <f>Список!W2544</f>
        <v>0</v>
      </c>
    </row>
    <row r="2705" spans="5:5" x14ac:dyDescent="0.25">
      <c r="E2705" s="43">
        <f>Список!W2545</f>
        <v>0</v>
      </c>
    </row>
    <row r="2706" spans="5:5" x14ac:dyDescent="0.25">
      <c r="E2706" s="43">
        <f>Список!W2547</f>
        <v>0</v>
      </c>
    </row>
    <row r="2707" spans="5:5" x14ac:dyDescent="0.25">
      <c r="E2707" s="43">
        <f>Список!W2548</f>
        <v>0</v>
      </c>
    </row>
    <row r="2708" spans="5:5" x14ac:dyDescent="0.25">
      <c r="E2708" s="43">
        <f>Список!W2549</f>
        <v>0</v>
      </c>
    </row>
    <row r="2709" spans="5:5" x14ac:dyDescent="0.25">
      <c r="E2709" s="43">
        <f>Список!W2550</f>
        <v>0</v>
      </c>
    </row>
    <row r="2710" spans="5:5" x14ac:dyDescent="0.25">
      <c r="E2710" s="43">
        <f>Список!W2551</f>
        <v>0</v>
      </c>
    </row>
    <row r="2711" spans="5:5" x14ac:dyDescent="0.25">
      <c r="E2711" s="43">
        <f>Список!W2552</f>
        <v>0</v>
      </c>
    </row>
    <row r="2712" spans="5:5" x14ac:dyDescent="0.25">
      <c r="E2712" s="43">
        <f>Список!W2553</f>
        <v>0</v>
      </c>
    </row>
    <row r="2713" spans="5:5" x14ac:dyDescent="0.25">
      <c r="E2713" s="43">
        <f>Список!W2554</f>
        <v>0</v>
      </c>
    </row>
    <row r="2714" spans="5:5" x14ac:dyDescent="0.25">
      <c r="E2714" s="43">
        <f>Список!W2555</f>
        <v>0</v>
      </c>
    </row>
    <row r="2715" spans="5:5" x14ac:dyDescent="0.25">
      <c r="E2715" s="43">
        <f>Список!W2556</f>
        <v>0</v>
      </c>
    </row>
    <row r="2716" spans="5:5" x14ac:dyDescent="0.25">
      <c r="E2716" s="43">
        <f>Список!W2557</f>
        <v>0</v>
      </c>
    </row>
    <row r="2717" spans="5:5" x14ac:dyDescent="0.25">
      <c r="E2717" s="43">
        <f>Список!W2558</f>
        <v>0</v>
      </c>
    </row>
    <row r="2718" spans="5:5" x14ac:dyDescent="0.25">
      <c r="E2718" s="43">
        <f>Список!W2559</f>
        <v>0</v>
      </c>
    </row>
    <row r="2719" spans="5:5" x14ac:dyDescent="0.25">
      <c r="E2719" s="43">
        <f>Список!W2560</f>
        <v>0</v>
      </c>
    </row>
    <row r="2720" spans="5:5" x14ac:dyDescent="0.25">
      <c r="E2720" s="43">
        <f>Список!W2561</f>
        <v>0</v>
      </c>
    </row>
    <row r="2721" spans="5:5" x14ac:dyDescent="0.25">
      <c r="E2721" s="43">
        <f>Список!W2562</f>
        <v>0</v>
      </c>
    </row>
    <row r="2722" spans="5:5" x14ac:dyDescent="0.25">
      <c r="E2722" s="43">
        <f>Список!W2564</f>
        <v>0</v>
      </c>
    </row>
    <row r="2723" spans="5:5" x14ac:dyDescent="0.25">
      <c r="E2723" s="43">
        <f>Список!W2565</f>
        <v>0</v>
      </c>
    </row>
    <row r="2724" spans="5:5" x14ac:dyDescent="0.25">
      <c r="E2724" s="43">
        <f>Список!W2566</f>
        <v>0</v>
      </c>
    </row>
    <row r="2725" spans="5:5" x14ac:dyDescent="0.25">
      <c r="E2725" s="43">
        <f>Список!W2567</f>
        <v>0</v>
      </c>
    </row>
    <row r="2726" spans="5:5" x14ac:dyDescent="0.25">
      <c r="E2726" s="43">
        <f>Список!W2568</f>
        <v>0</v>
      </c>
    </row>
    <row r="2727" spans="5:5" x14ac:dyDescent="0.25">
      <c r="E2727" s="43">
        <f>Список!W2569</f>
        <v>0</v>
      </c>
    </row>
    <row r="2728" spans="5:5" x14ac:dyDescent="0.25">
      <c r="E2728" s="43">
        <f>Список!W2570</f>
        <v>0</v>
      </c>
    </row>
    <row r="2729" spans="5:5" x14ac:dyDescent="0.25">
      <c r="E2729" s="43">
        <f>Список!W2571</f>
        <v>0</v>
      </c>
    </row>
    <row r="2730" spans="5:5" x14ac:dyDescent="0.25">
      <c r="E2730" s="43">
        <f>Список!W2572</f>
        <v>0</v>
      </c>
    </row>
    <row r="2731" spans="5:5" x14ac:dyDescent="0.25">
      <c r="E2731" s="43">
        <f>Список!W2573</f>
        <v>0</v>
      </c>
    </row>
    <row r="2732" spans="5:5" x14ac:dyDescent="0.25">
      <c r="E2732" s="43">
        <f>Список!W2574</f>
        <v>0</v>
      </c>
    </row>
    <row r="2733" spans="5:5" x14ac:dyDescent="0.25">
      <c r="E2733" s="43">
        <f>Список!W2575</f>
        <v>0</v>
      </c>
    </row>
    <row r="2734" spans="5:5" x14ac:dyDescent="0.25">
      <c r="E2734" s="43">
        <f>Список!W2576</f>
        <v>0</v>
      </c>
    </row>
    <row r="2735" spans="5:5" x14ac:dyDescent="0.25">
      <c r="E2735" s="43">
        <f>Список!W2577</f>
        <v>0</v>
      </c>
    </row>
    <row r="2736" spans="5:5" x14ac:dyDescent="0.25">
      <c r="E2736" s="43">
        <f>Список!W2578</f>
        <v>0</v>
      </c>
    </row>
    <row r="2737" spans="5:5" x14ac:dyDescent="0.25">
      <c r="E2737" s="43">
        <f>Список!W2579</f>
        <v>0</v>
      </c>
    </row>
    <row r="2738" spans="5:5" x14ac:dyDescent="0.25">
      <c r="E2738" s="43">
        <f>Список!W2581</f>
        <v>0</v>
      </c>
    </row>
    <row r="2739" spans="5:5" x14ac:dyDescent="0.25">
      <c r="E2739" s="43">
        <f>Список!W2582</f>
        <v>0</v>
      </c>
    </row>
    <row r="2740" spans="5:5" x14ac:dyDescent="0.25">
      <c r="E2740" s="43">
        <f>Список!W2583</f>
        <v>0</v>
      </c>
    </row>
    <row r="2741" spans="5:5" x14ac:dyDescent="0.25">
      <c r="E2741" s="43">
        <f>Список!W2584</f>
        <v>0</v>
      </c>
    </row>
    <row r="2742" spans="5:5" x14ac:dyDescent="0.25">
      <c r="E2742" s="43">
        <f>Список!W2585</f>
        <v>0</v>
      </c>
    </row>
    <row r="2743" spans="5:5" x14ac:dyDescent="0.25">
      <c r="E2743" s="43">
        <f>Список!W2586</f>
        <v>0</v>
      </c>
    </row>
    <row r="2744" spans="5:5" x14ac:dyDescent="0.25">
      <c r="E2744" s="43">
        <f>Список!W2587</f>
        <v>0</v>
      </c>
    </row>
    <row r="2745" spans="5:5" x14ac:dyDescent="0.25">
      <c r="E2745" s="43">
        <f>Список!W2588</f>
        <v>0</v>
      </c>
    </row>
    <row r="2746" spans="5:5" x14ac:dyDescent="0.25">
      <c r="E2746" s="43">
        <f>Список!W2589</f>
        <v>0</v>
      </c>
    </row>
    <row r="2747" spans="5:5" x14ac:dyDescent="0.25">
      <c r="E2747" s="43">
        <f>Список!W2590</f>
        <v>0</v>
      </c>
    </row>
    <row r="2748" spans="5:5" x14ac:dyDescent="0.25">
      <c r="E2748" s="43">
        <f>Список!W2591</f>
        <v>0</v>
      </c>
    </row>
    <row r="2749" spans="5:5" x14ac:dyDescent="0.25">
      <c r="E2749" s="43">
        <f>Список!W2592</f>
        <v>0</v>
      </c>
    </row>
    <row r="2750" spans="5:5" x14ac:dyDescent="0.25">
      <c r="E2750" s="43">
        <f>Список!W2593</f>
        <v>0</v>
      </c>
    </row>
    <row r="2751" spans="5:5" x14ac:dyDescent="0.25">
      <c r="E2751" s="43">
        <f>Список!W2594</f>
        <v>0</v>
      </c>
    </row>
    <row r="2752" spans="5:5" x14ac:dyDescent="0.25">
      <c r="E2752" s="43">
        <f>Список!W2595</f>
        <v>0</v>
      </c>
    </row>
    <row r="2753" spans="5:5" x14ac:dyDescent="0.25">
      <c r="E2753" s="43">
        <f>Список!W2596</f>
        <v>0</v>
      </c>
    </row>
    <row r="2754" spans="5:5" x14ac:dyDescent="0.25">
      <c r="E2754" s="43">
        <f>Список!W2598</f>
        <v>0</v>
      </c>
    </row>
    <row r="2755" spans="5:5" x14ac:dyDescent="0.25">
      <c r="E2755" s="43">
        <f>Список!W2599</f>
        <v>0</v>
      </c>
    </row>
    <row r="2756" spans="5:5" x14ac:dyDescent="0.25">
      <c r="E2756" s="43">
        <f>Список!W2600</f>
        <v>0</v>
      </c>
    </row>
    <row r="2757" spans="5:5" x14ac:dyDescent="0.25">
      <c r="E2757" s="43">
        <f>Список!W2601</f>
        <v>0</v>
      </c>
    </row>
    <row r="2758" spans="5:5" x14ac:dyDescent="0.25">
      <c r="E2758" s="43">
        <f>Список!W2602</f>
        <v>0</v>
      </c>
    </row>
    <row r="2759" spans="5:5" x14ac:dyDescent="0.25">
      <c r="E2759" s="43">
        <f>Список!W2603</f>
        <v>0</v>
      </c>
    </row>
    <row r="2760" spans="5:5" x14ac:dyDescent="0.25">
      <c r="E2760" s="43">
        <f>Список!W2604</f>
        <v>0</v>
      </c>
    </row>
    <row r="2761" spans="5:5" x14ac:dyDescent="0.25">
      <c r="E2761" s="43">
        <f>Список!W2605</f>
        <v>0</v>
      </c>
    </row>
    <row r="2762" spans="5:5" x14ac:dyDescent="0.25">
      <c r="E2762" s="43">
        <f>Список!W2606</f>
        <v>0</v>
      </c>
    </row>
    <row r="2763" spans="5:5" x14ac:dyDescent="0.25">
      <c r="E2763" s="43">
        <f>Список!W2607</f>
        <v>0</v>
      </c>
    </row>
    <row r="2764" spans="5:5" x14ac:dyDescent="0.25">
      <c r="E2764" s="43">
        <f>Список!W2608</f>
        <v>0</v>
      </c>
    </row>
    <row r="2765" spans="5:5" x14ac:dyDescent="0.25">
      <c r="E2765" s="43">
        <f>Список!W2609</f>
        <v>0</v>
      </c>
    </row>
    <row r="2766" spans="5:5" x14ac:dyDescent="0.25">
      <c r="E2766" s="43">
        <f>Список!W2610</f>
        <v>0</v>
      </c>
    </row>
    <row r="2767" spans="5:5" x14ac:dyDescent="0.25">
      <c r="E2767" s="43">
        <f>Список!W2611</f>
        <v>0</v>
      </c>
    </row>
    <row r="2768" spans="5:5" x14ac:dyDescent="0.25">
      <c r="E2768" s="43">
        <f>Список!W2612</f>
        <v>0</v>
      </c>
    </row>
    <row r="2769" spans="5:5" x14ac:dyDescent="0.25">
      <c r="E2769" s="43">
        <f>Список!W2613</f>
        <v>0</v>
      </c>
    </row>
    <row r="2770" spans="5:5" x14ac:dyDescent="0.25">
      <c r="E2770" s="43">
        <f>Список!W2615</f>
        <v>0</v>
      </c>
    </row>
    <row r="2771" spans="5:5" x14ac:dyDescent="0.25">
      <c r="E2771" s="43">
        <f>Список!W2616</f>
        <v>0</v>
      </c>
    </row>
    <row r="2772" spans="5:5" x14ac:dyDescent="0.25">
      <c r="E2772" s="43">
        <f>Список!W2617</f>
        <v>0</v>
      </c>
    </row>
    <row r="2773" spans="5:5" x14ac:dyDescent="0.25">
      <c r="E2773" s="43">
        <f>Список!W2618</f>
        <v>0</v>
      </c>
    </row>
    <row r="2774" spans="5:5" x14ac:dyDescent="0.25">
      <c r="E2774" s="43">
        <f>Список!W2619</f>
        <v>0</v>
      </c>
    </row>
    <row r="2775" spans="5:5" x14ac:dyDescent="0.25">
      <c r="E2775" s="43">
        <f>Список!W2620</f>
        <v>0</v>
      </c>
    </row>
    <row r="2776" spans="5:5" x14ac:dyDescent="0.25">
      <c r="E2776" s="43">
        <f>Список!W2621</f>
        <v>0</v>
      </c>
    </row>
    <row r="2777" spans="5:5" x14ac:dyDescent="0.25">
      <c r="E2777" s="43">
        <f>Список!W2622</f>
        <v>0</v>
      </c>
    </row>
    <row r="2778" spans="5:5" x14ac:dyDescent="0.25">
      <c r="E2778" s="43">
        <f>Список!W2623</f>
        <v>0</v>
      </c>
    </row>
    <row r="2779" spans="5:5" x14ac:dyDescent="0.25">
      <c r="E2779" s="43">
        <f>Список!W2624</f>
        <v>0</v>
      </c>
    </row>
    <row r="2780" spans="5:5" x14ac:dyDescent="0.25">
      <c r="E2780" s="43">
        <f>Список!W2625</f>
        <v>0</v>
      </c>
    </row>
    <row r="2781" spans="5:5" x14ac:dyDescent="0.25">
      <c r="E2781" s="43">
        <f>Список!W2626</f>
        <v>0</v>
      </c>
    </row>
    <row r="2782" spans="5:5" x14ac:dyDescent="0.25">
      <c r="E2782" s="43">
        <f>Список!W2627</f>
        <v>0</v>
      </c>
    </row>
    <row r="2783" spans="5:5" x14ac:dyDescent="0.25">
      <c r="E2783" s="43">
        <f>Список!W2628</f>
        <v>0</v>
      </c>
    </row>
    <row r="2784" spans="5:5" x14ac:dyDescent="0.25">
      <c r="E2784" s="43">
        <f>Список!W2629</f>
        <v>0</v>
      </c>
    </row>
    <row r="2785" spans="5:5" x14ac:dyDescent="0.25">
      <c r="E2785" s="43">
        <f>Список!W2630</f>
        <v>0</v>
      </c>
    </row>
    <row r="2786" spans="5:5" x14ac:dyDescent="0.25">
      <c r="E2786" s="43">
        <f>Список!W2632</f>
        <v>0</v>
      </c>
    </row>
    <row r="2787" spans="5:5" x14ac:dyDescent="0.25">
      <c r="E2787" s="43">
        <f>Список!W2633</f>
        <v>0</v>
      </c>
    </row>
    <row r="2788" spans="5:5" x14ac:dyDescent="0.25">
      <c r="E2788" s="43">
        <f>Список!W2634</f>
        <v>0</v>
      </c>
    </row>
    <row r="2789" spans="5:5" x14ac:dyDescent="0.25">
      <c r="E2789" s="43">
        <f>Список!W2635</f>
        <v>0</v>
      </c>
    </row>
    <row r="2790" spans="5:5" x14ac:dyDescent="0.25">
      <c r="E2790" s="43">
        <f>Список!W2636</f>
        <v>0</v>
      </c>
    </row>
    <row r="2791" spans="5:5" x14ac:dyDescent="0.25">
      <c r="E2791" s="43">
        <f>Список!W2637</f>
        <v>0</v>
      </c>
    </row>
    <row r="2792" spans="5:5" x14ac:dyDescent="0.25">
      <c r="E2792" s="43">
        <f>Список!W2638</f>
        <v>0</v>
      </c>
    </row>
    <row r="2793" spans="5:5" x14ac:dyDescent="0.25">
      <c r="E2793" s="43">
        <f>Список!W2639</f>
        <v>0</v>
      </c>
    </row>
    <row r="2794" spans="5:5" x14ac:dyDescent="0.25">
      <c r="E2794" s="43">
        <f>Список!W2640</f>
        <v>0</v>
      </c>
    </row>
    <row r="2795" spans="5:5" x14ac:dyDescent="0.25">
      <c r="E2795" s="43">
        <f>Список!W2641</f>
        <v>0</v>
      </c>
    </row>
    <row r="2796" spans="5:5" x14ac:dyDescent="0.25">
      <c r="E2796" s="43">
        <f>Список!W2642</f>
        <v>0</v>
      </c>
    </row>
    <row r="2797" spans="5:5" x14ac:dyDescent="0.25">
      <c r="E2797" s="43">
        <f>Список!W2643</f>
        <v>0</v>
      </c>
    </row>
    <row r="2798" spans="5:5" x14ac:dyDescent="0.25">
      <c r="E2798" s="43">
        <f>Список!W2644</f>
        <v>0</v>
      </c>
    </row>
    <row r="2799" spans="5:5" x14ac:dyDescent="0.25">
      <c r="E2799" s="43">
        <f>Список!W2645</f>
        <v>0</v>
      </c>
    </row>
    <row r="2800" spans="5:5" x14ac:dyDescent="0.25">
      <c r="E2800" s="43">
        <f>Список!W2646</f>
        <v>0</v>
      </c>
    </row>
    <row r="2801" spans="5:5" x14ac:dyDescent="0.25">
      <c r="E2801" s="43">
        <f>Список!W2647</f>
        <v>0</v>
      </c>
    </row>
    <row r="2802" spans="5:5" x14ac:dyDescent="0.25">
      <c r="E2802" s="43">
        <f>Список!W2649</f>
        <v>0</v>
      </c>
    </row>
    <row r="2803" spans="5:5" x14ac:dyDescent="0.25">
      <c r="E2803" s="43">
        <f>Список!W2650</f>
        <v>0</v>
      </c>
    </row>
    <row r="2804" spans="5:5" x14ac:dyDescent="0.25">
      <c r="E2804" s="43">
        <f>Список!W2651</f>
        <v>0</v>
      </c>
    </row>
    <row r="2805" spans="5:5" x14ac:dyDescent="0.25">
      <c r="E2805" s="43">
        <f>Список!W2652</f>
        <v>0</v>
      </c>
    </row>
    <row r="2806" spans="5:5" x14ac:dyDescent="0.25">
      <c r="E2806" s="43">
        <f>Список!W2653</f>
        <v>0</v>
      </c>
    </row>
    <row r="2807" spans="5:5" x14ac:dyDescent="0.25">
      <c r="E2807" s="43">
        <f>Список!W2654</f>
        <v>0</v>
      </c>
    </row>
    <row r="2808" spans="5:5" x14ac:dyDescent="0.25">
      <c r="E2808" s="43">
        <f>Список!W2655</f>
        <v>0</v>
      </c>
    </row>
    <row r="2809" spans="5:5" x14ac:dyDescent="0.25">
      <c r="E2809" s="43">
        <f>Список!W2656</f>
        <v>0</v>
      </c>
    </row>
    <row r="2810" spans="5:5" x14ac:dyDescent="0.25">
      <c r="E2810" s="43">
        <f>Список!W2657</f>
        <v>0</v>
      </c>
    </row>
    <row r="2811" spans="5:5" x14ac:dyDescent="0.25">
      <c r="E2811" s="43">
        <f>Список!W2658</f>
        <v>0</v>
      </c>
    </row>
    <row r="2812" spans="5:5" x14ac:dyDescent="0.25">
      <c r="E2812" s="43">
        <f>Список!W2659</f>
        <v>0</v>
      </c>
    </row>
    <row r="2813" spans="5:5" x14ac:dyDescent="0.25">
      <c r="E2813" s="43">
        <f>Список!W2660</f>
        <v>0</v>
      </c>
    </row>
    <row r="2814" spans="5:5" x14ac:dyDescent="0.25">
      <c r="E2814" s="43">
        <f>Список!W2661</f>
        <v>0</v>
      </c>
    </row>
    <row r="2815" spans="5:5" x14ac:dyDescent="0.25">
      <c r="E2815" s="43">
        <f>Список!W2662</f>
        <v>0</v>
      </c>
    </row>
    <row r="2816" spans="5:5" x14ac:dyDescent="0.25">
      <c r="E2816" s="43">
        <f>Список!W2663</f>
        <v>0</v>
      </c>
    </row>
    <row r="2817" spans="5:5" x14ac:dyDescent="0.25">
      <c r="E2817" s="43">
        <f>Список!W2664</f>
        <v>0</v>
      </c>
    </row>
    <row r="2818" spans="5:5" x14ac:dyDescent="0.25">
      <c r="E2818" s="43">
        <f>Список!W2666</f>
        <v>0</v>
      </c>
    </row>
    <row r="2819" spans="5:5" x14ac:dyDescent="0.25">
      <c r="E2819" s="43">
        <f>Список!W2667</f>
        <v>0</v>
      </c>
    </row>
    <row r="2820" spans="5:5" x14ac:dyDescent="0.25">
      <c r="E2820" s="43">
        <f>Список!W2668</f>
        <v>0</v>
      </c>
    </row>
    <row r="2821" spans="5:5" x14ac:dyDescent="0.25">
      <c r="E2821" s="43">
        <f>Список!W2669</f>
        <v>0</v>
      </c>
    </row>
    <row r="2822" spans="5:5" x14ac:dyDescent="0.25">
      <c r="E2822" s="43">
        <f>Список!W2670</f>
        <v>0</v>
      </c>
    </row>
    <row r="2823" spans="5:5" x14ac:dyDescent="0.25">
      <c r="E2823" s="43">
        <f>Список!W2671</f>
        <v>0</v>
      </c>
    </row>
    <row r="2824" spans="5:5" x14ac:dyDescent="0.25">
      <c r="E2824" s="43">
        <f>Список!W2672</f>
        <v>0</v>
      </c>
    </row>
    <row r="2825" spans="5:5" x14ac:dyDescent="0.25">
      <c r="E2825" s="43">
        <f>Список!W2673</f>
        <v>0</v>
      </c>
    </row>
    <row r="2826" spans="5:5" x14ac:dyDescent="0.25">
      <c r="E2826" s="43">
        <f>Список!W2674</f>
        <v>0</v>
      </c>
    </row>
    <row r="2827" spans="5:5" x14ac:dyDescent="0.25">
      <c r="E2827" s="43">
        <f>Список!W2675</f>
        <v>0</v>
      </c>
    </row>
    <row r="2828" spans="5:5" x14ac:dyDescent="0.25">
      <c r="E2828" s="43">
        <f>Список!W2676</f>
        <v>0</v>
      </c>
    </row>
    <row r="2829" spans="5:5" x14ac:dyDescent="0.25">
      <c r="E2829" s="43">
        <f>Список!W2677</f>
        <v>0</v>
      </c>
    </row>
    <row r="2830" spans="5:5" x14ac:dyDescent="0.25">
      <c r="E2830" s="43">
        <f>Список!W2678</f>
        <v>0</v>
      </c>
    </row>
    <row r="2831" spans="5:5" x14ac:dyDescent="0.25">
      <c r="E2831" s="43">
        <f>Список!W2679</f>
        <v>0</v>
      </c>
    </row>
    <row r="2832" spans="5:5" x14ac:dyDescent="0.25">
      <c r="E2832" s="43">
        <f>Список!W2680</f>
        <v>0</v>
      </c>
    </row>
    <row r="2833" spans="5:5" x14ac:dyDescent="0.25">
      <c r="E2833" s="43">
        <f>Список!W2681</f>
        <v>0</v>
      </c>
    </row>
    <row r="2834" spans="5:5" x14ac:dyDescent="0.25">
      <c r="E2834" s="43">
        <f>Список!W2683</f>
        <v>0</v>
      </c>
    </row>
    <row r="2835" spans="5:5" x14ac:dyDescent="0.25">
      <c r="E2835" s="43">
        <f>Список!W2684</f>
        <v>0</v>
      </c>
    </row>
    <row r="2836" spans="5:5" x14ac:dyDescent="0.25">
      <c r="E2836" s="43">
        <f>Список!W2685</f>
        <v>0</v>
      </c>
    </row>
    <row r="2837" spans="5:5" x14ac:dyDescent="0.25">
      <c r="E2837" s="43">
        <f>Список!W2686</f>
        <v>0</v>
      </c>
    </row>
    <row r="2838" spans="5:5" x14ac:dyDescent="0.25">
      <c r="E2838" s="43">
        <f>Список!W2687</f>
        <v>0</v>
      </c>
    </row>
    <row r="2839" spans="5:5" x14ac:dyDescent="0.25">
      <c r="E2839" s="43">
        <f>Список!W2688</f>
        <v>0</v>
      </c>
    </row>
    <row r="2840" spans="5:5" x14ac:dyDescent="0.25">
      <c r="E2840" s="43">
        <f>Список!W2689</f>
        <v>0</v>
      </c>
    </row>
    <row r="2841" spans="5:5" x14ac:dyDescent="0.25">
      <c r="E2841" s="43">
        <f>Список!W2690</f>
        <v>0</v>
      </c>
    </row>
    <row r="2842" spans="5:5" x14ac:dyDescent="0.25">
      <c r="E2842" s="43">
        <f>Список!W2691</f>
        <v>0</v>
      </c>
    </row>
    <row r="2843" spans="5:5" x14ac:dyDescent="0.25">
      <c r="E2843" s="43">
        <f>Список!W2692</f>
        <v>0</v>
      </c>
    </row>
    <row r="2844" spans="5:5" x14ac:dyDescent="0.25">
      <c r="E2844" s="43">
        <f>Список!W2693</f>
        <v>0</v>
      </c>
    </row>
    <row r="2845" spans="5:5" x14ac:dyDescent="0.25">
      <c r="E2845" s="43">
        <f>Список!W2694</f>
        <v>0</v>
      </c>
    </row>
    <row r="2846" spans="5:5" x14ac:dyDescent="0.25">
      <c r="E2846" s="43">
        <f>Список!W2695</f>
        <v>0</v>
      </c>
    </row>
    <row r="2847" spans="5:5" x14ac:dyDescent="0.25">
      <c r="E2847" s="43">
        <f>Список!W2696</f>
        <v>0</v>
      </c>
    </row>
    <row r="2848" spans="5:5" x14ac:dyDescent="0.25">
      <c r="E2848" s="43">
        <f>Список!W2697</f>
        <v>0</v>
      </c>
    </row>
    <row r="2849" spans="5:5" x14ac:dyDescent="0.25">
      <c r="E2849" s="43">
        <f>Список!W2698</f>
        <v>0</v>
      </c>
    </row>
    <row r="2850" spans="5:5" x14ac:dyDescent="0.25">
      <c r="E2850" s="43">
        <f>Список!W2700</f>
        <v>0</v>
      </c>
    </row>
    <row r="2851" spans="5:5" x14ac:dyDescent="0.25">
      <c r="E2851" s="43">
        <f>Список!W2701</f>
        <v>0</v>
      </c>
    </row>
    <row r="2852" spans="5:5" x14ac:dyDescent="0.25">
      <c r="E2852" s="43">
        <f>Список!W2702</f>
        <v>0</v>
      </c>
    </row>
    <row r="2853" spans="5:5" x14ac:dyDescent="0.25">
      <c r="E2853" s="43">
        <f>Список!W2703</f>
        <v>0</v>
      </c>
    </row>
    <row r="2854" spans="5:5" x14ac:dyDescent="0.25">
      <c r="E2854" s="43">
        <f>Список!W2704</f>
        <v>0</v>
      </c>
    </row>
    <row r="2855" spans="5:5" x14ac:dyDescent="0.25">
      <c r="E2855" s="43">
        <f>Список!W2705</f>
        <v>0</v>
      </c>
    </row>
    <row r="2856" spans="5:5" x14ac:dyDescent="0.25">
      <c r="E2856" s="43">
        <f>Список!W2706</f>
        <v>0</v>
      </c>
    </row>
    <row r="2857" spans="5:5" x14ac:dyDescent="0.25">
      <c r="E2857" s="43">
        <f>Список!W2707</f>
        <v>0</v>
      </c>
    </row>
    <row r="2858" spans="5:5" x14ac:dyDescent="0.25">
      <c r="E2858" s="43">
        <f>Список!W2708</f>
        <v>0</v>
      </c>
    </row>
    <row r="2859" spans="5:5" x14ac:dyDescent="0.25">
      <c r="E2859" s="43">
        <f>Список!W2709</f>
        <v>0</v>
      </c>
    </row>
    <row r="2860" spans="5:5" x14ac:dyDescent="0.25">
      <c r="E2860" s="43">
        <f>Список!W2710</f>
        <v>0</v>
      </c>
    </row>
    <row r="2861" spans="5:5" x14ac:dyDescent="0.25">
      <c r="E2861" s="43">
        <f>Список!W2711</f>
        <v>0</v>
      </c>
    </row>
    <row r="2862" spans="5:5" x14ac:dyDescent="0.25">
      <c r="E2862" s="43">
        <f>Список!W2712</f>
        <v>0</v>
      </c>
    </row>
    <row r="2863" spans="5:5" x14ac:dyDescent="0.25">
      <c r="E2863" s="43">
        <f>Список!W2713</f>
        <v>0</v>
      </c>
    </row>
    <row r="2864" spans="5:5" x14ac:dyDescent="0.25">
      <c r="E2864" s="43">
        <f>Список!W2714</f>
        <v>0</v>
      </c>
    </row>
    <row r="2865" spans="5:5" x14ac:dyDescent="0.25">
      <c r="E2865" s="43">
        <f>Список!W2715</f>
        <v>0</v>
      </c>
    </row>
    <row r="2866" spans="5:5" x14ac:dyDescent="0.25">
      <c r="E2866" s="43">
        <f>Список!W2717</f>
        <v>0</v>
      </c>
    </row>
    <row r="2867" spans="5:5" x14ac:dyDescent="0.25">
      <c r="E2867" s="43">
        <f>Список!W2718</f>
        <v>0</v>
      </c>
    </row>
    <row r="2868" spans="5:5" x14ac:dyDescent="0.25">
      <c r="E2868" s="43">
        <f>Список!W2719</f>
        <v>0</v>
      </c>
    </row>
    <row r="2869" spans="5:5" x14ac:dyDescent="0.25">
      <c r="E2869" s="43">
        <f>Список!W2720</f>
        <v>0</v>
      </c>
    </row>
    <row r="2870" spans="5:5" x14ac:dyDescent="0.25">
      <c r="E2870" s="43">
        <f>Список!W2721</f>
        <v>0</v>
      </c>
    </row>
    <row r="2871" spans="5:5" x14ac:dyDescent="0.25">
      <c r="E2871" s="43">
        <f>Список!W2722</f>
        <v>0</v>
      </c>
    </row>
    <row r="2872" spans="5:5" x14ac:dyDescent="0.25">
      <c r="E2872" s="43">
        <f>Список!W2723</f>
        <v>0</v>
      </c>
    </row>
    <row r="2873" spans="5:5" x14ac:dyDescent="0.25">
      <c r="E2873" s="43">
        <f>Список!W2724</f>
        <v>0</v>
      </c>
    </row>
    <row r="2874" spans="5:5" x14ac:dyDescent="0.25">
      <c r="E2874" s="43">
        <f>Список!W2725</f>
        <v>0</v>
      </c>
    </row>
    <row r="2875" spans="5:5" x14ac:dyDescent="0.25">
      <c r="E2875" s="43">
        <f>Список!W2726</f>
        <v>0</v>
      </c>
    </row>
    <row r="2876" spans="5:5" x14ac:dyDescent="0.25">
      <c r="E2876" s="43">
        <f>Список!W2727</f>
        <v>0</v>
      </c>
    </row>
    <row r="2877" spans="5:5" x14ac:dyDescent="0.25">
      <c r="E2877" s="43">
        <f>Список!W2728</f>
        <v>0</v>
      </c>
    </row>
    <row r="2878" spans="5:5" x14ac:dyDescent="0.25">
      <c r="E2878" s="43">
        <f>Список!W2729</f>
        <v>0</v>
      </c>
    </row>
    <row r="2879" spans="5:5" x14ac:dyDescent="0.25">
      <c r="E2879" s="43">
        <f>Список!W2730</f>
        <v>0</v>
      </c>
    </row>
    <row r="2880" spans="5:5" x14ac:dyDescent="0.25">
      <c r="E2880" s="43">
        <f>Список!W2731</f>
        <v>0</v>
      </c>
    </row>
    <row r="2881" spans="5:5" x14ac:dyDescent="0.25">
      <c r="E2881" s="43">
        <f>Список!W2732</f>
        <v>0</v>
      </c>
    </row>
    <row r="2882" spans="5:5" x14ac:dyDescent="0.25">
      <c r="E2882" s="43">
        <f>Список!W2734</f>
        <v>0</v>
      </c>
    </row>
    <row r="2883" spans="5:5" x14ac:dyDescent="0.25">
      <c r="E2883" s="43">
        <f>Список!W2735</f>
        <v>0</v>
      </c>
    </row>
    <row r="2884" spans="5:5" x14ac:dyDescent="0.25">
      <c r="E2884" s="43">
        <f>Список!W2736</f>
        <v>0</v>
      </c>
    </row>
    <row r="2885" spans="5:5" x14ac:dyDescent="0.25">
      <c r="E2885" s="43">
        <f>Список!W2737</f>
        <v>0</v>
      </c>
    </row>
    <row r="2886" spans="5:5" x14ac:dyDescent="0.25">
      <c r="E2886" s="43">
        <f>Список!W2738</f>
        <v>0</v>
      </c>
    </row>
    <row r="2887" spans="5:5" x14ac:dyDescent="0.25">
      <c r="E2887" s="43">
        <f>Список!W2739</f>
        <v>0</v>
      </c>
    </row>
    <row r="2888" spans="5:5" x14ac:dyDescent="0.25">
      <c r="E2888" s="43">
        <f>Список!W2740</f>
        <v>0</v>
      </c>
    </row>
    <row r="2889" spans="5:5" x14ac:dyDescent="0.25">
      <c r="E2889" s="43">
        <f>Список!W2741</f>
        <v>0</v>
      </c>
    </row>
    <row r="2890" spans="5:5" x14ac:dyDescent="0.25">
      <c r="E2890" s="43">
        <f>Список!W2742</f>
        <v>0</v>
      </c>
    </row>
    <row r="2891" spans="5:5" x14ac:dyDescent="0.25">
      <c r="E2891" s="43">
        <f>Список!W2743</f>
        <v>0</v>
      </c>
    </row>
    <row r="2892" spans="5:5" x14ac:dyDescent="0.25">
      <c r="E2892" s="43">
        <f>Список!W2744</f>
        <v>0</v>
      </c>
    </row>
    <row r="2893" spans="5:5" x14ac:dyDescent="0.25">
      <c r="E2893" s="43">
        <f>Список!W2745</f>
        <v>0</v>
      </c>
    </row>
    <row r="2894" spans="5:5" x14ac:dyDescent="0.25">
      <c r="E2894" s="43">
        <f>Список!W2746</f>
        <v>0</v>
      </c>
    </row>
    <row r="2895" spans="5:5" x14ac:dyDescent="0.25">
      <c r="E2895" s="43">
        <f>Список!W2747</f>
        <v>0</v>
      </c>
    </row>
    <row r="2896" spans="5:5" x14ac:dyDescent="0.25">
      <c r="E2896" s="43">
        <f>Список!W2748</f>
        <v>0</v>
      </c>
    </row>
    <row r="2897" spans="5:5" x14ac:dyDescent="0.25">
      <c r="E2897" s="43">
        <f>Список!W2749</f>
        <v>0</v>
      </c>
    </row>
    <row r="2898" spans="5:5" x14ac:dyDescent="0.25">
      <c r="E2898" s="43">
        <f>Список!W2751</f>
        <v>0</v>
      </c>
    </row>
    <row r="2899" spans="5:5" x14ac:dyDescent="0.25">
      <c r="E2899" s="43">
        <f>Список!W2752</f>
        <v>0</v>
      </c>
    </row>
    <row r="2900" spans="5:5" x14ac:dyDescent="0.25">
      <c r="E2900" s="43">
        <f>Список!W2753</f>
        <v>0</v>
      </c>
    </row>
    <row r="2901" spans="5:5" x14ac:dyDescent="0.25">
      <c r="E2901" s="43">
        <f>Список!W2754</f>
        <v>0</v>
      </c>
    </row>
    <row r="2902" spans="5:5" x14ac:dyDescent="0.25">
      <c r="E2902" s="43">
        <f>Список!W2755</f>
        <v>0</v>
      </c>
    </row>
    <row r="2903" spans="5:5" x14ac:dyDescent="0.25">
      <c r="E2903" s="43">
        <f>Список!W2756</f>
        <v>0</v>
      </c>
    </row>
    <row r="2904" spans="5:5" x14ac:dyDescent="0.25">
      <c r="E2904" s="43">
        <f>Список!W2757</f>
        <v>0</v>
      </c>
    </row>
    <row r="2905" spans="5:5" x14ac:dyDescent="0.25">
      <c r="E2905" s="43">
        <f>Список!W2758</f>
        <v>0</v>
      </c>
    </row>
    <row r="2906" spans="5:5" x14ac:dyDescent="0.25">
      <c r="E2906" s="43">
        <f>Список!W2759</f>
        <v>0</v>
      </c>
    </row>
    <row r="2907" spans="5:5" x14ac:dyDescent="0.25">
      <c r="E2907" s="43">
        <f>Список!W2760</f>
        <v>0</v>
      </c>
    </row>
    <row r="2908" spans="5:5" x14ac:dyDescent="0.25">
      <c r="E2908" s="43">
        <f>Список!W2761</f>
        <v>0</v>
      </c>
    </row>
    <row r="2909" spans="5:5" x14ac:dyDescent="0.25">
      <c r="E2909" s="43">
        <f>Список!W2762</f>
        <v>0</v>
      </c>
    </row>
    <row r="2910" spans="5:5" x14ac:dyDescent="0.25">
      <c r="E2910" s="43">
        <f>Список!W2763</f>
        <v>0</v>
      </c>
    </row>
    <row r="2911" spans="5:5" x14ac:dyDescent="0.25">
      <c r="E2911" s="43">
        <f>Список!W2764</f>
        <v>0</v>
      </c>
    </row>
    <row r="2912" spans="5:5" x14ac:dyDescent="0.25">
      <c r="E2912" s="43">
        <f>Список!W2765</f>
        <v>0</v>
      </c>
    </row>
    <row r="2913" spans="5:5" x14ac:dyDescent="0.25">
      <c r="E2913" s="43">
        <f>Список!W2766</f>
        <v>0</v>
      </c>
    </row>
    <row r="2914" spans="5:5" x14ac:dyDescent="0.25">
      <c r="E2914" s="43">
        <f>Список!W2768</f>
        <v>0</v>
      </c>
    </row>
    <row r="2915" spans="5:5" x14ac:dyDescent="0.25">
      <c r="E2915" s="43">
        <f>Список!W2769</f>
        <v>0</v>
      </c>
    </row>
    <row r="2916" spans="5:5" x14ac:dyDescent="0.25">
      <c r="E2916" s="43">
        <f>Список!W2770</f>
        <v>0</v>
      </c>
    </row>
    <row r="2917" spans="5:5" x14ac:dyDescent="0.25">
      <c r="E2917" s="43">
        <f>Список!W2771</f>
        <v>0</v>
      </c>
    </row>
    <row r="2918" spans="5:5" x14ac:dyDescent="0.25">
      <c r="E2918" s="43">
        <f>Список!W2772</f>
        <v>0</v>
      </c>
    </row>
    <row r="2919" spans="5:5" x14ac:dyDescent="0.25">
      <c r="E2919" s="43">
        <f>Список!W2773</f>
        <v>0</v>
      </c>
    </row>
    <row r="2920" spans="5:5" x14ac:dyDescent="0.25">
      <c r="E2920" s="43">
        <f>Список!W2774</f>
        <v>0</v>
      </c>
    </row>
    <row r="2921" spans="5:5" x14ac:dyDescent="0.25">
      <c r="E2921" s="43">
        <f>Список!W2775</f>
        <v>0</v>
      </c>
    </row>
    <row r="2922" spans="5:5" x14ac:dyDescent="0.25">
      <c r="E2922" s="43">
        <f>Список!W2776</f>
        <v>0</v>
      </c>
    </row>
    <row r="2923" spans="5:5" x14ac:dyDescent="0.25">
      <c r="E2923" s="43">
        <f>Список!W2777</f>
        <v>0</v>
      </c>
    </row>
    <row r="2924" spans="5:5" x14ac:dyDescent="0.25">
      <c r="E2924" s="43">
        <f>Список!W2778</f>
        <v>0</v>
      </c>
    </row>
    <row r="2925" spans="5:5" x14ac:dyDescent="0.25">
      <c r="E2925" s="43">
        <f>Список!W2779</f>
        <v>0</v>
      </c>
    </row>
    <row r="2926" spans="5:5" x14ac:dyDescent="0.25">
      <c r="E2926" s="43">
        <f>Список!W2780</f>
        <v>0</v>
      </c>
    </row>
    <row r="2927" spans="5:5" x14ac:dyDescent="0.25">
      <c r="E2927" s="43">
        <f>Список!W2781</f>
        <v>0</v>
      </c>
    </row>
    <row r="2928" spans="5:5" x14ac:dyDescent="0.25">
      <c r="E2928" s="43">
        <f>Список!W2782</f>
        <v>0</v>
      </c>
    </row>
    <row r="2929" spans="5:5" x14ac:dyDescent="0.25">
      <c r="E2929" s="43">
        <f>Список!W2783</f>
        <v>0</v>
      </c>
    </row>
    <row r="2930" spans="5:5" x14ac:dyDescent="0.25">
      <c r="E2930" s="43">
        <f>Список!W2785</f>
        <v>0</v>
      </c>
    </row>
    <row r="2931" spans="5:5" x14ac:dyDescent="0.25">
      <c r="E2931" s="43">
        <f>Список!W2786</f>
        <v>0</v>
      </c>
    </row>
    <row r="2932" spans="5:5" x14ac:dyDescent="0.25">
      <c r="E2932" s="43">
        <f>Список!W2787</f>
        <v>0</v>
      </c>
    </row>
    <row r="2933" spans="5:5" x14ac:dyDescent="0.25">
      <c r="E2933" s="43">
        <f>Список!W2788</f>
        <v>0</v>
      </c>
    </row>
    <row r="2934" spans="5:5" x14ac:dyDescent="0.25">
      <c r="E2934" s="43">
        <f>Список!W2789</f>
        <v>0</v>
      </c>
    </row>
    <row r="2935" spans="5:5" x14ac:dyDescent="0.25">
      <c r="E2935" s="43">
        <f>Список!W2790</f>
        <v>0</v>
      </c>
    </row>
    <row r="2936" spans="5:5" x14ac:dyDescent="0.25">
      <c r="E2936" s="43">
        <f>Список!W2791</f>
        <v>0</v>
      </c>
    </row>
    <row r="2937" spans="5:5" x14ac:dyDescent="0.25">
      <c r="E2937" s="43">
        <f>Список!W2792</f>
        <v>0</v>
      </c>
    </row>
    <row r="2938" spans="5:5" x14ac:dyDescent="0.25">
      <c r="E2938" s="43">
        <f>Список!W2793</f>
        <v>0</v>
      </c>
    </row>
    <row r="2939" spans="5:5" x14ac:dyDescent="0.25">
      <c r="E2939" s="43">
        <f>Список!W2794</f>
        <v>0</v>
      </c>
    </row>
    <row r="2940" spans="5:5" x14ac:dyDescent="0.25">
      <c r="E2940" s="43">
        <f>Список!W2795</f>
        <v>0</v>
      </c>
    </row>
    <row r="2941" spans="5:5" x14ac:dyDescent="0.25">
      <c r="E2941" s="43">
        <f>Список!W2796</f>
        <v>0</v>
      </c>
    </row>
    <row r="2942" spans="5:5" x14ac:dyDescent="0.25">
      <c r="E2942" s="43">
        <f>Список!W2797</f>
        <v>0</v>
      </c>
    </row>
    <row r="2943" spans="5:5" x14ac:dyDescent="0.25">
      <c r="E2943" s="43">
        <f>Список!W2798</f>
        <v>0</v>
      </c>
    </row>
    <row r="2944" spans="5:5" x14ac:dyDescent="0.25">
      <c r="E2944" s="43">
        <f>Список!W2799</f>
        <v>0</v>
      </c>
    </row>
    <row r="2945" spans="5:5" x14ac:dyDescent="0.25">
      <c r="E2945" s="43">
        <f>Список!W2800</f>
        <v>0</v>
      </c>
    </row>
    <row r="2946" spans="5:5" x14ac:dyDescent="0.25">
      <c r="E2946" s="43">
        <f>Список!W2802</f>
        <v>0</v>
      </c>
    </row>
    <row r="2947" spans="5:5" x14ac:dyDescent="0.25">
      <c r="E2947" s="43">
        <f>Список!W2803</f>
        <v>0</v>
      </c>
    </row>
    <row r="2948" spans="5:5" x14ac:dyDescent="0.25">
      <c r="E2948" s="43">
        <f>Список!W2804</f>
        <v>0</v>
      </c>
    </row>
    <row r="2949" spans="5:5" x14ac:dyDescent="0.25">
      <c r="E2949" s="43">
        <f>Список!W2805</f>
        <v>0</v>
      </c>
    </row>
    <row r="2950" spans="5:5" x14ac:dyDescent="0.25">
      <c r="E2950" s="43">
        <f>Список!W2806</f>
        <v>0</v>
      </c>
    </row>
    <row r="2951" spans="5:5" x14ac:dyDescent="0.25">
      <c r="E2951" s="43">
        <f>Список!W2807</f>
        <v>0</v>
      </c>
    </row>
    <row r="2952" spans="5:5" x14ac:dyDescent="0.25">
      <c r="E2952" s="43">
        <f>Список!W2808</f>
        <v>0</v>
      </c>
    </row>
    <row r="2953" spans="5:5" x14ac:dyDescent="0.25">
      <c r="E2953" s="43">
        <f>Список!W2809</f>
        <v>0</v>
      </c>
    </row>
    <row r="2954" spans="5:5" x14ac:dyDescent="0.25">
      <c r="E2954" s="43">
        <f>Список!W2810</f>
        <v>0</v>
      </c>
    </row>
    <row r="2955" spans="5:5" x14ac:dyDescent="0.25">
      <c r="E2955" s="43">
        <f>Список!W2811</f>
        <v>0</v>
      </c>
    </row>
    <row r="2956" spans="5:5" x14ac:dyDescent="0.25">
      <c r="E2956" s="43">
        <f>Список!W2812</f>
        <v>0</v>
      </c>
    </row>
    <row r="2957" spans="5:5" x14ac:dyDescent="0.25">
      <c r="E2957" s="43">
        <f>Список!W2813</f>
        <v>0</v>
      </c>
    </row>
    <row r="2958" spans="5:5" x14ac:dyDescent="0.25">
      <c r="E2958" s="43">
        <f>Список!W2814</f>
        <v>0</v>
      </c>
    </row>
    <row r="2959" spans="5:5" x14ac:dyDescent="0.25">
      <c r="E2959" s="43">
        <f>Список!W2815</f>
        <v>0</v>
      </c>
    </row>
    <row r="2960" spans="5:5" x14ac:dyDescent="0.25">
      <c r="E2960" s="43">
        <f>Список!W2816</f>
        <v>0</v>
      </c>
    </row>
    <row r="2961" spans="5:5" x14ac:dyDescent="0.25">
      <c r="E2961" s="43">
        <f>Список!W2817</f>
        <v>0</v>
      </c>
    </row>
    <row r="2962" spans="5:5" x14ac:dyDescent="0.25">
      <c r="E2962" s="43">
        <f>Список!W2819</f>
        <v>0</v>
      </c>
    </row>
    <row r="2963" spans="5:5" x14ac:dyDescent="0.25">
      <c r="E2963" s="43">
        <f>Список!W2820</f>
        <v>0</v>
      </c>
    </row>
    <row r="2964" spans="5:5" x14ac:dyDescent="0.25">
      <c r="E2964" s="43">
        <f>Список!W2821</f>
        <v>0</v>
      </c>
    </row>
    <row r="2965" spans="5:5" x14ac:dyDescent="0.25">
      <c r="E2965" s="43">
        <f>Список!W2822</f>
        <v>0</v>
      </c>
    </row>
    <row r="2966" spans="5:5" x14ac:dyDescent="0.25">
      <c r="E2966" s="43">
        <f>Список!W2823</f>
        <v>0</v>
      </c>
    </row>
    <row r="2967" spans="5:5" x14ac:dyDescent="0.25">
      <c r="E2967" s="43">
        <f>Список!W2824</f>
        <v>0</v>
      </c>
    </row>
    <row r="2968" spans="5:5" x14ac:dyDescent="0.25">
      <c r="E2968" s="43">
        <f>Список!W2825</f>
        <v>0</v>
      </c>
    </row>
    <row r="2969" spans="5:5" x14ac:dyDescent="0.25">
      <c r="E2969" s="43">
        <f>Список!W2826</f>
        <v>0</v>
      </c>
    </row>
    <row r="2970" spans="5:5" x14ac:dyDescent="0.25">
      <c r="E2970" s="43">
        <f>Список!W2827</f>
        <v>0</v>
      </c>
    </row>
    <row r="2971" spans="5:5" x14ac:dyDescent="0.25">
      <c r="E2971" s="43">
        <f>Список!W2828</f>
        <v>0</v>
      </c>
    </row>
    <row r="2972" spans="5:5" x14ac:dyDescent="0.25">
      <c r="E2972" s="43">
        <f>Список!W2829</f>
        <v>0</v>
      </c>
    </row>
    <row r="2973" spans="5:5" x14ac:dyDescent="0.25">
      <c r="E2973" s="43">
        <f>Список!W2830</f>
        <v>0</v>
      </c>
    </row>
    <row r="2974" spans="5:5" x14ac:dyDescent="0.25">
      <c r="E2974" s="43">
        <f>Список!W2831</f>
        <v>0</v>
      </c>
    </row>
    <row r="2975" spans="5:5" x14ac:dyDescent="0.25">
      <c r="E2975" s="43">
        <f>Список!W2832</f>
        <v>0</v>
      </c>
    </row>
    <row r="2976" spans="5:5" x14ac:dyDescent="0.25">
      <c r="E2976" s="43">
        <f>Список!W2833</f>
        <v>0</v>
      </c>
    </row>
    <row r="2977" spans="5:5" x14ac:dyDescent="0.25">
      <c r="E2977" s="43">
        <f>Список!W2834</f>
        <v>0</v>
      </c>
    </row>
    <row r="2978" spans="5:5" x14ac:dyDescent="0.25">
      <c r="E2978" s="43">
        <f>Список!W2836</f>
        <v>0</v>
      </c>
    </row>
    <row r="2979" spans="5:5" x14ac:dyDescent="0.25">
      <c r="E2979" s="43">
        <f>Список!W2837</f>
        <v>0</v>
      </c>
    </row>
    <row r="2980" spans="5:5" x14ac:dyDescent="0.25">
      <c r="E2980" s="43">
        <f>Список!W2838</f>
        <v>0</v>
      </c>
    </row>
    <row r="2981" spans="5:5" x14ac:dyDescent="0.25">
      <c r="E2981" s="43">
        <f>Список!W2839</f>
        <v>0</v>
      </c>
    </row>
    <row r="2982" spans="5:5" x14ac:dyDescent="0.25">
      <c r="E2982" s="43">
        <f>Список!W2840</f>
        <v>0</v>
      </c>
    </row>
    <row r="2983" spans="5:5" x14ac:dyDescent="0.25">
      <c r="E2983" s="43">
        <f>Список!W2841</f>
        <v>0</v>
      </c>
    </row>
    <row r="2984" spans="5:5" x14ac:dyDescent="0.25">
      <c r="E2984" s="43">
        <f>Список!W2842</f>
        <v>0</v>
      </c>
    </row>
    <row r="2985" spans="5:5" x14ac:dyDescent="0.25">
      <c r="E2985" s="43">
        <f>Список!W2843</f>
        <v>0</v>
      </c>
    </row>
    <row r="2986" spans="5:5" x14ac:dyDescent="0.25">
      <c r="E2986" s="43">
        <f>Список!W2844</f>
        <v>0</v>
      </c>
    </row>
    <row r="2987" spans="5:5" x14ac:dyDescent="0.25">
      <c r="E2987" s="43">
        <f>Список!W2845</f>
        <v>0</v>
      </c>
    </row>
    <row r="2988" spans="5:5" x14ac:dyDescent="0.25">
      <c r="E2988" s="43">
        <f>Список!W2846</f>
        <v>0</v>
      </c>
    </row>
    <row r="2989" spans="5:5" x14ac:dyDescent="0.25">
      <c r="E2989" s="43">
        <f>Список!W2847</f>
        <v>0</v>
      </c>
    </row>
    <row r="2990" spans="5:5" x14ac:dyDescent="0.25">
      <c r="E2990" s="43">
        <f>Список!W2848</f>
        <v>0</v>
      </c>
    </row>
    <row r="2991" spans="5:5" x14ac:dyDescent="0.25">
      <c r="E2991" s="43">
        <f>Список!W2849</f>
        <v>0</v>
      </c>
    </row>
    <row r="2992" spans="5:5" x14ac:dyDescent="0.25">
      <c r="E2992" s="43">
        <f>Список!W2850</f>
        <v>0</v>
      </c>
    </row>
    <row r="2993" spans="5:5" x14ac:dyDescent="0.25">
      <c r="E2993" s="43">
        <f>Список!W2851</f>
        <v>0</v>
      </c>
    </row>
    <row r="2994" spans="5:5" x14ac:dyDescent="0.25">
      <c r="E2994" s="43">
        <f>Список!W2853</f>
        <v>0</v>
      </c>
    </row>
    <row r="2995" spans="5:5" x14ac:dyDescent="0.25">
      <c r="E2995" s="43">
        <f>Список!W2854</f>
        <v>0</v>
      </c>
    </row>
    <row r="2996" spans="5:5" x14ac:dyDescent="0.25">
      <c r="E2996" s="43">
        <f>Список!W2855</f>
        <v>0</v>
      </c>
    </row>
    <row r="2997" spans="5:5" x14ac:dyDescent="0.25">
      <c r="E2997" s="43">
        <f>Список!W2856</f>
        <v>0</v>
      </c>
    </row>
    <row r="2998" spans="5:5" x14ac:dyDescent="0.25">
      <c r="E2998" s="43">
        <f>Список!W2857</f>
        <v>0</v>
      </c>
    </row>
    <row r="2999" spans="5:5" x14ac:dyDescent="0.25">
      <c r="E2999" s="43">
        <f>Список!W2858</f>
        <v>0</v>
      </c>
    </row>
    <row r="3000" spans="5:5" x14ac:dyDescent="0.25">
      <c r="E3000" s="43">
        <f>Список!W2859</f>
        <v>0</v>
      </c>
    </row>
    <row r="3001" spans="5:5" x14ac:dyDescent="0.25">
      <c r="E3001" s="43">
        <f>Список!W2860</f>
        <v>0</v>
      </c>
    </row>
    <row r="3002" spans="5:5" x14ac:dyDescent="0.25">
      <c r="E3002" s="43">
        <f>Список!W2861</f>
        <v>0</v>
      </c>
    </row>
    <row r="3003" spans="5:5" x14ac:dyDescent="0.25">
      <c r="E3003" s="43">
        <f>Список!W2862</f>
        <v>0</v>
      </c>
    </row>
    <row r="3004" spans="5:5" x14ac:dyDescent="0.25">
      <c r="E3004" s="43">
        <f>Список!W2863</f>
        <v>0</v>
      </c>
    </row>
    <row r="3005" spans="5:5" x14ac:dyDescent="0.25">
      <c r="E3005" s="43">
        <f>Список!W2864</f>
        <v>0</v>
      </c>
    </row>
    <row r="3006" spans="5:5" x14ac:dyDescent="0.25">
      <c r="E3006" s="43">
        <f>Список!W2865</f>
        <v>0</v>
      </c>
    </row>
    <row r="3007" spans="5:5" x14ac:dyDescent="0.25">
      <c r="E3007" s="43">
        <f>Список!W2866</f>
        <v>0</v>
      </c>
    </row>
    <row r="3008" spans="5:5" x14ac:dyDescent="0.25">
      <c r="E3008" s="43">
        <f>Список!W2867</f>
        <v>0</v>
      </c>
    </row>
    <row r="3009" spans="5:5" x14ac:dyDescent="0.25">
      <c r="E3009" s="43">
        <f>Список!W2868</f>
        <v>0</v>
      </c>
    </row>
    <row r="3010" spans="5:5" x14ac:dyDescent="0.25">
      <c r="E3010" s="43">
        <f>Список!W2870</f>
        <v>0</v>
      </c>
    </row>
    <row r="3011" spans="5:5" x14ac:dyDescent="0.25">
      <c r="E3011" s="43">
        <f>Список!W2871</f>
        <v>0</v>
      </c>
    </row>
    <row r="3012" spans="5:5" x14ac:dyDescent="0.25">
      <c r="E3012" s="43">
        <f>Список!W2872</f>
        <v>0</v>
      </c>
    </row>
    <row r="3013" spans="5:5" x14ac:dyDescent="0.25">
      <c r="E3013" s="43">
        <f>Список!W2873</f>
        <v>0</v>
      </c>
    </row>
    <row r="3014" spans="5:5" x14ac:dyDescent="0.25">
      <c r="E3014" s="43">
        <f>Список!W2874</f>
        <v>0</v>
      </c>
    </row>
    <row r="3015" spans="5:5" x14ac:dyDescent="0.25">
      <c r="E3015" s="43">
        <f>Список!W2875</f>
        <v>0</v>
      </c>
    </row>
    <row r="3016" spans="5:5" x14ac:dyDescent="0.25">
      <c r="E3016" s="43">
        <f>Список!W2876</f>
        <v>0</v>
      </c>
    </row>
    <row r="3017" spans="5:5" x14ac:dyDescent="0.25">
      <c r="E3017" s="43">
        <f>Список!W2877</f>
        <v>0</v>
      </c>
    </row>
    <row r="3018" spans="5:5" x14ac:dyDescent="0.25">
      <c r="E3018" s="43">
        <f>Список!W2878</f>
        <v>0</v>
      </c>
    </row>
    <row r="3019" spans="5:5" x14ac:dyDescent="0.25">
      <c r="E3019" s="43">
        <f>Список!W2879</f>
        <v>0</v>
      </c>
    </row>
    <row r="3020" spans="5:5" x14ac:dyDescent="0.25">
      <c r="E3020" s="43">
        <f>Список!W2880</f>
        <v>0</v>
      </c>
    </row>
    <row r="3021" spans="5:5" x14ac:dyDescent="0.25">
      <c r="E3021" s="43">
        <f>Список!W2881</f>
        <v>0</v>
      </c>
    </row>
    <row r="3022" spans="5:5" x14ac:dyDescent="0.25">
      <c r="E3022" s="43">
        <f>Список!W2882</f>
        <v>0</v>
      </c>
    </row>
    <row r="3023" spans="5:5" x14ac:dyDescent="0.25">
      <c r="E3023" s="43">
        <f>Список!W2883</f>
        <v>0</v>
      </c>
    </row>
    <row r="3024" spans="5:5" x14ac:dyDescent="0.25">
      <c r="E3024" s="43">
        <f>Список!W2884</f>
        <v>0</v>
      </c>
    </row>
    <row r="3025" spans="5:5" x14ac:dyDescent="0.25">
      <c r="E3025" s="43">
        <f>Список!W2885</f>
        <v>0</v>
      </c>
    </row>
    <row r="3026" spans="5:5" x14ac:dyDescent="0.25">
      <c r="E3026" s="43">
        <f>Список!W2887</f>
        <v>0</v>
      </c>
    </row>
    <row r="3027" spans="5:5" x14ac:dyDescent="0.25">
      <c r="E3027" s="43">
        <f>Список!W2888</f>
        <v>0</v>
      </c>
    </row>
    <row r="3028" spans="5:5" x14ac:dyDescent="0.25">
      <c r="E3028" s="43">
        <f>Список!W2889</f>
        <v>0</v>
      </c>
    </row>
    <row r="3029" spans="5:5" x14ac:dyDescent="0.25">
      <c r="E3029" s="43">
        <f>Список!W2890</f>
        <v>0</v>
      </c>
    </row>
    <row r="3030" spans="5:5" x14ac:dyDescent="0.25">
      <c r="E3030" s="43">
        <f>Список!W2891</f>
        <v>0</v>
      </c>
    </row>
    <row r="3031" spans="5:5" x14ac:dyDescent="0.25">
      <c r="E3031" s="43">
        <f>Список!W2892</f>
        <v>0</v>
      </c>
    </row>
    <row r="3032" spans="5:5" x14ac:dyDescent="0.25">
      <c r="E3032" s="43">
        <f>Список!W2893</f>
        <v>0</v>
      </c>
    </row>
    <row r="3033" spans="5:5" x14ac:dyDescent="0.25">
      <c r="E3033" s="43">
        <f>Список!W2894</f>
        <v>0</v>
      </c>
    </row>
    <row r="3034" spans="5:5" x14ac:dyDescent="0.25">
      <c r="E3034" s="43">
        <f>Список!W2895</f>
        <v>0</v>
      </c>
    </row>
    <row r="3035" spans="5:5" x14ac:dyDescent="0.25">
      <c r="E3035" s="43">
        <f>Список!W2896</f>
        <v>0</v>
      </c>
    </row>
    <row r="3036" spans="5:5" x14ac:dyDescent="0.25">
      <c r="E3036" s="43">
        <f>Список!W2897</f>
        <v>0</v>
      </c>
    </row>
    <row r="3037" spans="5:5" x14ac:dyDescent="0.25">
      <c r="E3037" s="43">
        <f>Список!W2898</f>
        <v>0</v>
      </c>
    </row>
    <row r="3038" spans="5:5" x14ac:dyDescent="0.25">
      <c r="E3038" s="43">
        <f>Список!W2899</f>
        <v>0</v>
      </c>
    </row>
    <row r="3039" spans="5:5" x14ac:dyDescent="0.25">
      <c r="E3039" s="43">
        <f>Список!W2900</f>
        <v>0</v>
      </c>
    </row>
    <row r="3040" spans="5:5" x14ac:dyDescent="0.25">
      <c r="E3040" s="43">
        <f>Список!W2901</f>
        <v>0</v>
      </c>
    </row>
    <row r="3041" spans="5:5" x14ac:dyDescent="0.25">
      <c r="E3041" s="43">
        <f>Список!W2902</f>
        <v>0</v>
      </c>
    </row>
    <row r="3042" spans="5:5" x14ac:dyDescent="0.25">
      <c r="E3042" s="43">
        <f>Список!W2904</f>
        <v>0</v>
      </c>
    </row>
    <row r="3043" spans="5:5" x14ac:dyDescent="0.25">
      <c r="E3043" s="43">
        <f>Список!W2905</f>
        <v>0</v>
      </c>
    </row>
    <row r="3044" spans="5:5" x14ac:dyDescent="0.25">
      <c r="E3044" s="43">
        <f>Список!W2906</f>
        <v>0</v>
      </c>
    </row>
    <row r="3045" spans="5:5" x14ac:dyDescent="0.25">
      <c r="E3045" s="43">
        <f>Список!W2907</f>
        <v>0</v>
      </c>
    </row>
    <row r="3046" spans="5:5" x14ac:dyDescent="0.25">
      <c r="E3046" s="43">
        <f>Список!W2908</f>
        <v>0</v>
      </c>
    </row>
    <row r="3047" spans="5:5" x14ac:dyDescent="0.25">
      <c r="E3047" s="43">
        <f>Список!W2909</f>
        <v>0</v>
      </c>
    </row>
    <row r="3048" spans="5:5" x14ac:dyDescent="0.25">
      <c r="E3048" s="43">
        <f>Список!W2910</f>
        <v>0</v>
      </c>
    </row>
    <row r="3049" spans="5:5" x14ac:dyDescent="0.25">
      <c r="E3049" s="43">
        <f>Список!W2911</f>
        <v>0</v>
      </c>
    </row>
    <row r="3050" spans="5:5" x14ac:dyDescent="0.25">
      <c r="E3050" s="43">
        <f>Список!W2912</f>
        <v>0</v>
      </c>
    </row>
    <row r="3051" spans="5:5" x14ac:dyDescent="0.25">
      <c r="E3051" s="43">
        <f>Список!W2913</f>
        <v>0</v>
      </c>
    </row>
    <row r="3052" spans="5:5" x14ac:dyDescent="0.25">
      <c r="E3052" s="43">
        <f>Список!W2914</f>
        <v>0</v>
      </c>
    </row>
    <row r="3053" spans="5:5" x14ac:dyDescent="0.25">
      <c r="E3053" s="43">
        <f>Список!W2915</f>
        <v>0</v>
      </c>
    </row>
    <row r="3054" spans="5:5" x14ac:dyDescent="0.25">
      <c r="E3054" s="43">
        <f>Список!W2916</f>
        <v>0</v>
      </c>
    </row>
    <row r="3055" spans="5:5" x14ac:dyDescent="0.25">
      <c r="E3055" s="43">
        <f>Список!W2917</f>
        <v>0</v>
      </c>
    </row>
    <row r="3056" spans="5:5" x14ac:dyDescent="0.25">
      <c r="E3056" s="43">
        <f>Список!W2918</f>
        <v>0</v>
      </c>
    </row>
    <row r="3057" spans="5:5" x14ac:dyDescent="0.25">
      <c r="E3057" s="43">
        <f>Список!W2919</f>
        <v>0</v>
      </c>
    </row>
    <row r="3058" spans="5:5" x14ac:dyDescent="0.25">
      <c r="E3058" s="43">
        <f>Список!W2921</f>
        <v>0</v>
      </c>
    </row>
    <row r="3059" spans="5:5" x14ac:dyDescent="0.25">
      <c r="E3059" s="43">
        <f>Список!W2922</f>
        <v>0</v>
      </c>
    </row>
    <row r="3060" spans="5:5" x14ac:dyDescent="0.25">
      <c r="E3060" s="43">
        <f>Список!W2923</f>
        <v>0</v>
      </c>
    </row>
    <row r="3061" spans="5:5" x14ac:dyDescent="0.25">
      <c r="E3061" s="43">
        <f>Список!W2924</f>
        <v>0</v>
      </c>
    </row>
    <row r="3062" spans="5:5" x14ac:dyDescent="0.25">
      <c r="E3062" s="43">
        <f>Список!W2925</f>
        <v>0</v>
      </c>
    </row>
    <row r="3063" spans="5:5" x14ac:dyDescent="0.25">
      <c r="E3063" s="43">
        <f>Список!W2926</f>
        <v>0</v>
      </c>
    </row>
    <row r="3064" spans="5:5" x14ac:dyDescent="0.25">
      <c r="E3064" s="43">
        <f>Список!W2927</f>
        <v>0</v>
      </c>
    </row>
    <row r="3065" spans="5:5" x14ac:dyDescent="0.25">
      <c r="E3065" s="43">
        <f>Список!W2928</f>
        <v>0</v>
      </c>
    </row>
    <row r="3066" spans="5:5" x14ac:dyDescent="0.25">
      <c r="E3066" s="43">
        <f>Список!W2929</f>
        <v>0</v>
      </c>
    </row>
    <row r="3067" spans="5:5" x14ac:dyDescent="0.25">
      <c r="E3067" s="43">
        <f>Список!W2930</f>
        <v>0</v>
      </c>
    </row>
    <row r="3068" spans="5:5" x14ac:dyDescent="0.25">
      <c r="E3068" s="43">
        <f>Список!W2931</f>
        <v>0</v>
      </c>
    </row>
    <row r="3069" spans="5:5" x14ac:dyDescent="0.25">
      <c r="E3069" s="43">
        <f>Список!W2932</f>
        <v>0</v>
      </c>
    </row>
    <row r="3070" spans="5:5" x14ac:dyDescent="0.25">
      <c r="E3070" s="43">
        <f>Список!W2933</f>
        <v>0</v>
      </c>
    </row>
    <row r="3071" spans="5:5" x14ac:dyDescent="0.25">
      <c r="E3071" s="43">
        <f>Список!W2934</f>
        <v>0</v>
      </c>
    </row>
    <row r="3072" spans="5:5" x14ac:dyDescent="0.25">
      <c r="E3072" s="43">
        <f>Список!W2935</f>
        <v>0</v>
      </c>
    </row>
    <row r="3073" spans="5:5" x14ac:dyDescent="0.25">
      <c r="E3073" s="43">
        <f>Список!W2936</f>
        <v>0</v>
      </c>
    </row>
    <row r="3074" spans="5:5" x14ac:dyDescent="0.25">
      <c r="E3074" s="43">
        <f>Список!W2938</f>
        <v>0</v>
      </c>
    </row>
    <row r="3075" spans="5:5" x14ac:dyDescent="0.25">
      <c r="E3075" s="43">
        <f>Список!W2939</f>
        <v>0</v>
      </c>
    </row>
    <row r="3076" spans="5:5" x14ac:dyDescent="0.25">
      <c r="E3076" s="43">
        <f>Список!W2940</f>
        <v>0</v>
      </c>
    </row>
    <row r="3077" spans="5:5" x14ac:dyDescent="0.25">
      <c r="E3077" s="43">
        <f>Список!W2941</f>
        <v>0</v>
      </c>
    </row>
    <row r="3078" spans="5:5" x14ac:dyDescent="0.25">
      <c r="E3078" s="43">
        <f>Список!W2942</f>
        <v>0</v>
      </c>
    </row>
    <row r="3079" spans="5:5" x14ac:dyDescent="0.25">
      <c r="E3079" s="43">
        <f>Список!W2943</f>
        <v>0</v>
      </c>
    </row>
    <row r="3080" spans="5:5" x14ac:dyDescent="0.25">
      <c r="E3080" s="43">
        <f>Список!W2944</f>
        <v>0</v>
      </c>
    </row>
    <row r="3081" spans="5:5" x14ac:dyDescent="0.25">
      <c r="E3081" s="43">
        <f>Список!W2945</f>
        <v>0</v>
      </c>
    </row>
    <row r="3082" spans="5:5" x14ac:dyDescent="0.25">
      <c r="E3082" s="43">
        <f>Список!W2946</f>
        <v>0</v>
      </c>
    </row>
    <row r="3083" spans="5:5" x14ac:dyDescent="0.25">
      <c r="E3083" s="43">
        <f>Список!W2947</f>
        <v>0</v>
      </c>
    </row>
    <row r="3084" spans="5:5" x14ac:dyDescent="0.25">
      <c r="E3084" s="43">
        <f>Список!W2948</f>
        <v>0</v>
      </c>
    </row>
    <row r="3085" spans="5:5" x14ac:dyDescent="0.25">
      <c r="E3085" s="43">
        <f>Список!W2949</f>
        <v>0</v>
      </c>
    </row>
    <row r="3086" spans="5:5" x14ac:dyDescent="0.25">
      <c r="E3086" s="43">
        <f>Список!W2950</f>
        <v>0</v>
      </c>
    </row>
    <row r="3087" spans="5:5" x14ac:dyDescent="0.25">
      <c r="E3087" s="43">
        <f>Список!W2951</f>
        <v>0</v>
      </c>
    </row>
    <row r="3088" spans="5:5" x14ac:dyDescent="0.25">
      <c r="E3088" s="43">
        <f>Список!W2952</f>
        <v>0</v>
      </c>
    </row>
    <row r="3089" spans="5:5" x14ac:dyDescent="0.25">
      <c r="E3089" s="43">
        <f>Список!W2953</f>
        <v>0</v>
      </c>
    </row>
    <row r="3090" spans="5:5" x14ac:dyDescent="0.25">
      <c r="E3090" s="43">
        <f>Список!W2955</f>
        <v>0</v>
      </c>
    </row>
    <row r="3091" spans="5:5" x14ac:dyDescent="0.25">
      <c r="E3091" s="43">
        <f>Список!W2956</f>
        <v>0</v>
      </c>
    </row>
    <row r="3092" spans="5:5" x14ac:dyDescent="0.25">
      <c r="E3092" s="43">
        <f>Список!W2957</f>
        <v>0</v>
      </c>
    </row>
    <row r="3093" spans="5:5" x14ac:dyDescent="0.25">
      <c r="E3093" s="43">
        <f>Список!W2958</f>
        <v>0</v>
      </c>
    </row>
    <row r="3094" spans="5:5" x14ac:dyDescent="0.25">
      <c r="E3094" s="43">
        <f>Список!W2959</f>
        <v>0</v>
      </c>
    </row>
    <row r="3095" spans="5:5" x14ac:dyDescent="0.25">
      <c r="E3095" s="43">
        <f>Список!W2960</f>
        <v>0</v>
      </c>
    </row>
    <row r="3096" spans="5:5" x14ac:dyDescent="0.25">
      <c r="E3096" s="43">
        <f>Список!W2961</f>
        <v>0</v>
      </c>
    </row>
    <row r="3097" spans="5:5" x14ac:dyDescent="0.25">
      <c r="E3097" s="43">
        <f>Список!W2962</f>
        <v>0</v>
      </c>
    </row>
    <row r="3098" spans="5:5" x14ac:dyDescent="0.25">
      <c r="E3098" s="43">
        <f>Список!W2963</f>
        <v>0</v>
      </c>
    </row>
    <row r="3099" spans="5:5" x14ac:dyDescent="0.25">
      <c r="E3099" s="43">
        <f>Список!W2964</f>
        <v>0</v>
      </c>
    </row>
    <row r="3100" spans="5:5" x14ac:dyDescent="0.25">
      <c r="E3100" s="43">
        <f>Список!W2965</f>
        <v>0</v>
      </c>
    </row>
    <row r="3101" spans="5:5" x14ac:dyDescent="0.25">
      <c r="E3101" s="43">
        <f>Список!W2966</f>
        <v>0</v>
      </c>
    </row>
    <row r="3102" spans="5:5" x14ac:dyDescent="0.25">
      <c r="E3102" s="43">
        <f>Список!W2967</f>
        <v>0</v>
      </c>
    </row>
    <row r="3103" spans="5:5" x14ac:dyDescent="0.25">
      <c r="E3103" s="43">
        <f>Список!W2968</f>
        <v>0</v>
      </c>
    </row>
    <row r="3104" spans="5:5" x14ac:dyDescent="0.25">
      <c r="E3104" s="43">
        <f>Список!W2969</f>
        <v>0</v>
      </c>
    </row>
    <row r="3105" spans="5:5" x14ac:dyDescent="0.25">
      <c r="E3105" s="43">
        <f>Список!W2970</f>
        <v>0</v>
      </c>
    </row>
    <row r="3106" spans="5:5" x14ac:dyDescent="0.25">
      <c r="E3106" s="43">
        <f>Список!W2972</f>
        <v>0</v>
      </c>
    </row>
    <row r="3107" spans="5:5" x14ac:dyDescent="0.25">
      <c r="E3107" s="43">
        <f>Список!W2973</f>
        <v>0</v>
      </c>
    </row>
    <row r="3108" spans="5:5" x14ac:dyDescent="0.25">
      <c r="E3108" s="43">
        <f>Список!W2974</f>
        <v>0</v>
      </c>
    </row>
    <row r="3109" spans="5:5" x14ac:dyDescent="0.25">
      <c r="E3109" s="43">
        <f>Список!W2975</f>
        <v>0</v>
      </c>
    </row>
    <row r="3110" spans="5:5" x14ac:dyDescent="0.25">
      <c r="E3110" s="43">
        <f>Список!W2976</f>
        <v>0</v>
      </c>
    </row>
    <row r="3111" spans="5:5" x14ac:dyDescent="0.25">
      <c r="E3111" s="43">
        <f>Список!W2977</f>
        <v>0</v>
      </c>
    </row>
    <row r="3112" spans="5:5" x14ac:dyDescent="0.25">
      <c r="E3112" s="43">
        <f>Список!W2978</f>
        <v>0</v>
      </c>
    </row>
    <row r="3113" spans="5:5" x14ac:dyDescent="0.25">
      <c r="E3113" s="43">
        <f>Список!W2979</f>
        <v>0</v>
      </c>
    </row>
    <row r="3114" spans="5:5" x14ac:dyDescent="0.25">
      <c r="E3114" s="43">
        <f>Список!W2980</f>
        <v>0</v>
      </c>
    </row>
    <row r="3115" spans="5:5" x14ac:dyDescent="0.25">
      <c r="E3115" s="43">
        <f>Список!W2981</f>
        <v>0</v>
      </c>
    </row>
    <row r="3116" spans="5:5" x14ac:dyDescent="0.25">
      <c r="E3116" s="43">
        <f>Список!W2982</f>
        <v>0</v>
      </c>
    </row>
    <row r="3117" spans="5:5" x14ac:dyDescent="0.25">
      <c r="E3117" s="43">
        <f>Список!W2983</f>
        <v>0</v>
      </c>
    </row>
    <row r="3118" spans="5:5" x14ac:dyDescent="0.25">
      <c r="E3118" s="43">
        <f>Список!W2984</f>
        <v>0</v>
      </c>
    </row>
    <row r="3119" spans="5:5" x14ac:dyDescent="0.25">
      <c r="E3119" s="43">
        <f>Список!W2985</f>
        <v>0</v>
      </c>
    </row>
    <row r="3120" spans="5:5" x14ac:dyDescent="0.25">
      <c r="E3120" s="43">
        <f>Список!W2986</f>
        <v>0</v>
      </c>
    </row>
    <row r="3121" spans="5:5" x14ac:dyDescent="0.25">
      <c r="E3121" s="43">
        <f>Список!W2987</f>
        <v>0</v>
      </c>
    </row>
    <row r="3122" spans="5:5" x14ac:dyDescent="0.25">
      <c r="E3122" s="43">
        <f>Список!W2989</f>
        <v>0</v>
      </c>
    </row>
    <row r="3123" spans="5:5" x14ac:dyDescent="0.25">
      <c r="E3123" s="43">
        <f>Список!W2990</f>
        <v>0</v>
      </c>
    </row>
    <row r="3124" spans="5:5" x14ac:dyDescent="0.25">
      <c r="E3124" s="43">
        <f>Список!W2991</f>
        <v>0</v>
      </c>
    </row>
    <row r="3125" spans="5:5" x14ac:dyDescent="0.25">
      <c r="E3125" s="43">
        <f>Список!W2992</f>
        <v>0</v>
      </c>
    </row>
    <row r="3126" spans="5:5" x14ac:dyDescent="0.25">
      <c r="E3126" s="43">
        <f>Список!W2993</f>
        <v>0</v>
      </c>
    </row>
    <row r="3127" spans="5:5" x14ac:dyDescent="0.25">
      <c r="E3127" s="43">
        <f>Список!W2994</f>
        <v>0</v>
      </c>
    </row>
    <row r="3128" spans="5:5" x14ac:dyDescent="0.25">
      <c r="E3128" s="43">
        <f>Список!W2995</f>
        <v>0</v>
      </c>
    </row>
    <row r="3129" spans="5:5" x14ac:dyDescent="0.25">
      <c r="E3129" s="43">
        <f>Список!W2996</f>
        <v>0</v>
      </c>
    </row>
    <row r="3130" spans="5:5" x14ac:dyDescent="0.25">
      <c r="E3130" s="43">
        <f>Список!W2997</f>
        <v>0</v>
      </c>
    </row>
    <row r="3131" spans="5:5" x14ac:dyDescent="0.25">
      <c r="E3131" s="43">
        <f>Список!W2998</f>
        <v>0</v>
      </c>
    </row>
    <row r="3132" spans="5:5" x14ac:dyDescent="0.25">
      <c r="E3132" s="43">
        <f>Список!W2999</f>
        <v>0</v>
      </c>
    </row>
    <row r="3133" spans="5:5" x14ac:dyDescent="0.25">
      <c r="E3133" s="43">
        <f>Список!W3000</f>
        <v>0</v>
      </c>
    </row>
    <row r="3134" spans="5:5" x14ac:dyDescent="0.25">
      <c r="E3134" s="43">
        <f>Список!W3001</f>
        <v>0</v>
      </c>
    </row>
    <row r="3135" spans="5:5" x14ac:dyDescent="0.25">
      <c r="E3135" s="43">
        <f>Список!W3002</f>
        <v>0</v>
      </c>
    </row>
    <row r="3136" spans="5:5" x14ac:dyDescent="0.25">
      <c r="E3136" s="43">
        <f>Список!W3003</f>
        <v>0</v>
      </c>
    </row>
    <row r="3137" spans="5:5" x14ac:dyDescent="0.25">
      <c r="E3137" s="43">
        <f>Список!W3004</f>
        <v>0</v>
      </c>
    </row>
    <row r="3138" spans="5:5" x14ac:dyDescent="0.25">
      <c r="E3138" s="43">
        <f>Список!W3006</f>
        <v>0</v>
      </c>
    </row>
    <row r="3139" spans="5:5" x14ac:dyDescent="0.25">
      <c r="E3139" s="43">
        <f>Список!W3007</f>
        <v>0</v>
      </c>
    </row>
    <row r="3140" spans="5:5" x14ac:dyDescent="0.25">
      <c r="E3140" s="43">
        <f>Список!W3008</f>
        <v>0</v>
      </c>
    </row>
    <row r="3141" spans="5:5" x14ac:dyDescent="0.25">
      <c r="E3141" s="43">
        <f>Список!W3009</f>
        <v>0</v>
      </c>
    </row>
    <row r="3142" spans="5:5" x14ac:dyDescent="0.25">
      <c r="E3142" s="43">
        <f>Список!W3010</f>
        <v>0</v>
      </c>
    </row>
    <row r="3143" spans="5:5" x14ac:dyDescent="0.25">
      <c r="E3143" s="43">
        <f>Список!W3011</f>
        <v>0</v>
      </c>
    </row>
    <row r="3144" spans="5:5" x14ac:dyDescent="0.25">
      <c r="E3144" s="43">
        <f>Список!W3012</f>
        <v>0</v>
      </c>
    </row>
    <row r="3145" spans="5:5" x14ac:dyDescent="0.25">
      <c r="E3145" s="43">
        <f>Список!W3013</f>
        <v>0</v>
      </c>
    </row>
    <row r="3146" spans="5:5" x14ac:dyDescent="0.25">
      <c r="E3146" s="43">
        <f>Список!W3014</f>
        <v>0</v>
      </c>
    </row>
    <row r="3147" spans="5:5" x14ac:dyDescent="0.25">
      <c r="E3147" s="43">
        <f>Список!W3015</f>
        <v>0</v>
      </c>
    </row>
    <row r="3148" spans="5:5" x14ac:dyDescent="0.25">
      <c r="E3148" s="43">
        <f>Список!W3016</f>
        <v>0</v>
      </c>
    </row>
    <row r="3149" spans="5:5" x14ac:dyDescent="0.25">
      <c r="E3149" s="43">
        <f>Список!W3017</f>
        <v>0</v>
      </c>
    </row>
    <row r="3150" spans="5:5" x14ac:dyDescent="0.25">
      <c r="E3150" s="43">
        <f>Список!W3018</f>
        <v>0</v>
      </c>
    </row>
    <row r="3151" spans="5:5" x14ac:dyDescent="0.25">
      <c r="E3151" s="43">
        <f>Список!W3019</f>
        <v>0</v>
      </c>
    </row>
    <row r="3152" spans="5:5" x14ac:dyDescent="0.25">
      <c r="E3152" s="43">
        <f>Список!W3020</f>
        <v>0</v>
      </c>
    </row>
    <row r="3153" spans="5:5" x14ac:dyDescent="0.25">
      <c r="E3153" s="43">
        <f>Список!W3021</f>
        <v>0</v>
      </c>
    </row>
    <row r="3154" spans="5:5" x14ac:dyDescent="0.25">
      <c r="E3154" s="43">
        <f>Список!W3023</f>
        <v>0</v>
      </c>
    </row>
    <row r="3155" spans="5:5" x14ac:dyDescent="0.25">
      <c r="E3155" s="43">
        <f>Список!W3024</f>
        <v>0</v>
      </c>
    </row>
    <row r="3156" spans="5:5" x14ac:dyDescent="0.25">
      <c r="E3156" s="43">
        <f>Список!W3025</f>
        <v>0</v>
      </c>
    </row>
    <row r="3157" spans="5:5" x14ac:dyDescent="0.25">
      <c r="E3157" s="43">
        <f>Список!W3026</f>
        <v>0</v>
      </c>
    </row>
    <row r="3158" spans="5:5" x14ac:dyDescent="0.25">
      <c r="E3158" s="43">
        <f>Список!W3027</f>
        <v>0</v>
      </c>
    </row>
    <row r="3159" spans="5:5" x14ac:dyDescent="0.25">
      <c r="E3159" s="43">
        <f>Список!W3028</f>
        <v>0</v>
      </c>
    </row>
    <row r="3160" spans="5:5" x14ac:dyDescent="0.25">
      <c r="E3160" s="43">
        <f>Список!W3029</f>
        <v>0</v>
      </c>
    </row>
    <row r="3161" spans="5:5" x14ac:dyDescent="0.25">
      <c r="E3161" s="43">
        <f>Список!W3030</f>
        <v>0</v>
      </c>
    </row>
    <row r="3162" spans="5:5" x14ac:dyDescent="0.25">
      <c r="E3162" s="43">
        <f>Список!W3031</f>
        <v>0</v>
      </c>
    </row>
    <row r="3163" spans="5:5" x14ac:dyDescent="0.25">
      <c r="E3163" s="43">
        <f>Список!W3032</f>
        <v>0</v>
      </c>
    </row>
    <row r="3164" spans="5:5" x14ac:dyDescent="0.25">
      <c r="E3164" s="43">
        <f>Список!W3033</f>
        <v>0</v>
      </c>
    </row>
    <row r="3165" spans="5:5" x14ac:dyDescent="0.25">
      <c r="E3165" s="43">
        <f>Список!W3034</f>
        <v>0</v>
      </c>
    </row>
    <row r="3166" spans="5:5" x14ac:dyDescent="0.25">
      <c r="E3166" s="43">
        <f>Список!W3035</f>
        <v>0</v>
      </c>
    </row>
    <row r="3167" spans="5:5" x14ac:dyDescent="0.25">
      <c r="E3167" s="43">
        <f>Список!W3036</f>
        <v>0</v>
      </c>
    </row>
    <row r="3168" spans="5:5" x14ac:dyDescent="0.25">
      <c r="E3168" s="43">
        <f>Список!W3037</f>
        <v>0</v>
      </c>
    </row>
    <row r="3169" spans="5:5" x14ac:dyDescent="0.25">
      <c r="E3169" s="43">
        <f>Список!W3038</f>
        <v>0</v>
      </c>
    </row>
    <row r="3170" spans="5:5" x14ac:dyDescent="0.25">
      <c r="E3170" s="43">
        <f>Список!W3040</f>
        <v>0</v>
      </c>
    </row>
    <row r="3171" spans="5:5" x14ac:dyDescent="0.25">
      <c r="E3171" s="43">
        <f>Список!W3041</f>
        <v>0</v>
      </c>
    </row>
    <row r="3172" spans="5:5" x14ac:dyDescent="0.25">
      <c r="E3172" s="43">
        <f>Список!W3042</f>
        <v>0</v>
      </c>
    </row>
    <row r="3173" spans="5:5" x14ac:dyDescent="0.25">
      <c r="E3173" s="43">
        <f>Список!W3043</f>
        <v>0</v>
      </c>
    </row>
    <row r="3174" spans="5:5" x14ac:dyDescent="0.25">
      <c r="E3174" s="43">
        <f>Список!W3044</f>
        <v>0</v>
      </c>
    </row>
    <row r="3175" spans="5:5" x14ac:dyDescent="0.25">
      <c r="E3175" s="43">
        <f>Список!W3045</f>
        <v>0</v>
      </c>
    </row>
    <row r="3176" spans="5:5" x14ac:dyDescent="0.25">
      <c r="E3176" s="43">
        <f>Список!W3046</f>
        <v>0</v>
      </c>
    </row>
    <row r="3177" spans="5:5" x14ac:dyDescent="0.25">
      <c r="E3177" s="43">
        <f>Список!W3047</f>
        <v>0</v>
      </c>
    </row>
    <row r="3178" spans="5:5" x14ac:dyDescent="0.25">
      <c r="E3178" s="43">
        <f>Список!W3048</f>
        <v>0</v>
      </c>
    </row>
    <row r="3179" spans="5:5" x14ac:dyDescent="0.25">
      <c r="E3179" s="43">
        <f>Список!W3049</f>
        <v>0</v>
      </c>
    </row>
    <row r="3180" spans="5:5" x14ac:dyDescent="0.25">
      <c r="E3180" s="43">
        <f>Список!W3050</f>
        <v>0</v>
      </c>
    </row>
    <row r="3181" spans="5:5" x14ac:dyDescent="0.25">
      <c r="E3181" s="43">
        <f>Список!W3051</f>
        <v>0</v>
      </c>
    </row>
    <row r="3182" spans="5:5" x14ac:dyDescent="0.25">
      <c r="E3182" s="43">
        <f>Список!W3052</f>
        <v>0</v>
      </c>
    </row>
    <row r="3183" spans="5:5" x14ac:dyDescent="0.25">
      <c r="E3183" s="43">
        <f>Список!W3053</f>
        <v>0</v>
      </c>
    </row>
    <row r="3184" spans="5:5" x14ac:dyDescent="0.25">
      <c r="E3184" s="43">
        <f>Список!W3054</f>
        <v>0</v>
      </c>
    </row>
    <row r="3185" spans="5:5" x14ac:dyDescent="0.25">
      <c r="E3185" s="43">
        <f>Список!W3055</f>
        <v>0</v>
      </c>
    </row>
    <row r="3186" spans="5:5" x14ac:dyDescent="0.25">
      <c r="E3186" s="43">
        <f>Список!W3057</f>
        <v>0</v>
      </c>
    </row>
    <row r="3187" spans="5:5" x14ac:dyDescent="0.25">
      <c r="E3187" s="43">
        <f>Список!W3058</f>
        <v>0</v>
      </c>
    </row>
    <row r="3188" spans="5:5" x14ac:dyDescent="0.25">
      <c r="E3188" s="43">
        <f>Список!W3059</f>
        <v>0</v>
      </c>
    </row>
    <row r="3189" spans="5:5" x14ac:dyDescent="0.25">
      <c r="E3189" s="43">
        <f>Список!W3060</f>
        <v>0</v>
      </c>
    </row>
    <row r="3190" spans="5:5" x14ac:dyDescent="0.25">
      <c r="E3190" s="43">
        <f>Список!W3061</f>
        <v>0</v>
      </c>
    </row>
    <row r="3191" spans="5:5" x14ac:dyDescent="0.25">
      <c r="E3191" s="43">
        <f>Список!W3062</f>
        <v>0</v>
      </c>
    </row>
    <row r="3192" spans="5:5" x14ac:dyDescent="0.25">
      <c r="E3192" s="43">
        <f>Список!W3063</f>
        <v>0</v>
      </c>
    </row>
    <row r="3193" spans="5:5" x14ac:dyDescent="0.25">
      <c r="E3193" s="43">
        <f>Список!W3064</f>
        <v>0</v>
      </c>
    </row>
    <row r="3194" spans="5:5" x14ac:dyDescent="0.25">
      <c r="E3194" s="43">
        <f>Список!W3065</f>
        <v>0</v>
      </c>
    </row>
    <row r="3195" spans="5:5" x14ac:dyDescent="0.25">
      <c r="E3195" s="43">
        <f>Список!W3066</f>
        <v>0</v>
      </c>
    </row>
    <row r="3196" spans="5:5" x14ac:dyDescent="0.25">
      <c r="E3196" s="43">
        <f>Список!W3067</f>
        <v>0</v>
      </c>
    </row>
    <row r="3197" spans="5:5" x14ac:dyDescent="0.25">
      <c r="E3197" s="43">
        <f>Список!W3068</f>
        <v>0</v>
      </c>
    </row>
    <row r="3198" spans="5:5" x14ac:dyDescent="0.25">
      <c r="E3198" s="43">
        <f>Список!W3069</f>
        <v>0</v>
      </c>
    </row>
    <row r="3199" spans="5:5" x14ac:dyDescent="0.25">
      <c r="E3199" s="43">
        <f>Список!W3070</f>
        <v>0</v>
      </c>
    </row>
    <row r="3200" spans="5:5" x14ac:dyDescent="0.25">
      <c r="E3200" s="43">
        <f>Список!W3071</f>
        <v>0</v>
      </c>
    </row>
    <row r="3201" spans="5:5" x14ac:dyDescent="0.25">
      <c r="E3201" s="43">
        <f>Список!W3072</f>
        <v>0</v>
      </c>
    </row>
    <row r="3202" spans="5:5" x14ac:dyDescent="0.25">
      <c r="E3202" s="43">
        <f>Список!W3074</f>
        <v>0</v>
      </c>
    </row>
    <row r="3203" spans="5:5" x14ac:dyDescent="0.25">
      <c r="E3203" s="43">
        <f>Список!W3075</f>
        <v>0</v>
      </c>
    </row>
    <row r="3204" spans="5:5" x14ac:dyDescent="0.25">
      <c r="E3204" s="43">
        <f>Список!W3076</f>
        <v>0</v>
      </c>
    </row>
    <row r="3205" spans="5:5" x14ac:dyDescent="0.25">
      <c r="E3205" s="43">
        <f>Список!W3077</f>
        <v>0</v>
      </c>
    </row>
    <row r="3206" spans="5:5" x14ac:dyDescent="0.25">
      <c r="E3206" s="43">
        <f>Список!W3078</f>
        <v>0</v>
      </c>
    </row>
    <row r="3207" spans="5:5" x14ac:dyDescent="0.25">
      <c r="E3207" s="43">
        <f>Список!W3079</f>
        <v>0</v>
      </c>
    </row>
    <row r="3208" spans="5:5" x14ac:dyDescent="0.25">
      <c r="E3208" s="43">
        <f>Список!W3080</f>
        <v>0</v>
      </c>
    </row>
    <row r="3209" spans="5:5" x14ac:dyDescent="0.25">
      <c r="E3209" s="43">
        <f>Список!W3081</f>
        <v>0</v>
      </c>
    </row>
    <row r="3210" spans="5:5" x14ac:dyDescent="0.25">
      <c r="E3210" s="43">
        <f>Список!W3082</f>
        <v>0</v>
      </c>
    </row>
    <row r="3211" spans="5:5" x14ac:dyDescent="0.25">
      <c r="E3211" s="43">
        <f>Список!W3083</f>
        <v>0</v>
      </c>
    </row>
    <row r="3212" spans="5:5" x14ac:dyDescent="0.25">
      <c r="E3212" s="43">
        <f>Список!W3084</f>
        <v>0</v>
      </c>
    </row>
    <row r="3213" spans="5:5" x14ac:dyDescent="0.25">
      <c r="E3213" s="43">
        <f>Список!W3085</f>
        <v>0</v>
      </c>
    </row>
    <row r="3214" spans="5:5" x14ac:dyDescent="0.25">
      <c r="E3214" s="43">
        <f>Список!W3086</f>
        <v>0</v>
      </c>
    </row>
    <row r="3215" spans="5:5" x14ac:dyDescent="0.25">
      <c r="E3215" s="43">
        <f>Список!W3087</f>
        <v>0</v>
      </c>
    </row>
    <row r="3216" spans="5:5" x14ac:dyDescent="0.25">
      <c r="E3216" s="43">
        <f>Список!W3088</f>
        <v>0</v>
      </c>
    </row>
    <row r="3217" spans="5:5" x14ac:dyDescent="0.25">
      <c r="E3217" s="43">
        <f>Список!W3089</f>
        <v>0</v>
      </c>
    </row>
    <row r="3218" spans="5:5" x14ac:dyDescent="0.25">
      <c r="E3218" s="43">
        <f>Список!W3091</f>
        <v>0</v>
      </c>
    </row>
    <row r="3219" spans="5:5" x14ac:dyDescent="0.25">
      <c r="E3219" s="43">
        <f>Список!W3092</f>
        <v>0</v>
      </c>
    </row>
    <row r="3220" spans="5:5" x14ac:dyDescent="0.25">
      <c r="E3220" s="43">
        <f>Список!W3093</f>
        <v>0</v>
      </c>
    </row>
    <row r="3221" spans="5:5" x14ac:dyDescent="0.25">
      <c r="E3221" s="43">
        <f>Список!W3094</f>
        <v>0</v>
      </c>
    </row>
    <row r="3222" spans="5:5" x14ac:dyDescent="0.25">
      <c r="E3222" s="43">
        <f>Список!W3095</f>
        <v>0</v>
      </c>
    </row>
    <row r="3223" spans="5:5" x14ac:dyDescent="0.25">
      <c r="E3223" s="43">
        <f>Список!W3096</f>
        <v>0</v>
      </c>
    </row>
    <row r="3224" spans="5:5" x14ac:dyDescent="0.25">
      <c r="E3224" s="43">
        <f>Список!W3097</f>
        <v>0</v>
      </c>
    </row>
    <row r="3225" spans="5:5" x14ac:dyDescent="0.25">
      <c r="E3225" s="43">
        <f>Список!W3098</f>
        <v>0</v>
      </c>
    </row>
    <row r="3226" spans="5:5" x14ac:dyDescent="0.25">
      <c r="E3226" s="43">
        <f>Список!W3099</f>
        <v>0</v>
      </c>
    </row>
    <row r="3227" spans="5:5" x14ac:dyDescent="0.25">
      <c r="E3227" s="43">
        <f>Список!W3100</f>
        <v>0</v>
      </c>
    </row>
    <row r="3228" spans="5:5" x14ac:dyDescent="0.25">
      <c r="E3228" s="43">
        <f>Список!W3101</f>
        <v>0</v>
      </c>
    </row>
    <row r="3229" spans="5:5" x14ac:dyDescent="0.25">
      <c r="E3229" s="43">
        <f>Список!W3102</f>
        <v>0</v>
      </c>
    </row>
    <row r="3230" spans="5:5" x14ac:dyDescent="0.25">
      <c r="E3230" s="43">
        <f>Список!W3103</f>
        <v>0</v>
      </c>
    </row>
    <row r="3231" spans="5:5" x14ac:dyDescent="0.25">
      <c r="E3231" s="43">
        <f>Список!W3104</f>
        <v>0</v>
      </c>
    </row>
    <row r="3232" spans="5:5" x14ac:dyDescent="0.25">
      <c r="E3232" s="43">
        <f>Список!W3105</f>
        <v>0</v>
      </c>
    </row>
    <row r="3233" spans="5:5" x14ac:dyDescent="0.25">
      <c r="E3233" s="43">
        <f>Список!W3106</f>
        <v>0</v>
      </c>
    </row>
    <row r="3234" spans="5:5" x14ac:dyDescent="0.25">
      <c r="E3234" s="43">
        <f>Список!W3108</f>
        <v>0</v>
      </c>
    </row>
    <row r="3235" spans="5:5" x14ac:dyDescent="0.25">
      <c r="E3235" s="43">
        <f>Список!W3109</f>
        <v>0</v>
      </c>
    </row>
    <row r="3236" spans="5:5" x14ac:dyDescent="0.25">
      <c r="E3236" s="43">
        <f>Список!W3110</f>
        <v>0</v>
      </c>
    </row>
    <row r="3237" spans="5:5" x14ac:dyDescent="0.25">
      <c r="E3237" s="43">
        <f>Список!W3111</f>
        <v>0</v>
      </c>
    </row>
    <row r="3238" spans="5:5" x14ac:dyDescent="0.25">
      <c r="E3238" s="43">
        <f>Список!W3112</f>
        <v>0</v>
      </c>
    </row>
    <row r="3239" spans="5:5" x14ac:dyDescent="0.25">
      <c r="E3239" s="43">
        <f>Список!W3113</f>
        <v>0</v>
      </c>
    </row>
    <row r="3240" spans="5:5" x14ac:dyDescent="0.25">
      <c r="E3240" s="43">
        <f>Список!W3114</f>
        <v>0</v>
      </c>
    </row>
    <row r="3241" spans="5:5" x14ac:dyDescent="0.25">
      <c r="E3241" s="43">
        <f>Список!W3115</f>
        <v>0</v>
      </c>
    </row>
    <row r="3242" spans="5:5" x14ac:dyDescent="0.25">
      <c r="E3242" s="43">
        <f>Список!W3116</f>
        <v>0</v>
      </c>
    </row>
    <row r="3243" spans="5:5" x14ac:dyDescent="0.25">
      <c r="E3243" s="43">
        <f>Список!W3117</f>
        <v>0</v>
      </c>
    </row>
    <row r="3244" spans="5:5" x14ac:dyDescent="0.25">
      <c r="E3244" s="43">
        <f>Список!W3118</f>
        <v>0</v>
      </c>
    </row>
    <row r="3245" spans="5:5" x14ac:dyDescent="0.25">
      <c r="E3245" s="43">
        <f>Список!W3119</f>
        <v>0</v>
      </c>
    </row>
    <row r="3246" spans="5:5" x14ac:dyDescent="0.25">
      <c r="E3246" s="43">
        <f>Список!W3120</f>
        <v>0</v>
      </c>
    </row>
    <row r="3247" spans="5:5" x14ac:dyDescent="0.25">
      <c r="E3247" s="43">
        <f>Список!W3121</f>
        <v>0</v>
      </c>
    </row>
    <row r="3248" spans="5:5" x14ac:dyDescent="0.25">
      <c r="E3248" s="43">
        <f>Список!W3122</f>
        <v>0</v>
      </c>
    </row>
    <row r="3249" spans="5:5" x14ac:dyDescent="0.25">
      <c r="E3249" s="43">
        <f>Список!W3123</f>
        <v>0</v>
      </c>
    </row>
    <row r="3250" spans="5:5" x14ac:dyDescent="0.25">
      <c r="E3250" s="43">
        <f>Список!W3125</f>
        <v>0</v>
      </c>
    </row>
    <row r="3251" spans="5:5" x14ac:dyDescent="0.25">
      <c r="E3251" s="43">
        <f>Список!W3126</f>
        <v>0</v>
      </c>
    </row>
    <row r="3252" spans="5:5" x14ac:dyDescent="0.25">
      <c r="E3252" s="43">
        <f>Список!W3127</f>
        <v>0</v>
      </c>
    </row>
    <row r="3253" spans="5:5" x14ac:dyDescent="0.25">
      <c r="E3253" s="43">
        <f>Список!W3128</f>
        <v>0</v>
      </c>
    </row>
    <row r="3254" spans="5:5" x14ac:dyDescent="0.25">
      <c r="E3254" s="43">
        <f>Список!W3129</f>
        <v>0</v>
      </c>
    </row>
    <row r="3255" spans="5:5" x14ac:dyDescent="0.25">
      <c r="E3255" s="43">
        <f>Список!W3130</f>
        <v>0</v>
      </c>
    </row>
    <row r="3256" spans="5:5" x14ac:dyDescent="0.25">
      <c r="E3256" s="43">
        <f>Список!W3131</f>
        <v>0</v>
      </c>
    </row>
    <row r="3257" spans="5:5" x14ac:dyDescent="0.25">
      <c r="E3257" s="43">
        <f>Список!W3132</f>
        <v>0</v>
      </c>
    </row>
    <row r="3258" spans="5:5" x14ac:dyDescent="0.25">
      <c r="E3258" s="43">
        <f>Список!W3133</f>
        <v>0</v>
      </c>
    </row>
    <row r="3259" spans="5:5" x14ac:dyDescent="0.25">
      <c r="E3259" s="43">
        <f>Список!W3134</f>
        <v>0</v>
      </c>
    </row>
    <row r="3260" spans="5:5" x14ac:dyDescent="0.25">
      <c r="E3260" s="43">
        <f>Список!W3135</f>
        <v>0</v>
      </c>
    </row>
    <row r="3261" spans="5:5" x14ac:dyDescent="0.25">
      <c r="E3261" s="43">
        <f>Список!W3136</f>
        <v>0</v>
      </c>
    </row>
    <row r="3262" spans="5:5" x14ac:dyDescent="0.25">
      <c r="E3262" s="43">
        <f>Список!W3137</f>
        <v>0</v>
      </c>
    </row>
    <row r="3263" spans="5:5" x14ac:dyDescent="0.25">
      <c r="E3263" s="43">
        <f>Список!W3138</f>
        <v>0</v>
      </c>
    </row>
    <row r="3264" spans="5:5" x14ac:dyDescent="0.25">
      <c r="E3264" s="43">
        <f>Список!W3139</f>
        <v>0</v>
      </c>
    </row>
    <row r="3265" spans="5:5" x14ac:dyDescent="0.25">
      <c r="E3265" s="43">
        <f>Список!W3140</f>
        <v>0</v>
      </c>
    </row>
    <row r="3266" spans="5:5" x14ac:dyDescent="0.25">
      <c r="E3266" s="43">
        <f>Список!W3142</f>
        <v>0</v>
      </c>
    </row>
    <row r="3267" spans="5:5" x14ac:dyDescent="0.25">
      <c r="E3267" s="43">
        <f>Список!W3143</f>
        <v>0</v>
      </c>
    </row>
    <row r="3268" spans="5:5" x14ac:dyDescent="0.25">
      <c r="E3268" s="43">
        <f>Список!W3144</f>
        <v>0</v>
      </c>
    </row>
    <row r="3269" spans="5:5" x14ac:dyDescent="0.25">
      <c r="E3269" s="43">
        <f>Список!W3145</f>
        <v>0</v>
      </c>
    </row>
    <row r="3270" spans="5:5" x14ac:dyDescent="0.25">
      <c r="E3270" s="43">
        <f>Список!W3146</f>
        <v>0</v>
      </c>
    </row>
    <row r="3271" spans="5:5" x14ac:dyDescent="0.25">
      <c r="E3271" s="43">
        <f>Список!W3147</f>
        <v>0</v>
      </c>
    </row>
    <row r="3272" spans="5:5" x14ac:dyDescent="0.25">
      <c r="E3272" s="43">
        <f>Список!W3148</f>
        <v>0</v>
      </c>
    </row>
    <row r="3273" spans="5:5" x14ac:dyDescent="0.25">
      <c r="E3273" s="43">
        <f>Список!W3149</f>
        <v>0</v>
      </c>
    </row>
    <row r="3274" spans="5:5" x14ac:dyDescent="0.25">
      <c r="E3274" s="43">
        <f>Список!W3150</f>
        <v>0</v>
      </c>
    </row>
    <row r="3275" spans="5:5" x14ac:dyDescent="0.25">
      <c r="E3275" s="43">
        <f>Список!W3151</f>
        <v>0</v>
      </c>
    </row>
    <row r="3276" spans="5:5" x14ac:dyDescent="0.25">
      <c r="E3276" s="43">
        <f>Список!W3152</f>
        <v>0</v>
      </c>
    </row>
    <row r="3277" spans="5:5" x14ac:dyDescent="0.25">
      <c r="E3277" s="43">
        <f>Список!W3153</f>
        <v>0</v>
      </c>
    </row>
    <row r="3278" spans="5:5" x14ac:dyDescent="0.25">
      <c r="E3278" s="43">
        <f>Список!W3154</f>
        <v>0</v>
      </c>
    </row>
    <row r="3279" spans="5:5" x14ac:dyDescent="0.25">
      <c r="E3279" s="43">
        <f>Список!W3155</f>
        <v>0</v>
      </c>
    </row>
    <row r="3280" spans="5:5" x14ac:dyDescent="0.25">
      <c r="E3280" s="43">
        <f>Список!W3156</f>
        <v>0</v>
      </c>
    </row>
    <row r="3281" spans="5:5" x14ac:dyDescent="0.25">
      <c r="E3281" s="43">
        <f>Список!W3157</f>
        <v>0</v>
      </c>
    </row>
    <row r="3282" spans="5:5" x14ac:dyDescent="0.25">
      <c r="E3282" s="43">
        <f>Список!W3159</f>
        <v>0</v>
      </c>
    </row>
    <row r="3283" spans="5:5" x14ac:dyDescent="0.25">
      <c r="E3283" s="43">
        <f>Список!W3160</f>
        <v>0</v>
      </c>
    </row>
    <row r="3284" spans="5:5" x14ac:dyDescent="0.25">
      <c r="E3284" s="43">
        <f>Список!W3161</f>
        <v>0</v>
      </c>
    </row>
    <row r="3285" spans="5:5" x14ac:dyDescent="0.25">
      <c r="E3285" s="43">
        <f>Список!W3162</f>
        <v>0</v>
      </c>
    </row>
    <row r="3286" spans="5:5" x14ac:dyDescent="0.25">
      <c r="E3286" s="43">
        <f>Список!W3163</f>
        <v>0</v>
      </c>
    </row>
    <row r="3287" spans="5:5" x14ac:dyDescent="0.25">
      <c r="E3287" s="43">
        <f>Список!W3164</f>
        <v>0</v>
      </c>
    </row>
    <row r="3288" spans="5:5" x14ac:dyDescent="0.25">
      <c r="E3288" s="43">
        <f>Список!W3165</f>
        <v>0</v>
      </c>
    </row>
    <row r="3289" spans="5:5" x14ac:dyDescent="0.25">
      <c r="E3289" s="43">
        <f>Список!W3166</f>
        <v>0</v>
      </c>
    </row>
    <row r="3290" spans="5:5" x14ac:dyDescent="0.25">
      <c r="E3290" s="43">
        <f>Список!W3167</f>
        <v>0</v>
      </c>
    </row>
    <row r="3291" spans="5:5" x14ac:dyDescent="0.25">
      <c r="E3291" s="43">
        <f>Список!W3168</f>
        <v>0</v>
      </c>
    </row>
    <row r="3292" spans="5:5" x14ac:dyDescent="0.25">
      <c r="E3292" s="43">
        <f>Список!W3169</f>
        <v>0</v>
      </c>
    </row>
    <row r="3293" spans="5:5" x14ac:dyDescent="0.25">
      <c r="E3293" s="43">
        <f>Список!W3170</f>
        <v>0</v>
      </c>
    </row>
    <row r="3294" spans="5:5" x14ac:dyDescent="0.25">
      <c r="E3294" s="43">
        <f>Список!W3171</f>
        <v>0</v>
      </c>
    </row>
    <row r="3295" spans="5:5" x14ac:dyDescent="0.25">
      <c r="E3295" s="43">
        <f>Список!W3172</f>
        <v>0</v>
      </c>
    </row>
    <row r="3296" spans="5:5" x14ac:dyDescent="0.25">
      <c r="E3296" s="43">
        <f>Список!W3173</f>
        <v>0</v>
      </c>
    </row>
    <row r="3297" spans="5:5" x14ac:dyDescent="0.25">
      <c r="E3297" s="43">
        <f>Список!W3174</f>
        <v>0</v>
      </c>
    </row>
    <row r="3298" spans="5:5" x14ac:dyDescent="0.25">
      <c r="E3298" s="43">
        <f>Список!W3176</f>
        <v>0</v>
      </c>
    </row>
    <row r="3299" spans="5:5" x14ac:dyDescent="0.25">
      <c r="E3299" s="43">
        <f>Список!W3177</f>
        <v>0</v>
      </c>
    </row>
    <row r="3300" spans="5:5" x14ac:dyDescent="0.25">
      <c r="E3300" s="43">
        <f>Список!W3178</f>
        <v>0</v>
      </c>
    </row>
    <row r="3301" spans="5:5" x14ac:dyDescent="0.25">
      <c r="E3301" s="43">
        <f>Список!W3179</f>
        <v>0</v>
      </c>
    </row>
    <row r="3302" spans="5:5" x14ac:dyDescent="0.25">
      <c r="E3302" s="43">
        <f>Список!W3180</f>
        <v>0</v>
      </c>
    </row>
    <row r="3303" spans="5:5" x14ac:dyDescent="0.25">
      <c r="E3303" s="43">
        <f>Список!W3181</f>
        <v>0</v>
      </c>
    </row>
    <row r="3304" spans="5:5" x14ac:dyDescent="0.25">
      <c r="E3304" s="43">
        <f>Список!W3182</f>
        <v>0</v>
      </c>
    </row>
    <row r="3305" spans="5:5" x14ac:dyDescent="0.25">
      <c r="E3305" s="43">
        <f>Список!W3183</f>
        <v>0</v>
      </c>
    </row>
    <row r="3306" spans="5:5" x14ac:dyDescent="0.25">
      <c r="E3306" s="43">
        <f>Список!W3184</f>
        <v>0</v>
      </c>
    </row>
    <row r="3307" spans="5:5" x14ac:dyDescent="0.25">
      <c r="E3307" s="43">
        <f>Список!W3185</f>
        <v>0</v>
      </c>
    </row>
    <row r="3308" spans="5:5" x14ac:dyDescent="0.25">
      <c r="E3308" s="43">
        <f>Список!W3186</f>
        <v>0</v>
      </c>
    </row>
    <row r="3309" spans="5:5" x14ac:dyDescent="0.25">
      <c r="E3309" s="43">
        <f>Список!W3187</f>
        <v>0</v>
      </c>
    </row>
    <row r="3310" spans="5:5" x14ac:dyDescent="0.25">
      <c r="E3310" s="43">
        <f>Список!W3188</f>
        <v>0</v>
      </c>
    </row>
    <row r="3311" spans="5:5" x14ac:dyDescent="0.25">
      <c r="E3311" s="43">
        <f>Список!W3189</f>
        <v>0</v>
      </c>
    </row>
    <row r="3312" spans="5:5" x14ac:dyDescent="0.25">
      <c r="E3312" s="43">
        <f>Список!W3190</f>
        <v>0</v>
      </c>
    </row>
    <row r="3313" spans="5:5" x14ac:dyDescent="0.25">
      <c r="E3313" s="43">
        <f>Список!W3191</f>
        <v>0</v>
      </c>
    </row>
    <row r="3314" spans="5:5" x14ac:dyDescent="0.25">
      <c r="E3314" s="43">
        <f>Список!W3193</f>
        <v>0</v>
      </c>
    </row>
    <row r="3315" spans="5:5" x14ac:dyDescent="0.25">
      <c r="E3315" s="43">
        <f>Список!W3194</f>
        <v>0</v>
      </c>
    </row>
    <row r="3316" spans="5:5" x14ac:dyDescent="0.25">
      <c r="E3316" s="43">
        <f>Список!W3195</f>
        <v>0</v>
      </c>
    </row>
    <row r="3317" spans="5:5" x14ac:dyDescent="0.25">
      <c r="E3317" s="43">
        <f>Список!W3196</f>
        <v>0</v>
      </c>
    </row>
    <row r="3318" spans="5:5" x14ac:dyDescent="0.25">
      <c r="E3318" s="43">
        <f>Список!W3197</f>
        <v>0</v>
      </c>
    </row>
    <row r="3319" spans="5:5" x14ac:dyDescent="0.25">
      <c r="E3319" s="43">
        <f>Список!W3198</f>
        <v>0</v>
      </c>
    </row>
    <row r="3320" spans="5:5" x14ac:dyDescent="0.25">
      <c r="E3320" s="43">
        <f>Список!W3199</f>
        <v>0</v>
      </c>
    </row>
    <row r="3321" spans="5:5" x14ac:dyDescent="0.25">
      <c r="E3321" s="43">
        <f>Список!W3200</f>
        <v>0</v>
      </c>
    </row>
    <row r="3322" spans="5:5" x14ac:dyDescent="0.25">
      <c r="E3322" s="43">
        <f>Список!W3201</f>
        <v>0</v>
      </c>
    </row>
    <row r="3323" spans="5:5" x14ac:dyDescent="0.25">
      <c r="E3323" s="43">
        <f>Список!W3202</f>
        <v>0</v>
      </c>
    </row>
    <row r="3324" spans="5:5" x14ac:dyDescent="0.25">
      <c r="E3324" s="43">
        <f>Список!W3203</f>
        <v>0</v>
      </c>
    </row>
    <row r="3325" spans="5:5" x14ac:dyDescent="0.25">
      <c r="E3325" s="43">
        <f>Список!W3204</f>
        <v>0</v>
      </c>
    </row>
    <row r="3326" spans="5:5" x14ac:dyDescent="0.25">
      <c r="E3326" s="43">
        <f>Список!W3205</f>
        <v>0</v>
      </c>
    </row>
    <row r="3327" spans="5:5" x14ac:dyDescent="0.25">
      <c r="E3327" s="43">
        <f>Список!W3206</f>
        <v>0</v>
      </c>
    </row>
    <row r="3328" spans="5:5" x14ac:dyDescent="0.25">
      <c r="E3328" s="43">
        <f>Список!W3207</f>
        <v>0</v>
      </c>
    </row>
    <row r="3329" spans="5:5" x14ac:dyDescent="0.25">
      <c r="E3329" s="43">
        <f>Список!W3208</f>
        <v>0</v>
      </c>
    </row>
    <row r="3330" spans="5:5" x14ac:dyDescent="0.25">
      <c r="E3330" s="43">
        <f>Список!W3210</f>
        <v>0</v>
      </c>
    </row>
    <row r="3331" spans="5:5" x14ac:dyDescent="0.25">
      <c r="E3331" s="43">
        <f>Список!W3211</f>
        <v>0</v>
      </c>
    </row>
    <row r="3332" spans="5:5" x14ac:dyDescent="0.25">
      <c r="E3332" s="43">
        <f>Список!W3212</f>
        <v>0</v>
      </c>
    </row>
    <row r="3333" spans="5:5" x14ac:dyDescent="0.25">
      <c r="E3333" s="43">
        <f>Список!W3213</f>
        <v>0</v>
      </c>
    </row>
    <row r="3334" spans="5:5" x14ac:dyDescent="0.25">
      <c r="E3334" s="43">
        <f>Список!W3214</f>
        <v>0</v>
      </c>
    </row>
    <row r="3335" spans="5:5" x14ac:dyDescent="0.25">
      <c r="E3335" s="43">
        <f>Список!W3215</f>
        <v>0</v>
      </c>
    </row>
    <row r="3336" spans="5:5" x14ac:dyDescent="0.25">
      <c r="E3336" s="43">
        <f>Список!W3216</f>
        <v>0</v>
      </c>
    </row>
    <row r="3337" spans="5:5" x14ac:dyDescent="0.25">
      <c r="E3337" s="43">
        <f>Список!W3217</f>
        <v>0</v>
      </c>
    </row>
    <row r="3338" spans="5:5" x14ac:dyDescent="0.25">
      <c r="E3338" s="43">
        <f>Список!W3218</f>
        <v>0</v>
      </c>
    </row>
    <row r="3339" spans="5:5" x14ac:dyDescent="0.25">
      <c r="E3339" s="43">
        <f>Список!W3219</f>
        <v>0</v>
      </c>
    </row>
    <row r="3340" spans="5:5" x14ac:dyDescent="0.25">
      <c r="E3340" s="43">
        <f>Список!W3220</f>
        <v>0</v>
      </c>
    </row>
    <row r="3341" spans="5:5" x14ac:dyDescent="0.25">
      <c r="E3341" s="43">
        <f>Список!W3221</f>
        <v>0</v>
      </c>
    </row>
    <row r="3342" spans="5:5" x14ac:dyDescent="0.25">
      <c r="E3342" s="43">
        <f>Список!W3222</f>
        <v>0</v>
      </c>
    </row>
    <row r="3343" spans="5:5" x14ac:dyDescent="0.25">
      <c r="E3343" s="43">
        <f>Список!W3223</f>
        <v>0</v>
      </c>
    </row>
    <row r="3344" spans="5:5" x14ac:dyDescent="0.25">
      <c r="E3344" s="43">
        <f>Список!W3224</f>
        <v>0</v>
      </c>
    </row>
    <row r="3345" spans="5:5" x14ac:dyDescent="0.25">
      <c r="E3345" s="43">
        <f>Список!W3225</f>
        <v>0</v>
      </c>
    </row>
    <row r="3346" spans="5:5" x14ac:dyDescent="0.25">
      <c r="E3346" s="43">
        <f>Список!W3227</f>
        <v>0</v>
      </c>
    </row>
    <row r="3347" spans="5:5" x14ac:dyDescent="0.25">
      <c r="E3347" s="43">
        <f>Список!W3228</f>
        <v>0</v>
      </c>
    </row>
    <row r="3348" spans="5:5" x14ac:dyDescent="0.25">
      <c r="E3348" s="43">
        <f>Список!W3229</f>
        <v>0</v>
      </c>
    </row>
    <row r="3349" spans="5:5" x14ac:dyDescent="0.25">
      <c r="E3349" s="43">
        <f>Список!W3230</f>
        <v>0</v>
      </c>
    </row>
    <row r="3350" spans="5:5" x14ac:dyDescent="0.25">
      <c r="E3350" s="43">
        <f>Список!W3231</f>
        <v>0</v>
      </c>
    </row>
    <row r="3351" spans="5:5" x14ac:dyDescent="0.25">
      <c r="E3351" s="43">
        <f>Список!W3232</f>
        <v>0</v>
      </c>
    </row>
    <row r="3352" spans="5:5" x14ac:dyDescent="0.25">
      <c r="E3352" s="43">
        <f>Список!W3233</f>
        <v>0</v>
      </c>
    </row>
    <row r="3353" spans="5:5" x14ac:dyDescent="0.25">
      <c r="E3353" s="43">
        <f>Список!W3234</f>
        <v>0</v>
      </c>
    </row>
    <row r="3354" spans="5:5" x14ac:dyDescent="0.25">
      <c r="E3354" s="43">
        <f>Список!W3235</f>
        <v>0</v>
      </c>
    </row>
    <row r="3355" spans="5:5" x14ac:dyDescent="0.25">
      <c r="E3355" s="43">
        <f>Список!W3236</f>
        <v>0</v>
      </c>
    </row>
    <row r="3356" spans="5:5" x14ac:dyDescent="0.25">
      <c r="E3356" s="43">
        <f>Список!W3237</f>
        <v>0</v>
      </c>
    </row>
    <row r="3357" spans="5:5" x14ac:dyDescent="0.25">
      <c r="E3357" s="43">
        <f>Список!W3238</f>
        <v>0</v>
      </c>
    </row>
    <row r="3358" spans="5:5" x14ac:dyDescent="0.25">
      <c r="E3358" s="43">
        <f>Список!W3239</f>
        <v>0</v>
      </c>
    </row>
    <row r="3359" spans="5:5" x14ac:dyDescent="0.25">
      <c r="E3359" s="43">
        <f>Список!W3240</f>
        <v>0</v>
      </c>
    </row>
    <row r="3360" spans="5:5" x14ac:dyDescent="0.25">
      <c r="E3360" s="43">
        <f>Список!W3241</f>
        <v>0</v>
      </c>
    </row>
    <row r="3361" spans="5:5" x14ac:dyDescent="0.25">
      <c r="E3361" s="43">
        <f>Список!W3242</f>
        <v>0</v>
      </c>
    </row>
    <row r="3362" spans="5:5" x14ac:dyDescent="0.25">
      <c r="E3362" s="43">
        <f>Список!W3244</f>
        <v>0</v>
      </c>
    </row>
    <row r="3363" spans="5:5" x14ac:dyDescent="0.25">
      <c r="E3363" s="43">
        <f>Список!W3245</f>
        <v>0</v>
      </c>
    </row>
    <row r="3364" spans="5:5" x14ac:dyDescent="0.25">
      <c r="E3364" s="43">
        <f>Список!W3246</f>
        <v>0</v>
      </c>
    </row>
    <row r="3365" spans="5:5" x14ac:dyDescent="0.25">
      <c r="E3365" s="43">
        <f>Список!W3247</f>
        <v>0</v>
      </c>
    </row>
    <row r="3366" spans="5:5" x14ac:dyDescent="0.25">
      <c r="E3366" s="43">
        <f>Список!W3248</f>
        <v>0</v>
      </c>
    </row>
    <row r="3367" spans="5:5" x14ac:dyDescent="0.25">
      <c r="E3367" s="43">
        <f>Список!W3249</f>
        <v>0</v>
      </c>
    </row>
    <row r="3368" spans="5:5" x14ac:dyDescent="0.25">
      <c r="E3368" s="43">
        <f>Список!W3250</f>
        <v>0</v>
      </c>
    </row>
    <row r="3369" spans="5:5" x14ac:dyDescent="0.25">
      <c r="E3369" s="43">
        <f>Список!W3251</f>
        <v>0</v>
      </c>
    </row>
    <row r="3370" spans="5:5" x14ac:dyDescent="0.25">
      <c r="E3370" s="43">
        <f>Список!W3252</f>
        <v>0</v>
      </c>
    </row>
    <row r="3371" spans="5:5" x14ac:dyDescent="0.25">
      <c r="E3371" s="43">
        <f>Список!W3253</f>
        <v>0</v>
      </c>
    </row>
    <row r="3372" spans="5:5" x14ac:dyDescent="0.25">
      <c r="E3372" s="43">
        <f>Список!W3254</f>
        <v>0</v>
      </c>
    </row>
    <row r="3373" spans="5:5" x14ac:dyDescent="0.25">
      <c r="E3373" s="43">
        <f>Список!W3255</f>
        <v>0</v>
      </c>
    </row>
    <row r="3374" spans="5:5" x14ac:dyDescent="0.25">
      <c r="E3374" s="43">
        <f>Список!W3256</f>
        <v>0</v>
      </c>
    </row>
    <row r="3375" spans="5:5" x14ac:dyDescent="0.25">
      <c r="E3375" s="43">
        <f>Список!W3257</f>
        <v>0</v>
      </c>
    </row>
    <row r="3376" spans="5:5" x14ac:dyDescent="0.25">
      <c r="E3376" s="43">
        <f>Список!W3258</f>
        <v>0</v>
      </c>
    </row>
    <row r="3377" spans="5:5" x14ac:dyDescent="0.25">
      <c r="E3377" s="43">
        <f>Список!W3259</f>
        <v>0</v>
      </c>
    </row>
    <row r="3378" spans="5:5" x14ac:dyDescent="0.25">
      <c r="E3378" s="43">
        <f>Список!W3261</f>
        <v>0</v>
      </c>
    </row>
    <row r="3379" spans="5:5" x14ac:dyDescent="0.25">
      <c r="E3379" s="43">
        <f>Список!W3262</f>
        <v>0</v>
      </c>
    </row>
    <row r="3380" spans="5:5" x14ac:dyDescent="0.25">
      <c r="E3380" s="43">
        <f>Список!W3263</f>
        <v>0</v>
      </c>
    </row>
    <row r="3381" spans="5:5" x14ac:dyDescent="0.25">
      <c r="E3381" s="43">
        <f>Список!W3264</f>
        <v>0</v>
      </c>
    </row>
    <row r="3382" spans="5:5" x14ac:dyDescent="0.25">
      <c r="E3382" s="43">
        <f>Список!W3265</f>
        <v>0</v>
      </c>
    </row>
    <row r="3383" spans="5:5" x14ac:dyDescent="0.25">
      <c r="E3383" s="43">
        <f>Список!W3266</f>
        <v>0</v>
      </c>
    </row>
    <row r="3384" spans="5:5" x14ac:dyDescent="0.25">
      <c r="E3384" s="43">
        <f>Список!W3267</f>
        <v>0</v>
      </c>
    </row>
    <row r="3385" spans="5:5" x14ac:dyDescent="0.25">
      <c r="E3385" s="43">
        <f>Список!W3268</f>
        <v>0</v>
      </c>
    </row>
    <row r="3386" spans="5:5" x14ac:dyDescent="0.25">
      <c r="E3386" s="43">
        <f>Список!W3269</f>
        <v>0</v>
      </c>
    </row>
    <row r="3387" spans="5:5" x14ac:dyDescent="0.25">
      <c r="E3387" s="43">
        <f>Список!W3270</f>
        <v>0</v>
      </c>
    </row>
    <row r="3388" spans="5:5" x14ac:dyDescent="0.25">
      <c r="E3388" s="43">
        <f>Список!W3271</f>
        <v>0</v>
      </c>
    </row>
    <row r="3389" spans="5:5" x14ac:dyDescent="0.25">
      <c r="E3389" s="43">
        <f>Список!W3272</f>
        <v>0</v>
      </c>
    </row>
    <row r="3390" spans="5:5" x14ac:dyDescent="0.25">
      <c r="E3390" s="43">
        <f>Список!W3273</f>
        <v>0</v>
      </c>
    </row>
    <row r="3391" spans="5:5" x14ac:dyDescent="0.25">
      <c r="E3391" s="43">
        <f>Список!W3274</f>
        <v>0</v>
      </c>
    </row>
    <row r="3392" spans="5:5" x14ac:dyDescent="0.25">
      <c r="E3392" s="43">
        <f>Список!W3275</f>
        <v>0</v>
      </c>
    </row>
    <row r="3393" spans="5:5" x14ac:dyDescent="0.25">
      <c r="E3393" s="43">
        <f>Список!W3276</f>
        <v>0</v>
      </c>
    </row>
    <row r="3394" spans="5:5" x14ac:dyDescent="0.25">
      <c r="E3394" s="43">
        <f>Список!W3278</f>
        <v>0</v>
      </c>
    </row>
    <row r="3395" spans="5:5" x14ac:dyDescent="0.25">
      <c r="E3395" s="43">
        <f>Список!W3279</f>
        <v>0</v>
      </c>
    </row>
    <row r="3396" spans="5:5" x14ac:dyDescent="0.25">
      <c r="E3396" s="43">
        <f>Список!W3280</f>
        <v>0</v>
      </c>
    </row>
    <row r="3397" spans="5:5" x14ac:dyDescent="0.25">
      <c r="E3397" s="43">
        <f>Список!W3281</f>
        <v>0</v>
      </c>
    </row>
    <row r="3398" spans="5:5" x14ac:dyDescent="0.25">
      <c r="E3398" s="43">
        <f>Список!W3282</f>
        <v>0</v>
      </c>
    </row>
    <row r="3399" spans="5:5" x14ac:dyDescent="0.25">
      <c r="E3399" s="43">
        <f>Список!W3283</f>
        <v>0</v>
      </c>
    </row>
    <row r="3400" spans="5:5" x14ac:dyDescent="0.25">
      <c r="E3400" s="43">
        <f>Список!W3284</f>
        <v>0</v>
      </c>
    </row>
    <row r="3401" spans="5:5" x14ac:dyDescent="0.25">
      <c r="E3401" s="43">
        <f>Список!W3285</f>
        <v>0</v>
      </c>
    </row>
    <row r="3402" spans="5:5" x14ac:dyDescent="0.25">
      <c r="E3402" s="43">
        <f>Список!W3286</f>
        <v>0</v>
      </c>
    </row>
    <row r="3403" spans="5:5" x14ac:dyDescent="0.25">
      <c r="E3403" s="43">
        <f>Список!W3287</f>
        <v>0</v>
      </c>
    </row>
    <row r="3404" spans="5:5" x14ac:dyDescent="0.25">
      <c r="E3404" s="43">
        <f>Список!W3288</f>
        <v>0</v>
      </c>
    </row>
    <row r="3405" spans="5:5" x14ac:dyDescent="0.25">
      <c r="E3405" s="43">
        <f>Список!W3289</f>
        <v>0</v>
      </c>
    </row>
    <row r="3406" spans="5:5" x14ac:dyDescent="0.25">
      <c r="E3406" s="43">
        <f>Список!W3290</f>
        <v>0</v>
      </c>
    </row>
    <row r="3407" spans="5:5" x14ac:dyDescent="0.25">
      <c r="E3407" s="43">
        <f>Список!W3291</f>
        <v>0</v>
      </c>
    </row>
    <row r="3408" spans="5:5" x14ac:dyDescent="0.25">
      <c r="E3408" s="43">
        <f>Список!W3292</f>
        <v>0</v>
      </c>
    </row>
    <row r="3409" spans="5:5" x14ac:dyDescent="0.25">
      <c r="E3409" s="43">
        <f>Список!W3293</f>
        <v>0</v>
      </c>
    </row>
    <row r="3410" spans="5:5" x14ac:dyDescent="0.25">
      <c r="E3410" s="43">
        <f>Список!W3295</f>
        <v>0</v>
      </c>
    </row>
    <row r="3411" spans="5:5" x14ac:dyDescent="0.25">
      <c r="E3411" s="43">
        <f>Список!W3296</f>
        <v>0</v>
      </c>
    </row>
    <row r="3412" spans="5:5" x14ac:dyDescent="0.25">
      <c r="E3412" s="43">
        <f>Список!W3297</f>
        <v>0</v>
      </c>
    </row>
    <row r="3413" spans="5:5" x14ac:dyDescent="0.25">
      <c r="E3413" s="43">
        <f>Список!W3298</f>
        <v>0</v>
      </c>
    </row>
    <row r="3414" spans="5:5" x14ac:dyDescent="0.25">
      <c r="E3414" s="43">
        <f>Список!W3299</f>
        <v>0</v>
      </c>
    </row>
    <row r="3415" spans="5:5" x14ac:dyDescent="0.25">
      <c r="E3415" s="43">
        <f>Список!W3300</f>
        <v>0</v>
      </c>
    </row>
    <row r="3416" spans="5:5" x14ac:dyDescent="0.25">
      <c r="E3416" s="43">
        <f>Список!W3301</f>
        <v>0</v>
      </c>
    </row>
    <row r="3417" spans="5:5" x14ac:dyDescent="0.25">
      <c r="E3417" s="43">
        <f>Список!W3302</f>
        <v>0</v>
      </c>
    </row>
    <row r="3418" spans="5:5" x14ac:dyDescent="0.25">
      <c r="E3418" s="43">
        <f>Список!W3303</f>
        <v>0</v>
      </c>
    </row>
    <row r="3419" spans="5:5" x14ac:dyDescent="0.25">
      <c r="E3419" s="43">
        <f>Список!W3304</f>
        <v>0</v>
      </c>
    </row>
    <row r="3420" spans="5:5" x14ac:dyDescent="0.25">
      <c r="E3420" s="43">
        <f>Список!W3305</f>
        <v>0</v>
      </c>
    </row>
    <row r="3421" spans="5:5" x14ac:dyDescent="0.25">
      <c r="E3421" s="43">
        <f>Список!W3306</f>
        <v>0</v>
      </c>
    </row>
    <row r="3422" spans="5:5" x14ac:dyDescent="0.25">
      <c r="E3422" s="43">
        <f>Список!W3307</f>
        <v>0</v>
      </c>
    </row>
    <row r="3423" spans="5:5" x14ac:dyDescent="0.25">
      <c r="E3423" s="43">
        <f>Список!W3308</f>
        <v>0</v>
      </c>
    </row>
    <row r="3424" spans="5:5" x14ac:dyDescent="0.25">
      <c r="E3424" s="43">
        <f>Список!W3309</f>
        <v>0</v>
      </c>
    </row>
    <row r="3425" spans="5:5" x14ac:dyDescent="0.25">
      <c r="E3425" s="43">
        <f>Список!W3310</f>
        <v>0</v>
      </c>
    </row>
    <row r="3426" spans="5:5" x14ac:dyDescent="0.25">
      <c r="E3426" s="43">
        <f>Список!W3312</f>
        <v>0</v>
      </c>
    </row>
    <row r="3427" spans="5:5" x14ac:dyDescent="0.25">
      <c r="E3427" s="43">
        <f>Список!W3313</f>
        <v>0</v>
      </c>
    </row>
    <row r="3428" spans="5:5" x14ac:dyDescent="0.25">
      <c r="E3428" s="43">
        <f>Список!W3314</f>
        <v>0</v>
      </c>
    </row>
    <row r="3429" spans="5:5" x14ac:dyDescent="0.25">
      <c r="E3429" s="43">
        <f>Список!W3315</f>
        <v>0</v>
      </c>
    </row>
    <row r="3430" spans="5:5" x14ac:dyDescent="0.25">
      <c r="E3430" s="43">
        <f>Список!W3316</f>
        <v>0</v>
      </c>
    </row>
    <row r="3431" spans="5:5" x14ac:dyDescent="0.25">
      <c r="E3431" s="43">
        <f>Список!W3317</f>
        <v>0</v>
      </c>
    </row>
    <row r="3432" spans="5:5" x14ac:dyDescent="0.25">
      <c r="E3432" s="43">
        <f>Список!W3318</f>
        <v>0</v>
      </c>
    </row>
    <row r="3433" spans="5:5" x14ac:dyDescent="0.25">
      <c r="E3433" s="43">
        <f>Список!W3319</f>
        <v>0</v>
      </c>
    </row>
    <row r="3434" spans="5:5" x14ac:dyDescent="0.25">
      <c r="E3434" s="43">
        <f>Список!W3320</f>
        <v>0</v>
      </c>
    </row>
    <row r="3435" spans="5:5" x14ac:dyDescent="0.25">
      <c r="E3435" s="43">
        <f>Список!W3321</f>
        <v>0</v>
      </c>
    </row>
    <row r="3436" spans="5:5" x14ac:dyDescent="0.25">
      <c r="E3436" s="43">
        <f>Список!W3322</f>
        <v>0</v>
      </c>
    </row>
    <row r="3437" spans="5:5" x14ac:dyDescent="0.25">
      <c r="E3437" s="43">
        <f>Список!W3323</f>
        <v>0</v>
      </c>
    </row>
    <row r="3438" spans="5:5" x14ac:dyDescent="0.25">
      <c r="E3438" s="43">
        <f>Список!W3324</f>
        <v>0</v>
      </c>
    </row>
    <row r="3439" spans="5:5" x14ac:dyDescent="0.25">
      <c r="E3439" s="43">
        <f>Список!W3325</f>
        <v>0</v>
      </c>
    </row>
    <row r="3440" spans="5:5" x14ac:dyDescent="0.25">
      <c r="E3440" s="43">
        <f>Список!W3326</f>
        <v>0</v>
      </c>
    </row>
    <row r="3441" spans="5:5" x14ac:dyDescent="0.25">
      <c r="E3441" s="43">
        <f>Список!W3327</f>
        <v>0</v>
      </c>
    </row>
    <row r="3442" spans="5:5" x14ac:dyDescent="0.25">
      <c r="E3442" s="43">
        <f>Список!W3329</f>
        <v>0</v>
      </c>
    </row>
    <row r="3443" spans="5:5" x14ac:dyDescent="0.25">
      <c r="E3443" s="43">
        <f>Список!W3330</f>
        <v>0</v>
      </c>
    </row>
    <row r="3444" spans="5:5" x14ac:dyDescent="0.25">
      <c r="E3444" s="43">
        <f>Список!W3331</f>
        <v>0</v>
      </c>
    </row>
    <row r="3445" spans="5:5" x14ac:dyDescent="0.25">
      <c r="E3445" s="43">
        <f>Список!W3332</f>
        <v>0</v>
      </c>
    </row>
    <row r="3446" spans="5:5" x14ac:dyDescent="0.25">
      <c r="E3446" s="43">
        <f>Список!W3333</f>
        <v>0</v>
      </c>
    </row>
    <row r="3447" spans="5:5" x14ac:dyDescent="0.25">
      <c r="E3447" s="43">
        <f>Список!W3334</f>
        <v>0</v>
      </c>
    </row>
    <row r="3448" spans="5:5" x14ac:dyDescent="0.25">
      <c r="E3448" s="43">
        <f>Список!W3335</f>
        <v>0</v>
      </c>
    </row>
    <row r="3449" spans="5:5" x14ac:dyDescent="0.25">
      <c r="E3449" s="43">
        <f>Список!W3336</f>
        <v>0</v>
      </c>
    </row>
    <row r="3450" spans="5:5" x14ac:dyDescent="0.25">
      <c r="E3450" s="43">
        <f>Список!W3337</f>
        <v>0</v>
      </c>
    </row>
    <row r="3451" spans="5:5" x14ac:dyDescent="0.25">
      <c r="E3451" s="43">
        <f>Список!W3338</f>
        <v>0</v>
      </c>
    </row>
    <row r="3452" spans="5:5" x14ac:dyDescent="0.25">
      <c r="E3452" s="43">
        <f>Список!W3339</f>
        <v>0</v>
      </c>
    </row>
    <row r="3453" spans="5:5" x14ac:dyDescent="0.25">
      <c r="E3453" s="43">
        <f>Список!W3340</f>
        <v>0</v>
      </c>
    </row>
    <row r="3454" spans="5:5" x14ac:dyDescent="0.25">
      <c r="E3454" s="43">
        <f>Список!W3341</f>
        <v>0</v>
      </c>
    </row>
    <row r="3455" spans="5:5" x14ac:dyDescent="0.25">
      <c r="E3455" s="43">
        <f>Список!W3342</f>
        <v>0</v>
      </c>
    </row>
    <row r="3456" spans="5:5" x14ac:dyDescent="0.25">
      <c r="E3456" s="43">
        <f>Список!W3343</f>
        <v>0</v>
      </c>
    </row>
    <row r="3457" spans="5:5" x14ac:dyDescent="0.25">
      <c r="E3457" s="43">
        <f>Список!W3344</f>
        <v>0</v>
      </c>
    </row>
    <row r="3458" spans="5:5" x14ac:dyDescent="0.25">
      <c r="E3458" s="43">
        <f>Список!W3346</f>
        <v>0</v>
      </c>
    </row>
    <row r="3459" spans="5:5" x14ac:dyDescent="0.25">
      <c r="E3459" s="43">
        <f>Список!W3347</f>
        <v>0</v>
      </c>
    </row>
    <row r="3460" spans="5:5" x14ac:dyDescent="0.25">
      <c r="E3460" s="43">
        <f>Список!W3348</f>
        <v>0</v>
      </c>
    </row>
    <row r="3461" spans="5:5" x14ac:dyDescent="0.25">
      <c r="E3461" s="43">
        <f>Список!W3349</f>
        <v>0</v>
      </c>
    </row>
    <row r="3462" spans="5:5" x14ac:dyDescent="0.25">
      <c r="E3462" s="43">
        <f>Список!W3350</f>
        <v>0</v>
      </c>
    </row>
    <row r="3463" spans="5:5" x14ac:dyDescent="0.25">
      <c r="E3463" s="43">
        <f>Список!W3351</f>
        <v>0</v>
      </c>
    </row>
    <row r="3464" spans="5:5" x14ac:dyDescent="0.25">
      <c r="E3464" s="43">
        <f>Список!W3352</f>
        <v>0</v>
      </c>
    </row>
    <row r="3465" spans="5:5" x14ac:dyDescent="0.25">
      <c r="E3465" s="43">
        <f>Список!W3353</f>
        <v>0</v>
      </c>
    </row>
    <row r="3466" spans="5:5" x14ac:dyDescent="0.25">
      <c r="E3466" s="43">
        <f>Список!W3354</f>
        <v>0</v>
      </c>
    </row>
    <row r="3467" spans="5:5" x14ac:dyDescent="0.25">
      <c r="E3467" s="43">
        <f>Список!W3355</f>
        <v>0</v>
      </c>
    </row>
    <row r="3468" spans="5:5" x14ac:dyDescent="0.25">
      <c r="E3468" s="43">
        <f>Список!W3356</f>
        <v>0</v>
      </c>
    </row>
    <row r="3469" spans="5:5" x14ac:dyDescent="0.25">
      <c r="E3469" s="43">
        <f>Список!W3357</f>
        <v>0</v>
      </c>
    </row>
    <row r="3470" spans="5:5" x14ac:dyDescent="0.25">
      <c r="E3470" s="43">
        <f>Список!W3358</f>
        <v>0</v>
      </c>
    </row>
    <row r="3471" spans="5:5" x14ac:dyDescent="0.25">
      <c r="E3471" s="43">
        <f>Список!W3359</f>
        <v>0</v>
      </c>
    </row>
    <row r="3472" spans="5:5" x14ac:dyDescent="0.25">
      <c r="E3472" s="43">
        <f>Список!W3360</f>
        <v>0</v>
      </c>
    </row>
    <row r="3473" spans="5:5" x14ac:dyDescent="0.25">
      <c r="E3473" s="43">
        <f>Список!W3361</f>
        <v>0</v>
      </c>
    </row>
    <row r="3474" spans="5:5" x14ac:dyDescent="0.25">
      <c r="E3474" s="43">
        <f>Список!W3363</f>
        <v>0</v>
      </c>
    </row>
    <row r="3475" spans="5:5" x14ac:dyDescent="0.25">
      <c r="E3475" s="43">
        <f>Список!W3364</f>
        <v>0</v>
      </c>
    </row>
    <row r="3476" spans="5:5" x14ac:dyDescent="0.25">
      <c r="E3476" s="43">
        <f>Список!W3365</f>
        <v>0</v>
      </c>
    </row>
    <row r="3477" spans="5:5" x14ac:dyDescent="0.25">
      <c r="E3477" s="43">
        <f>Список!W3366</f>
        <v>0</v>
      </c>
    </row>
    <row r="3478" spans="5:5" x14ac:dyDescent="0.25">
      <c r="E3478" s="43">
        <f>Список!W3367</f>
        <v>0</v>
      </c>
    </row>
    <row r="3479" spans="5:5" x14ac:dyDescent="0.25">
      <c r="E3479" s="43">
        <f>Список!W3368</f>
        <v>0</v>
      </c>
    </row>
    <row r="3480" spans="5:5" x14ac:dyDescent="0.25">
      <c r="E3480" s="43">
        <f>Список!W3369</f>
        <v>0</v>
      </c>
    </row>
    <row r="3481" spans="5:5" x14ac:dyDescent="0.25">
      <c r="E3481" s="43">
        <f>Список!W3370</f>
        <v>0</v>
      </c>
    </row>
    <row r="3482" spans="5:5" x14ac:dyDescent="0.25">
      <c r="E3482" s="43">
        <f>Список!W3371</f>
        <v>0</v>
      </c>
    </row>
    <row r="3483" spans="5:5" x14ac:dyDescent="0.25">
      <c r="E3483" s="43">
        <f>Список!W3372</f>
        <v>0</v>
      </c>
    </row>
    <row r="3484" spans="5:5" x14ac:dyDescent="0.25">
      <c r="E3484" s="43">
        <f>Список!W3373</f>
        <v>0</v>
      </c>
    </row>
    <row r="3485" spans="5:5" x14ac:dyDescent="0.25">
      <c r="E3485" s="43">
        <f>Список!W3374</f>
        <v>0</v>
      </c>
    </row>
    <row r="3486" spans="5:5" x14ac:dyDescent="0.25">
      <c r="E3486" s="43">
        <f>Список!W3375</f>
        <v>0</v>
      </c>
    </row>
    <row r="3487" spans="5:5" x14ac:dyDescent="0.25">
      <c r="E3487" s="43">
        <f>Список!W3376</f>
        <v>0</v>
      </c>
    </row>
    <row r="3488" spans="5:5" x14ac:dyDescent="0.25">
      <c r="E3488" s="43">
        <f>Список!W3377</f>
        <v>0</v>
      </c>
    </row>
    <row r="3489" spans="5:5" x14ac:dyDescent="0.25">
      <c r="E3489" s="43">
        <f>Список!W3378</f>
        <v>0</v>
      </c>
    </row>
    <row r="3490" spans="5:5" x14ac:dyDescent="0.25">
      <c r="E3490" s="43">
        <f>Список!W3380</f>
        <v>0</v>
      </c>
    </row>
    <row r="3491" spans="5:5" x14ac:dyDescent="0.25">
      <c r="E3491" s="43">
        <f>Список!W3381</f>
        <v>0</v>
      </c>
    </row>
    <row r="3492" spans="5:5" x14ac:dyDescent="0.25">
      <c r="E3492" s="43">
        <f>Список!W3382</f>
        <v>0</v>
      </c>
    </row>
    <row r="3493" spans="5:5" x14ac:dyDescent="0.25">
      <c r="E3493" s="43">
        <f>Список!W3383</f>
        <v>0</v>
      </c>
    </row>
    <row r="3494" spans="5:5" x14ac:dyDescent="0.25">
      <c r="E3494" s="43">
        <f>Список!W3384</f>
        <v>0</v>
      </c>
    </row>
    <row r="3495" spans="5:5" x14ac:dyDescent="0.25">
      <c r="E3495" s="43">
        <f>Список!W3385</f>
        <v>0</v>
      </c>
    </row>
    <row r="3496" spans="5:5" x14ac:dyDescent="0.25">
      <c r="E3496" s="43">
        <f>Список!W3386</f>
        <v>0</v>
      </c>
    </row>
    <row r="3497" spans="5:5" x14ac:dyDescent="0.25">
      <c r="E3497" s="43">
        <f>Список!W3387</f>
        <v>0</v>
      </c>
    </row>
    <row r="3498" spans="5:5" x14ac:dyDescent="0.25">
      <c r="E3498" s="43">
        <f>Список!W3388</f>
        <v>0</v>
      </c>
    </row>
    <row r="3499" spans="5:5" x14ac:dyDescent="0.25">
      <c r="E3499" s="43">
        <f>Список!W3389</f>
        <v>0</v>
      </c>
    </row>
    <row r="3500" spans="5:5" x14ac:dyDescent="0.25">
      <c r="E3500" s="43">
        <f>Список!W3390</f>
        <v>0</v>
      </c>
    </row>
    <row r="3501" spans="5:5" x14ac:dyDescent="0.25">
      <c r="E3501" s="43">
        <f>Список!W3391</f>
        <v>0</v>
      </c>
    </row>
    <row r="3502" spans="5:5" x14ac:dyDescent="0.25">
      <c r="E3502" s="43">
        <f>Список!W3392</f>
        <v>0</v>
      </c>
    </row>
    <row r="3503" spans="5:5" x14ac:dyDescent="0.25">
      <c r="E3503" s="43">
        <f>Список!W3393</f>
        <v>0</v>
      </c>
    </row>
    <row r="3504" spans="5:5" x14ac:dyDescent="0.25">
      <c r="E3504" s="43">
        <f>Список!W3394</f>
        <v>0</v>
      </c>
    </row>
    <row r="3505" spans="5:5" x14ac:dyDescent="0.25">
      <c r="E3505" s="43">
        <f>Список!W3395</f>
        <v>0</v>
      </c>
    </row>
    <row r="3506" spans="5:5" x14ac:dyDescent="0.25">
      <c r="E3506" s="43">
        <f>Список!W3397</f>
        <v>0</v>
      </c>
    </row>
    <row r="3507" spans="5:5" x14ac:dyDescent="0.25">
      <c r="E3507" s="43">
        <f>Список!W3398</f>
        <v>0</v>
      </c>
    </row>
    <row r="3508" spans="5:5" x14ac:dyDescent="0.25">
      <c r="E3508" s="43">
        <f>Список!W3399</f>
        <v>0</v>
      </c>
    </row>
    <row r="3509" spans="5:5" x14ac:dyDescent="0.25">
      <c r="E3509" s="43">
        <f>Список!W3400</f>
        <v>0</v>
      </c>
    </row>
    <row r="3510" spans="5:5" x14ac:dyDescent="0.25">
      <c r="E3510" s="43">
        <f>Список!W3401</f>
        <v>0</v>
      </c>
    </row>
    <row r="3511" spans="5:5" x14ac:dyDescent="0.25">
      <c r="E3511" s="43">
        <f>Список!W3402</f>
        <v>0</v>
      </c>
    </row>
    <row r="3512" spans="5:5" x14ac:dyDescent="0.25">
      <c r="E3512" s="43">
        <f>Список!W3403</f>
        <v>0</v>
      </c>
    </row>
    <row r="3513" spans="5:5" x14ac:dyDescent="0.25">
      <c r="E3513" s="43">
        <f>Список!W3404</f>
        <v>0</v>
      </c>
    </row>
    <row r="3514" spans="5:5" x14ac:dyDescent="0.25">
      <c r="E3514" s="43">
        <f>Список!W3405</f>
        <v>0</v>
      </c>
    </row>
    <row r="3515" spans="5:5" x14ac:dyDescent="0.25">
      <c r="E3515" s="43">
        <f>Список!W3406</f>
        <v>0</v>
      </c>
    </row>
    <row r="3516" spans="5:5" x14ac:dyDescent="0.25">
      <c r="E3516" s="43">
        <f>Список!W3407</f>
        <v>0</v>
      </c>
    </row>
    <row r="3517" spans="5:5" x14ac:dyDescent="0.25">
      <c r="E3517" s="43">
        <f>Список!W3408</f>
        <v>0</v>
      </c>
    </row>
    <row r="3518" spans="5:5" x14ac:dyDescent="0.25">
      <c r="E3518" s="43">
        <f>Список!W3409</f>
        <v>0</v>
      </c>
    </row>
    <row r="3519" spans="5:5" x14ac:dyDescent="0.25">
      <c r="E3519" s="43">
        <f>Список!W3410</f>
        <v>0</v>
      </c>
    </row>
    <row r="3520" spans="5:5" x14ac:dyDescent="0.25">
      <c r="E3520" s="43">
        <f>Список!W3411</f>
        <v>0</v>
      </c>
    </row>
    <row r="3521" spans="5:5" x14ac:dyDescent="0.25">
      <c r="E3521" s="43">
        <f>Список!W3412</f>
        <v>0</v>
      </c>
    </row>
    <row r="3522" spans="5:5" x14ac:dyDescent="0.25">
      <c r="E3522" s="43">
        <f>Список!W3414</f>
        <v>0</v>
      </c>
    </row>
    <row r="3523" spans="5:5" x14ac:dyDescent="0.25">
      <c r="E3523" s="43">
        <f>Список!W3415</f>
        <v>0</v>
      </c>
    </row>
    <row r="3524" spans="5:5" x14ac:dyDescent="0.25">
      <c r="E3524" s="43">
        <f>Список!W3416</f>
        <v>0</v>
      </c>
    </row>
    <row r="3525" spans="5:5" x14ac:dyDescent="0.25">
      <c r="E3525" s="43">
        <f>Список!W3417</f>
        <v>0</v>
      </c>
    </row>
    <row r="3526" spans="5:5" x14ac:dyDescent="0.25">
      <c r="E3526" s="43">
        <f>Список!W3418</f>
        <v>0</v>
      </c>
    </row>
    <row r="3527" spans="5:5" x14ac:dyDescent="0.25">
      <c r="E3527" s="43">
        <f>Список!W3419</f>
        <v>0</v>
      </c>
    </row>
    <row r="3528" spans="5:5" x14ac:dyDescent="0.25">
      <c r="E3528" s="43">
        <f>Список!W3420</f>
        <v>0</v>
      </c>
    </row>
    <row r="3529" spans="5:5" x14ac:dyDescent="0.25">
      <c r="E3529" s="43">
        <f>Список!W3421</f>
        <v>0</v>
      </c>
    </row>
    <row r="3530" spans="5:5" x14ac:dyDescent="0.25">
      <c r="E3530" s="43">
        <f>Список!W3422</f>
        <v>0</v>
      </c>
    </row>
    <row r="3531" spans="5:5" x14ac:dyDescent="0.25">
      <c r="E3531" s="43">
        <f>Список!W3423</f>
        <v>0</v>
      </c>
    </row>
    <row r="3532" spans="5:5" x14ac:dyDescent="0.25">
      <c r="E3532" s="43">
        <f>Список!W3424</f>
        <v>0</v>
      </c>
    </row>
    <row r="3533" spans="5:5" x14ac:dyDescent="0.25">
      <c r="E3533" s="43">
        <f>Список!W3425</f>
        <v>0</v>
      </c>
    </row>
    <row r="3534" spans="5:5" x14ac:dyDescent="0.25">
      <c r="E3534" s="43">
        <f>Список!W3426</f>
        <v>0</v>
      </c>
    </row>
    <row r="3535" spans="5:5" x14ac:dyDescent="0.25">
      <c r="E3535" s="43">
        <f>Список!W3427</f>
        <v>0</v>
      </c>
    </row>
    <row r="3536" spans="5:5" x14ac:dyDescent="0.25">
      <c r="E3536" s="43">
        <f>Список!W3428</f>
        <v>0</v>
      </c>
    </row>
    <row r="3537" spans="5:5" x14ac:dyDescent="0.25">
      <c r="E3537" s="43">
        <f>Список!W3429</f>
        <v>0</v>
      </c>
    </row>
    <row r="3538" spans="5:5" x14ac:dyDescent="0.25">
      <c r="E3538" s="43">
        <f>Список!W3431</f>
        <v>0</v>
      </c>
    </row>
    <row r="3539" spans="5:5" x14ac:dyDescent="0.25">
      <c r="E3539" s="43">
        <f>Список!W3432</f>
        <v>0</v>
      </c>
    </row>
    <row r="3540" spans="5:5" x14ac:dyDescent="0.25">
      <c r="E3540" s="43">
        <f>Список!W3433</f>
        <v>0</v>
      </c>
    </row>
    <row r="3541" spans="5:5" x14ac:dyDescent="0.25">
      <c r="E3541" s="43">
        <f>Список!W3434</f>
        <v>0</v>
      </c>
    </row>
    <row r="3542" spans="5:5" x14ac:dyDescent="0.25">
      <c r="E3542" s="43">
        <f>Список!W3435</f>
        <v>0</v>
      </c>
    </row>
    <row r="3543" spans="5:5" x14ac:dyDescent="0.25">
      <c r="E3543" s="43">
        <f>Список!W3436</f>
        <v>0</v>
      </c>
    </row>
    <row r="3544" spans="5:5" x14ac:dyDescent="0.25">
      <c r="E3544" s="43">
        <f>Список!W3437</f>
        <v>0</v>
      </c>
    </row>
    <row r="3545" spans="5:5" x14ac:dyDescent="0.25">
      <c r="E3545" s="43">
        <f>Список!W3438</f>
        <v>0</v>
      </c>
    </row>
    <row r="3546" spans="5:5" x14ac:dyDescent="0.25">
      <c r="E3546" s="43">
        <f>Список!W3439</f>
        <v>0</v>
      </c>
    </row>
    <row r="3547" spans="5:5" x14ac:dyDescent="0.25">
      <c r="E3547" s="43">
        <f>Список!W3440</f>
        <v>0</v>
      </c>
    </row>
    <row r="3548" spans="5:5" x14ac:dyDescent="0.25">
      <c r="E3548" s="43">
        <f>Список!W3441</f>
        <v>0</v>
      </c>
    </row>
    <row r="3549" spans="5:5" x14ac:dyDescent="0.25">
      <c r="E3549" s="43">
        <f>Список!W3442</f>
        <v>0</v>
      </c>
    </row>
    <row r="3550" spans="5:5" x14ac:dyDescent="0.25">
      <c r="E3550" s="43">
        <f>Список!W3443</f>
        <v>0</v>
      </c>
    </row>
    <row r="3551" spans="5:5" x14ac:dyDescent="0.25">
      <c r="E3551" s="43">
        <f>Список!W3444</f>
        <v>0</v>
      </c>
    </row>
    <row r="3552" spans="5:5" x14ac:dyDescent="0.25">
      <c r="E3552" s="43">
        <f>Список!W3445</f>
        <v>0</v>
      </c>
    </row>
    <row r="3553" spans="5:5" x14ac:dyDescent="0.25">
      <c r="E3553" s="43">
        <f>Список!W3446</f>
        <v>0</v>
      </c>
    </row>
    <row r="3554" spans="5:5" x14ac:dyDescent="0.25">
      <c r="E3554" s="43">
        <f>Список!W3448</f>
        <v>0</v>
      </c>
    </row>
    <row r="3555" spans="5:5" x14ac:dyDescent="0.25">
      <c r="E3555" s="43">
        <f>Список!W3449</f>
        <v>0</v>
      </c>
    </row>
    <row r="3556" spans="5:5" x14ac:dyDescent="0.25">
      <c r="E3556" s="43">
        <f>Список!W3450</f>
        <v>0</v>
      </c>
    </row>
    <row r="3557" spans="5:5" x14ac:dyDescent="0.25">
      <c r="E3557" s="43">
        <f>Список!W3451</f>
        <v>0</v>
      </c>
    </row>
    <row r="3558" spans="5:5" x14ac:dyDescent="0.25">
      <c r="E3558" s="43">
        <f>Список!W3452</f>
        <v>0</v>
      </c>
    </row>
    <row r="3559" spans="5:5" x14ac:dyDescent="0.25">
      <c r="E3559" s="43">
        <f>Список!W3453</f>
        <v>0</v>
      </c>
    </row>
    <row r="3560" spans="5:5" x14ac:dyDescent="0.25">
      <c r="E3560" s="43">
        <f>Список!W3454</f>
        <v>0</v>
      </c>
    </row>
    <row r="3561" spans="5:5" x14ac:dyDescent="0.25">
      <c r="E3561" s="43">
        <f>Список!W3455</f>
        <v>0</v>
      </c>
    </row>
    <row r="3562" spans="5:5" x14ac:dyDescent="0.25">
      <c r="E3562" s="43">
        <f>Список!W3456</f>
        <v>0</v>
      </c>
    </row>
    <row r="3563" spans="5:5" x14ac:dyDescent="0.25">
      <c r="E3563" s="43">
        <f>Список!W3457</f>
        <v>0</v>
      </c>
    </row>
    <row r="3564" spans="5:5" x14ac:dyDescent="0.25">
      <c r="E3564" s="43">
        <f>Список!W3458</f>
        <v>0</v>
      </c>
    </row>
    <row r="3565" spans="5:5" x14ac:dyDescent="0.25">
      <c r="E3565" s="43">
        <f>Список!W3459</f>
        <v>0</v>
      </c>
    </row>
    <row r="3566" spans="5:5" x14ac:dyDescent="0.25">
      <c r="E3566" s="43">
        <f>Список!W3460</f>
        <v>0</v>
      </c>
    </row>
    <row r="3567" spans="5:5" x14ac:dyDescent="0.25">
      <c r="E3567" s="43">
        <f>Список!W3461</f>
        <v>0</v>
      </c>
    </row>
    <row r="3568" spans="5:5" x14ac:dyDescent="0.25">
      <c r="E3568" s="43">
        <f>Список!W3462</f>
        <v>0</v>
      </c>
    </row>
    <row r="3569" spans="5:5" x14ac:dyDescent="0.25">
      <c r="E3569" s="43">
        <f>Список!W3463</f>
        <v>0</v>
      </c>
    </row>
    <row r="3570" spans="5:5" x14ac:dyDescent="0.25">
      <c r="E3570" s="43">
        <f>Список!W3465</f>
        <v>0</v>
      </c>
    </row>
    <row r="3571" spans="5:5" x14ac:dyDescent="0.25">
      <c r="E3571" s="43">
        <f>Список!W3466</f>
        <v>0</v>
      </c>
    </row>
    <row r="3572" spans="5:5" x14ac:dyDescent="0.25">
      <c r="E3572" s="43">
        <f>Список!W3467</f>
        <v>0</v>
      </c>
    </row>
    <row r="3573" spans="5:5" x14ac:dyDescent="0.25">
      <c r="E3573" s="43">
        <f>Список!W3468</f>
        <v>0</v>
      </c>
    </row>
    <row r="3574" spans="5:5" x14ac:dyDescent="0.25">
      <c r="E3574" s="43">
        <f>Список!W3469</f>
        <v>0</v>
      </c>
    </row>
    <row r="3575" spans="5:5" x14ac:dyDescent="0.25">
      <c r="E3575" s="43">
        <f>Список!W3470</f>
        <v>0</v>
      </c>
    </row>
    <row r="3576" spans="5:5" x14ac:dyDescent="0.25">
      <c r="E3576" s="43">
        <f>Список!W3471</f>
        <v>0</v>
      </c>
    </row>
    <row r="3577" spans="5:5" x14ac:dyDescent="0.25">
      <c r="E3577" s="43">
        <f>Список!W3472</f>
        <v>0</v>
      </c>
    </row>
    <row r="3578" spans="5:5" x14ac:dyDescent="0.25">
      <c r="E3578" s="43">
        <f>Список!W3473</f>
        <v>0</v>
      </c>
    </row>
    <row r="3579" spans="5:5" x14ac:dyDescent="0.25">
      <c r="E3579" s="43">
        <f>Список!W3474</f>
        <v>0</v>
      </c>
    </row>
    <row r="3580" spans="5:5" x14ac:dyDescent="0.25">
      <c r="E3580" s="43">
        <f>Список!W3475</f>
        <v>0</v>
      </c>
    </row>
    <row r="3581" spans="5:5" x14ac:dyDescent="0.25">
      <c r="E3581" s="43">
        <f>Список!W3476</f>
        <v>0</v>
      </c>
    </row>
    <row r="3582" spans="5:5" x14ac:dyDescent="0.25">
      <c r="E3582" s="43">
        <f>Список!W3477</f>
        <v>0</v>
      </c>
    </row>
    <row r="3583" spans="5:5" x14ac:dyDescent="0.25">
      <c r="E3583" s="43">
        <f>Список!W3478</f>
        <v>0</v>
      </c>
    </row>
    <row r="3584" spans="5:5" x14ac:dyDescent="0.25">
      <c r="E3584" s="43">
        <f>Список!W3479</f>
        <v>0</v>
      </c>
    </row>
    <row r="3585" spans="5:5" x14ac:dyDescent="0.25">
      <c r="E3585" s="43">
        <f>Список!W3480</f>
        <v>0</v>
      </c>
    </row>
    <row r="3586" spans="5:5" x14ac:dyDescent="0.25">
      <c r="E3586" s="43">
        <f>Список!W3482</f>
        <v>0</v>
      </c>
    </row>
    <row r="3587" spans="5:5" x14ac:dyDescent="0.25">
      <c r="E3587" s="43">
        <f>Список!W3483</f>
        <v>0</v>
      </c>
    </row>
    <row r="3588" spans="5:5" x14ac:dyDescent="0.25">
      <c r="E3588" s="43">
        <f>Список!W3484</f>
        <v>0</v>
      </c>
    </row>
    <row r="3589" spans="5:5" x14ac:dyDescent="0.25">
      <c r="E3589" s="43">
        <f>Список!W3485</f>
        <v>0</v>
      </c>
    </row>
    <row r="3590" spans="5:5" x14ac:dyDescent="0.25">
      <c r="E3590" s="43">
        <f>Список!W3486</f>
        <v>0</v>
      </c>
    </row>
    <row r="3591" spans="5:5" x14ac:dyDescent="0.25">
      <c r="E3591" s="43">
        <f>Список!W3487</f>
        <v>0</v>
      </c>
    </row>
    <row r="3592" spans="5:5" x14ac:dyDescent="0.25">
      <c r="E3592" s="43">
        <f>Список!W3488</f>
        <v>0</v>
      </c>
    </row>
    <row r="3593" spans="5:5" x14ac:dyDescent="0.25">
      <c r="E3593" s="43">
        <f>Список!W3489</f>
        <v>0</v>
      </c>
    </row>
    <row r="3594" spans="5:5" x14ac:dyDescent="0.25">
      <c r="E3594" s="43">
        <f>Список!W3490</f>
        <v>0</v>
      </c>
    </row>
    <row r="3595" spans="5:5" x14ac:dyDescent="0.25">
      <c r="E3595" s="43">
        <f>Список!W3491</f>
        <v>0</v>
      </c>
    </row>
    <row r="3596" spans="5:5" x14ac:dyDescent="0.25">
      <c r="E3596" s="43">
        <f>Список!W3492</f>
        <v>0</v>
      </c>
    </row>
    <row r="3597" spans="5:5" x14ac:dyDescent="0.25">
      <c r="E3597" s="43">
        <f>Список!W3493</f>
        <v>0</v>
      </c>
    </row>
    <row r="3598" spans="5:5" x14ac:dyDescent="0.25">
      <c r="E3598" s="43">
        <f>Список!W3494</f>
        <v>0</v>
      </c>
    </row>
    <row r="3599" spans="5:5" x14ac:dyDescent="0.25">
      <c r="E3599" s="43">
        <f>Список!W3495</f>
        <v>0</v>
      </c>
    </row>
    <row r="3600" spans="5:5" x14ac:dyDescent="0.25">
      <c r="E3600" s="43">
        <f>Список!W3496</f>
        <v>0</v>
      </c>
    </row>
    <row r="3601" spans="5:5" x14ac:dyDescent="0.25">
      <c r="E3601" s="43">
        <f>Список!W3497</f>
        <v>0</v>
      </c>
    </row>
    <row r="3602" spans="5:5" x14ac:dyDescent="0.25">
      <c r="E3602" s="43">
        <f>Список!W3499</f>
        <v>0</v>
      </c>
    </row>
    <row r="3603" spans="5:5" x14ac:dyDescent="0.25">
      <c r="E3603" s="43">
        <f>Список!W3500</f>
        <v>0</v>
      </c>
    </row>
    <row r="3604" spans="5:5" x14ac:dyDescent="0.25">
      <c r="E3604" s="43">
        <f>Список!W3501</f>
        <v>0</v>
      </c>
    </row>
    <row r="3605" spans="5:5" x14ac:dyDescent="0.25">
      <c r="E3605" s="43">
        <f>Список!W3502</f>
        <v>0</v>
      </c>
    </row>
    <row r="3606" spans="5:5" x14ac:dyDescent="0.25">
      <c r="E3606" s="43">
        <f>Список!W3503</f>
        <v>0</v>
      </c>
    </row>
    <row r="3607" spans="5:5" x14ac:dyDescent="0.25">
      <c r="E3607" s="43">
        <f>Список!W3504</f>
        <v>0</v>
      </c>
    </row>
    <row r="3608" spans="5:5" x14ac:dyDescent="0.25">
      <c r="E3608" s="43">
        <f>Список!W3505</f>
        <v>0</v>
      </c>
    </row>
    <row r="3609" spans="5:5" x14ac:dyDescent="0.25">
      <c r="E3609" s="43">
        <f>Список!W3506</f>
        <v>0</v>
      </c>
    </row>
    <row r="3610" spans="5:5" x14ac:dyDescent="0.25">
      <c r="E3610" s="43">
        <f>Список!W3507</f>
        <v>0</v>
      </c>
    </row>
    <row r="3611" spans="5:5" x14ac:dyDescent="0.25">
      <c r="E3611" s="43">
        <f>Список!W3508</f>
        <v>0</v>
      </c>
    </row>
    <row r="3612" spans="5:5" x14ac:dyDescent="0.25">
      <c r="E3612" s="43">
        <f>Список!W3509</f>
        <v>0</v>
      </c>
    </row>
    <row r="3613" spans="5:5" x14ac:dyDescent="0.25">
      <c r="E3613" s="43">
        <f>Список!W3510</f>
        <v>0</v>
      </c>
    </row>
    <row r="3614" spans="5:5" x14ac:dyDescent="0.25">
      <c r="E3614" s="43">
        <f>Список!W3511</f>
        <v>0</v>
      </c>
    </row>
    <row r="3615" spans="5:5" x14ac:dyDescent="0.25">
      <c r="E3615" s="43">
        <f>Список!W3512</f>
        <v>0</v>
      </c>
    </row>
    <row r="3616" spans="5:5" x14ac:dyDescent="0.25">
      <c r="E3616" s="43">
        <f>Список!W3513</f>
        <v>0</v>
      </c>
    </row>
    <row r="3617" spans="5:5" x14ac:dyDescent="0.25">
      <c r="E3617" s="43">
        <f>Список!W3514</f>
        <v>0</v>
      </c>
    </row>
    <row r="3618" spans="5:5" x14ac:dyDescent="0.25">
      <c r="E3618" s="43">
        <f>Список!W3516</f>
        <v>0</v>
      </c>
    </row>
    <row r="3619" spans="5:5" x14ac:dyDescent="0.25">
      <c r="E3619" s="43">
        <f>Список!W3517</f>
        <v>0</v>
      </c>
    </row>
    <row r="3620" spans="5:5" x14ac:dyDescent="0.25">
      <c r="E3620" s="43">
        <f>Список!W3518</f>
        <v>0</v>
      </c>
    </row>
    <row r="3621" spans="5:5" x14ac:dyDescent="0.25">
      <c r="E3621" s="43">
        <f>Список!W3519</f>
        <v>0</v>
      </c>
    </row>
    <row r="3622" spans="5:5" x14ac:dyDescent="0.25">
      <c r="E3622" s="43">
        <f>Список!W3520</f>
        <v>0</v>
      </c>
    </row>
    <row r="3623" spans="5:5" x14ac:dyDescent="0.25">
      <c r="E3623" s="43">
        <f>Список!W3521</f>
        <v>0</v>
      </c>
    </row>
    <row r="3624" spans="5:5" x14ac:dyDescent="0.25">
      <c r="E3624" s="43">
        <f>Список!W3522</f>
        <v>0</v>
      </c>
    </row>
    <row r="3625" spans="5:5" x14ac:dyDescent="0.25">
      <c r="E3625" s="43">
        <f>Список!W3523</f>
        <v>0</v>
      </c>
    </row>
    <row r="3626" spans="5:5" x14ac:dyDescent="0.25">
      <c r="E3626" s="43">
        <f>Список!W3524</f>
        <v>0</v>
      </c>
    </row>
    <row r="3627" spans="5:5" x14ac:dyDescent="0.25">
      <c r="E3627" s="43">
        <f>Список!W3525</f>
        <v>0</v>
      </c>
    </row>
    <row r="3628" spans="5:5" x14ac:dyDescent="0.25">
      <c r="E3628" s="43">
        <f>Список!W3526</f>
        <v>0</v>
      </c>
    </row>
    <row r="3629" spans="5:5" x14ac:dyDescent="0.25">
      <c r="E3629" s="43">
        <f>Список!W3527</f>
        <v>0</v>
      </c>
    </row>
    <row r="3630" spans="5:5" x14ac:dyDescent="0.25">
      <c r="E3630" s="43">
        <f>Список!W3528</f>
        <v>0</v>
      </c>
    </row>
    <row r="3631" spans="5:5" x14ac:dyDescent="0.25">
      <c r="E3631" s="43">
        <f>Список!W3529</f>
        <v>0</v>
      </c>
    </row>
    <row r="3632" spans="5:5" x14ac:dyDescent="0.25">
      <c r="E3632" s="43">
        <f>Список!W3530</f>
        <v>0</v>
      </c>
    </row>
    <row r="3633" spans="5:5" x14ac:dyDescent="0.25">
      <c r="E3633" s="43">
        <f>Список!W3531</f>
        <v>0</v>
      </c>
    </row>
    <row r="3634" spans="5:5" x14ac:dyDescent="0.25">
      <c r="E3634" s="43">
        <f>Список!W3533</f>
        <v>0</v>
      </c>
    </row>
    <row r="3635" spans="5:5" x14ac:dyDescent="0.25">
      <c r="E3635" s="43">
        <f>Список!W3534</f>
        <v>0</v>
      </c>
    </row>
    <row r="3636" spans="5:5" x14ac:dyDescent="0.25">
      <c r="E3636" s="43">
        <f>Список!W3535</f>
        <v>0</v>
      </c>
    </row>
    <row r="3637" spans="5:5" x14ac:dyDescent="0.25">
      <c r="E3637" s="43">
        <f>Список!W3536</f>
        <v>0</v>
      </c>
    </row>
    <row r="3638" spans="5:5" x14ac:dyDescent="0.25">
      <c r="E3638" s="43">
        <f>Список!W3537</f>
        <v>0</v>
      </c>
    </row>
    <row r="3639" spans="5:5" x14ac:dyDescent="0.25">
      <c r="E3639" s="43">
        <f>Список!W3538</f>
        <v>0</v>
      </c>
    </row>
    <row r="3640" spans="5:5" x14ac:dyDescent="0.25">
      <c r="E3640" s="43">
        <f>Список!W3539</f>
        <v>0</v>
      </c>
    </row>
    <row r="3641" spans="5:5" x14ac:dyDescent="0.25">
      <c r="E3641" s="43">
        <f>Список!W3540</f>
        <v>0</v>
      </c>
    </row>
    <row r="3642" spans="5:5" x14ac:dyDescent="0.25">
      <c r="E3642" s="43">
        <f>Список!W3541</f>
        <v>0</v>
      </c>
    </row>
    <row r="3643" spans="5:5" x14ac:dyDescent="0.25">
      <c r="E3643" s="43">
        <f>Список!W3542</f>
        <v>0</v>
      </c>
    </row>
    <row r="3644" spans="5:5" x14ac:dyDescent="0.25">
      <c r="E3644" s="43">
        <f>Список!W3543</f>
        <v>0</v>
      </c>
    </row>
    <row r="3645" spans="5:5" x14ac:dyDescent="0.25">
      <c r="E3645" s="43">
        <f>Список!W3544</f>
        <v>0</v>
      </c>
    </row>
    <row r="3646" spans="5:5" x14ac:dyDescent="0.25">
      <c r="E3646" s="43">
        <f>Список!W3545</f>
        <v>0</v>
      </c>
    </row>
    <row r="3647" spans="5:5" x14ac:dyDescent="0.25">
      <c r="E3647" s="43">
        <f>Список!W3546</f>
        <v>0</v>
      </c>
    </row>
    <row r="3648" spans="5:5" x14ac:dyDescent="0.25">
      <c r="E3648" s="43">
        <f>Список!W3547</f>
        <v>0</v>
      </c>
    </row>
    <row r="3649" spans="5:5" x14ac:dyDescent="0.25">
      <c r="E3649" s="43">
        <f>Список!W3548</f>
        <v>0</v>
      </c>
    </row>
    <row r="3650" spans="5:5" x14ac:dyDescent="0.25">
      <c r="E3650" s="43">
        <f>Список!W3550</f>
        <v>0</v>
      </c>
    </row>
    <row r="3651" spans="5:5" x14ac:dyDescent="0.25">
      <c r="E3651" s="43">
        <f>Список!W3551</f>
        <v>0</v>
      </c>
    </row>
    <row r="3652" spans="5:5" x14ac:dyDescent="0.25">
      <c r="E3652" s="43">
        <f>Список!W3552</f>
        <v>0</v>
      </c>
    </row>
    <row r="3653" spans="5:5" x14ac:dyDescent="0.25">
      <c r="E3653" s="43">
        <f>Список!W3553</f>
        <v>0</v>
      </c>
    </row>
    <row r="3654" spans="5:5" x14ac:dyDescent="0.25">
      <c r="E3654" s="43">
        <f>Список!W3554</f>
        <v>0</v>
      </c>
    </row>
    <row r="3655" spans="5:5" x14ac:dyDescent="0.25">
      <c r="E3655" s="43">
        <f>Список!W3555</f>
        <v>0</v>
      </c>
    </row>
    <row r="3656" spans="5:5" x14ac:dyDescent="0.25">
      <c r="E3656" s="43">
        <f>Список!W3556</f>
        <v>0</v>
      </c>
    </row>
    <row r="3657" spans="5:5" x14ac:dyDescent="0.25">
      <c r="E3657" s="43">
        <f>Список!W3557</f>
        <v>0</v>
      </c>
    </row>
    <row r="3658" spans="5:5" x14ac:dyDescent="0.25">
      <c r="E3658" s="43">
        <f>Список!W3558</f>
        <v>0</v>
      </c>
    </row>
    <row r="3659" spans="5:5" x14ac:dyDescent="0.25">
      <c r="E3659" s="43">
        <f>Список!W3559</f>
        <v>0</v>
      </c>
    </row>
    <row r="3660" spans="5:5" x14ac:dyDescent="0.25">
      <c r="E3660" s="43">
        <f>Список!W3560</f>
        <v>0</v>
      </c>
    </row>
    <row r="3661" spans="5:5" x14ac:dyDescent="0.25">
      <c r="E3661" s="43">
        <f>Список!W3561</f>
        <v>0</v>
      </c>
    </row>
    <row r="3662" spans="5:5" x14ac:dyDescent="0.25">
      <c r="E3662" s="43">
        <f>Список!W3562</f>
        <v>0</v>
      </c>
    </row>
    <row r="3663" spans="5:5" x14ac:dyDescent="0.25">
      <c r="E3663" s="43">
        <f>Список!W3563</f>
        <v>0</v>
      </c>
    </row>
    <row r="3664" spans="5:5" x14ac:dyDescent="0.25">
      <c r="E3664" s="43">
        <f>Список!W3564</f>
        <v>0</v>
      </c>
    </row>
    <row r="3665" spans="5:5" x14ac:dyDescent="0.25">
      <c r="E3665" s="43">
        <f>Список!W3565</f>
        <v>0</v>
      </c>
    </row>
    <row r="3666" spans="5:5" x14ac:dyDescent="0.25">
      <c r="E3666" s="43">
        <f>Список!W3567</f>
        <v>0</v>
      </c>
    </row>
    <row r="3667" spans="5:5" x14ac:dyDescent="0.25">
      <c r="E3667" s="43">
        <f>Список!W3568</f>
        <v>0</v>
      </c>
    </row>
    <row r="3668" spans="5:5" x14ac:dyDescent="0.25">
      <c r="E3668" s="43">
        <f>Список!W3569</f>
        <v>0</v>
      </c>
    </row>
    <row r="3669" spans="5:5" x14ac:dyDescent="0.25">
      <c r="E3669" s="43">
        <f>Список!W3570</f>
        <v>0</v>
      </c>
    </row>
    <row r="3670" spans="5:5" x14ac:dyDescent="0.25">
      <c r="E3670" s="43">
        <f>Список!W3571</f>
        <v>0</v>
      </c>
    </row>
    <row r="3671" spans="5:5" x14ac:dyDescent="0.25">
      <c r="E3671" s="43">
        <f>Список!W3572</f>
        <v>0</v>
      </c>
    </row>
    <row r="3672" spans="5:5" x14ac:dyDescent="0.25">
      <c r="E3672" s="43">
        <f>Список!W3573</f>
        <v>0</v>
      </c>
    </row>
    <row r="3673" spans="5:5" x14ac:dyDescent="0.25">
      <c r="E3673" s="43">
        <f>Список!W3574</f>
        <v>0</v>
      </c>
    </row>
    <row r="3674" spans="5:5" x14ac:dyDescent="0.25">
      <c r="E3674" s="43">
        <f>Список!W3575</f>
        <v>0</v>
      </c>
    </row>
    <row r="3675" spans="5:5" x14ac:dyDescent="0.25">
      <c r="E3675" s="43">
        <f>Список!W3576</f>
        <v>0</v>
      </c>
    </row>
    <row r="3676" spans="5:5" x14ac:dyDescent="0.25">
      <c r="E3676" s="43">
        <f>Список!W3577</f>
        <v>0</v>
      </c>
    </row>
    <row r="3677" spans="5:5" x14ac:dyDescent="0.25">
      <c r="E3677" s="43">
        <f>Список!W3578</f>
        <v>0</v>
      </c>
    </row>
    <row r="3678" spans="5:5" x14ac:dyDescent="0.25">
      <c r="E3678" s="43">
        <f>Список!W3579</f>
        <v>0</v>
      </c>
    </row>
    <row r="3679" spans="5:5" x14ac:dyDescent="0.25">
      <c r="E3679" s="43">
        <f>Список!W3580</f>
        <v>0</v>
      </c>
    </row>
    <row r="3680" spans="5:5" x14ac:dyDescent="0.25">
      <c r="E3680" s="43">
        <f>Список!W3581</f>
        <v>0</v>
      </c>
    </row>
    <row r="3681" spans="5:5" x14ac:dyDescent="0.25">
      <c r="E3681" s="43">
        <f>Список!W3582</f>
        <v>0</v>
      </c>
    </row>
    <row r="3682" spans="5:5" x14ac:dyDescent="0.25">
      <c r="E3682" s="43">
        <f>Список!W3584</f>
        <v>0</v>
      </c>
    </row>
    <row r="3683" spans="5:5" x14ac:dyDescent="0.25">
      <c r="E3683" s="43">
        <f>Список!W3585</f>
        <v>0</v>
      </c>
    </row>
    <row r="3684" spans="5:5" x14ac:dyDescent="0.25">
      <c r="E3684" s="43">
        <f>Список!W3586</f>
        <v>0</v>
      </c>
    </row>
    <row r="3685" spans="5:5" x14ac:dyDescent="0.25">
      <c r="E3685" s="43">
        <f>Список!W3587</f>
        <v>0</v>
      </c>
    </row>
    <row r="3686" spans="5:5" x14ac:dyDescent="0.25">
      <c r="E3686" s="43">
        <f>Список!W3588</f>
        <v>0</v>
      </c>
    </row>
    <row r="3687" spans="5:5" x14ac:dyDescent="0.25">
      <c r="E3687" s="43">
        <f>Список!W3589</f>
        <v>0</v>
      </c>
    </row>
    <row r="3688" spans="5:5" x14ac:dyDescent="0.25">
      <c r="E3688" s="43">
        <f>Список!W3590</f>
        <v>0</v>
      </c>
    </row>
    <row r="3689" spans="5:5" x14ac:dyDescent="0.25">
      <c r="E3689" s="43">
        <f>Список!W3591</f>
        <v>0</v>
      </c>
    </row>
    <row r="3690" spans="5:5" x14ac:dyDescent="0.25">
      <c r="E3690" s="43">
        <f>Список!W3592</f>
        <v>0</v>
      </c>
    </row>
    <row r="3691" spans="5:5" x14ac:dyDescent="0.25">
      <c r="E3691" s="43">
        <f>Список!W3593</f>
        <v>0</v>
      </c>
    </row>
    <row r="3692" spans="5:5" x14ac:dyDescent="0.25">
      <c r="E3692" s="43">
        <f>Список!W3594</f>
        <v>0</v>
      </c>
    </row>
    <row r="3693" spans="5:5" x14ac:dyDescent="0.25">
      <c r="E3693" s="43">
        <f>Список!W3595</f>
        <v>0</v>
      </c>
    </row>
    <row r="3694" spans="5:5" x14ac:dyDescent="0.25">
      <c r="E3694" s="43">
        <f>Список!W3596</f>
        <v>0</v>
      </c>
    </row>
    <row r="3695" spans="5:5" x14ac:dyDescent="0.25">
      <c r="E3695" s="43">
        <f>Список!W3597</f>
        <v>0</v>
      </c>
    </row>
    <row r="3696" spans="5:5" x14ac:dyDescent="0.25">
      <c r="E3696" s="43">
        <f>Список!W3598</f>
        <v>0</v>
      </c>
    </row>
    <row r="3697" spans="5:5" x14ac:dyDescent="0.25">
      <c r="E3697" s="43">
        <f>Список!W3599</f>
        <v>0</v>
      </c>
    </row>
    <row r="3698" spans="5:5" x14ac:dyDescent="0.25">
      <c r="E3698" s="43">
        <f>Список!W3601</f>
        <v>0</v>
      </c>
    </row>
    <row r="3699" spans="5:5" x14ac:dyDescent="0.25">
      <c r="E3699" s="43">
        <f>Список!W3602</f>
        <v>0</v>
      </c>
    </row>
    <row r="3700" spans="5:5" x14ac:dyDescent="0.25">
      <c r="E3700" s="43">
        <f>Список!W3603</f>
        <v>0</v>
      </c>
    </row>
    <row r="3701" spans="5:5" x14ac:dyDescent="0.25">
      <c r="E3701" s="43">
        <f>Список!W3604</f>
        <v>0</v>
      </c>
    </row>
    <row r="3702" spans="5:5" x14ac:dyDescent="0.25">
      <c r="E3702" s="43">
        <f>Список!W3605</f>
        <v>0</v>
      </c>
    </row>
    <row r="3703" spans="5:5" x14ac:dyDescent="0.25">
      <c r="E3703" s="43">
        <f>Список!W3606</f>
        <v>0</v>
      </c>
    </row>
    <row r="3704" spans="5:5" x14ac:dyDescent="0.25">
      <c r="E3704" s="43">
        <f>Список!W3607</f>
        <v>0</v>
      </c>
    </row>
    <row r="3705" spans="5:5" x14ac:dyDescent="0.25">
      <c r="E3705" s="43">
        <f>Список!W3608</f>
        <v>0</v>
      </c>
    </row>
    <row r="3706" spans="5:5" x14ac:dyDescent="0.25">
      <c r="E3706" s="43">
        <f>Список!W3609</f>
        <v>0</v>
      </c>
    </row>
    <row r="3707" spans="5:5" x14ac:dyDescent="0.25">
      <c r="E3707" s="43">
        <f>Список!W3610</f>
        <v>0</v>
      </c>
    </row>
    <row r="3708" spans="5:5" x14ac:dyDescent="0.25">
      <c r="E3708" s="43">
        <f>Список!W3611</f>
        <v>0</v>
      </c>
    </row>
    <row r="3709" spans="5:5" x14ac:dyDescent="0.25">
      <c r="E3709" s="43">
        <f>Список!W3612</f>
        <v>0</v>
      </c>
    </row>
    <row r="3710" spans="5:5" x14ac:dyDescent="0.25">
      <c r="E3710" s="43">
        <f>Список!W3613</f>
        <v>0</v>
      </c>
    </row>
    <row r="3711" spans="5:5" x14ac:dyDescent="0.25">
      <c r="E3711" s="43">
        <f>Список!W3614</f>
        <v>0</v>
      </c>
    </row>
    <row r="3712" spans="5:5" x14ac:dyDescent="0.25">
      <c r="E3712" s="43">
        <f>Список!W3615</f>
        <v>0</v>
      </c>
    </row>
    <row r="3713" spans="5:5" x14ac:dyDescent="0.25">
      <c r="E3713" s="43">
        <f>Список!W3616</f>
        <v>0</v>
      </c>
    </row>
    <row r="3714" spans="5:5" x14ac:dyDescent="0.25">
      <c r="E3714" s="43">
        <f>Список!W3618</f>
        <v>0</v>
      </c>
    </row>
    <row r="3715" spans="5:5" x14ac:dyDescent="0.25">
      <c r="E3715" s="43">
        <f>Список!W3619</f>
        <v>0</v>
      </c>
    </row>
    <row r="3716" spans="5:5" x14ac:dyDescent="0.25">
      <c r="E3716" s="43">
        <f>Список!W3620</f>
        <v>0</v>
      </c>
    </row>
    <row r="3717" spans="5:5" x14ac:dyDescent="0.25">
      <c r="E3717" s="43">
        <f>Список!W3621</f>
        <v>0</v>
      </c>
    </row>
    <row r="3718" spans="5:5" x14ac:dyDescent="0.25">
      <c r="E3718" s="43">
        <f>Список!W3622</f>
        <v>0</v>
      </c>
    </row>
    <row r="3719" spans="5:5" x14ac:dyDescent="0.25">
      <c r="E3719" s="43">
        <f>Список!W3623</f>
        <v>0</v>
      </c>
    </row>
    <row r="3720" spans="5:5" x14ac:dyDescent="0.25">
      <c r="E3720" s="43">
        <f>Список!W3624</f>
        <v>0</v>
      </c>
    </row>
    <row r="3721" spans="5:5" x14ac:dyDescent="0.25">
      <c r="E3721" s="43">
        <f>Список!W3625</f>
        <v>0</v>
      </c>
    </row>
    <row r="3722" spans="5:5" x14ac:dyDescent="0.25">
      <c r="E3722" s="43">
        <f>Список!W3626</f>
        <v>0</v>
      </c>
    </row>
    <row r="3723" spans="5:5" x14ac:dyDescent="0.25">
      <c r="E3723" s="43">
        <f>Список!W3627</f>
        <v>0</v>
      </c>
    </row>
    <row r="3724" spans="5:5" x14ac:dyDescent="0.25">
      <c r="E3724" s="43">
        <f>Список!W3628</f>
        <v>0</v>
      </c>
    </row>
    <row r="3725" spans="5:5" x14ac:dyDescent="0.25">
      <c r="E3725" s="43">
        <f>Список!W3629</f>
        <v>0</v>
      </c>
    </row>
    <row r="3726" spans="5:5" x14ac:dyDescent="0.25">
      <c r="E3726" s="43">
        <f>Список!W3630</f>
        <v>0</v>
      </c>
    </row>
    <row r="3727" spans="5:5" x14ac:dyDescent="0.25">
      <c r="E3727" s="43">
        <f>Список!W3631</f>
        <v>0</v>
      </c>
    </row>
    <row r="3728" spans="5:5" x14ac:dyDescent="0.25">
      <c r="E3728" s="43">
        <f>Список!W3632</f>
        <v>0</v>
      </c>
    </row>
    <row r="3729" spans="5:5" x14ac:dyDescent="0.25">
      <c r="E3729" s="43">
        <f>Список!W3633</f>
        <v>0</v>
      </c>
    </row>
    <row r="3730" spans="5:5" x14ac:dyDescent="0.25">
      <c r="E3730" s="43">
        <f>Список!W3635</f>
        <v>0</v>
      </c>
    </row>
    <row r="3731" spans="5:5" x14ac:dyDescent="0.25">
      <c r="E3731" s="43">
        <f>Список!W3636</f>
        <v>0</v>
      </c>
    </row>
    <row r="3732" spans="5:5" x14ac:dyDescent="0.25">
      <c r="E3732" s="43">
        <f>Список!W3637</f>
        <v>0</v>
      </c>
    </row>
    <row r="3733" spans="5:5" x14ac:dyDescent="0.25">
      <c r="E3733" s="43">
        <f>Список!W3638</f>
        <v>0</v>
      </c>
    </row>
    <row r="3734" spans="5:5" x14ac:dyDescent="0.25">
      <c r="E3734" s="43">
        <f>Список!W3639</f>
        <v>0</v>
      </c>
    </row>
    <row r="3735" spans="5:5" x14ac:dyDescent="0.25">
      <c r="E3735" s="43">
        <f>Список!W3640</f>
        <v>0</v>
      </c>
    </row>
    <row r="3736" spans="5:5" x14ac:dyDescent="0.25">
      <c r="E3736" s="43">
        <f>Список!W3641</f>
        <v>0</v>
      </c>
    </row>
    <row r="3737" spans="5:5" x14ac:dyDescent="0.25">
      <c r="E3737" s="43">
        <f>Список!W3642</f>
        <v>0</v>
      </c>
    </row>
    <row r="3738" spans="5:5" x14ac:dyDescent="0.25">
      <c r="E3738" s="43">
        <f>Список!W3643</f>
        <v>0</v>
      </c>
    </row>
    <row r="3739" spans="5:5" x14ac:dyDescent="0.25">
      <c r="E3739" s="43">
        <f>Список!W3644</f>
        <v>0</v>
      </c>
    </row>
    <row r="3740" spans="5:5" x14ac:dyDescent="0.25">
      <c r="E3740" s="43">
        <f>Список!W3645</f>
        <v>0</v>
      </c>
    </row>
    <row r="3741" spans="5:5" x14ac:dyDescent="0.25">
      <c r="E3741" s="43">
        <f>Список!W3646</f>
        <v>0</v>
      </c>
    </row>
    <row r="3742" spans="5:5" x14ac:dyDescent="0.25">
      <c r="E3742" s="43">
        <f>Список!W3647</f>
        <v>0</v>
      </c>
    </row>
    <row r="3743" spans="5:5" x14ac:dyDescent="0.25">
      <c r="E3743" s="43">
        <f>Список!W3648</f>
        <v>0</v>
      </c>
    </row>
    <row r="3744" spans="5:5" x14ac:dyDescent="0.25">
      <c r="E3744" s="43">
        <f>Список!W3649</f>
        <v>0</v>
      </c>
    </row>
    <row r="3745" spans="5:5" x14ac:dyDescent="0.25">
      <c r="E3745" s="43">
        <f>Список!W3650</f>
        <v>0</v>
      </c>
    </row>
    <row r="3746" spans="5:5" x14ac:dyDescent="0.25">
      <c r="E3746" s="43">
        <f>Список!W3652</f>
        <v>0</v>
      </c>
    </row>
    <row r="3747" spans="5:5" x14ac:dyDescent="0.25">
      <c r="E3747" s="43">
        <f>Список!W3653</f>
        <v>0</v>
      </c>
    </row>
    <row r="3748" spans="5:5" x14ac:dyDescent="0.25">
      <c r="E3748" s="43">
        <f>Список!W3654</f>
        <v>0</v>
      </c>
    </row>
    <row r="3749" spans="5:5" x14ac:dyDescent="0.25">
      <c r="E3749" s="43">
        <f>Список!W3655</f>
        <v>0</v>
      </c>
    </row>
    <row r="3750" spans="5:5" x14ac:dyDescent="0.25">
      <c r="E3750" s="43">
        <f>Список!W3656</f>
        <v>0</v>
      </c>
    </row>
    <row r="3751" spans="5:5" x14ac:dyDescent="0.25">
      <c r="E3751" s="43">
        <f>Список!W3657</f>
        <v>0</v>
      </c>
    </row>
    <row r="3752" spans="5:5" x14ac:dyDescent="0.25">
      <c r="E3752" s="43">
        <f>Список!W3658</f>
        <v>0</v>
      </c>
    </row>
    <row r="3753" spans="5:5" x14ac:dyDescent="0.25">
      <c r="E3753" s="43">
        <f>Список!W3659</f>
        <v>0</v>
      </c>
    </row>
    <row r="3754" spans="5:5" x14ac:dyDescent="0.25">
      <c r="E3754" s="43">
        <f>Список!W3660</f>
        <v>0</v>
      </c>
    </row>
    <row r="3755" spans="5:5" x14ac:dyDescent="0.25">
      <c r="E3755" s="43">
        <f>Список!W3661</f>
        <v>0</v>
      </c>
    </row>
    <row r="3756" spans="5:5" x14ac:dyDescent="0.25">
      <c r="E3756" s="43">
        <f>Список!W3662</f>
        <v>0</v>
      </c>
    </row>
    <row r="3757" spans="5:5" x14ac:dyDescent="0.25">
      <c r="E3757" s="43">
        <f>Список!W3663</f>
        <v>0</v>
      </c>
    </row>
    <row r="3758" spans="5:5" x14ac:dyDescent="0.25">
      <c r="E3758" s="43">
        <f>Список!W3664</f>
        <v>0</v>
      </c>
    </row>
    <row r="3759" spans="5:5" x14ac:dyDescent="0.25">
      <c r="E3759" s="43">
        <f>Список!W3665</f>
        <v>0</v>
      </c>
    </row>
    <row r="3760" spans="5:5" x14ac:dyDescent="0.25">
      <c r="E3760" s="43">
        <f>Список!W3666</f>
        <v>0</v>
      </c>
    </row>
    <row r="3761" spans="5:5" x14ac:dyDescent="0.25">
      <c r="E3761" s="43">
        <f>Список!W3667</f>
        <v>0</v>
      </c>
    </row>
    <row r="3762" spans="5:5" x14ac:dyDescent="0.25">
      <c r="E3762" s="43">
        <f>Список!W3669</f>
        <v>0</v>
      </c>
    </row>
    <row r="3763" spans="5:5" x14ac:dyDescent="0.25">
      <c r="E3763" s="43">
        <f>Список!W3670</f>
        <v>0</v>
      </c>
    </row>
    <row r="3764" spans="5:5" x14ac:dyDescent="0.25">
      <c r="E3764" s="43">
        <f>Список!W3671</f>
        <v>0</v>
      </c>
    </row>
    <row r="3765" spans="5:5" x14ac:dyDescent="0.25">
      <c r="E3765" s="43">
        <f>Список!W3672</f>
        <v>0</v>
      </c>
    </row>
    <row r="3766" spans="5:5" x14ac:dyDescent="0.25">
      <c r="E3766" s="43">
        <f>Список!W3673</f>
        <v>0</v>
      </c>
    </row>
    <row r="3767" spans="5:5" x14ac:dyDescent="0.25">
      <c r="E3767" s="43">
        <f>Список!W3674</f>
        <v>0</v>
      </c>
    </row>
    <row r="3768" spans="5:5" x14ac:dyDescent="0.25">
      <c r="E3768" s="43">
        <f>Список!W3675</f>
        <v>0</v>
      </c>
    </row>
    <row r="3769" spans="5:5" x14ac:dyDescent="0.25">
      <c r="E3769" s="43">
        <f>Список!W3676</f>
        <v>0</v>
      </c>
    </row>
    <row r="3770" spans="5:5" x14ac:dyDescent="0.25">
      <c r="E3770" s="43">
        <f>Список!W3677</f>
        <v>0</v>
      </c>
    </row>
    <row r="3771" spans="5:5" x14ac:dyDescent="0.25">
      <c r="E3771" s="43">
        <f>Список!W3678</f>
        <v>0</v>
      </c>
    </row>
    <row r="3772" spans="5:5" x14ac:dyDescent="0.25">
      <c r="E3772" s="43">
        <f>Список!W3679</f>
        <v>0</v>
      </c>
    </row>
    <row r="3773" spans="5:5" x14ac:dyDescent="0.25">
      <c r="E3773" s="43">
        <f>Список!W3680</f>
        <v>0</v>
      </c>
    </row>
    <row r="3774" spans="5:5" x14ac:dyDescent="0.25">
      <c r="E3774" s="43">
        <f>Список!W3681</f>
        <v>0</v>
      </c>
    </row>
    <row r="3775" spans="5:5" x14ac:dyDescent="0.25">
      <c r="E3775" s="43">
        <f>Список!W3682</f>
        <v>0</v>
      </c>
    </row>
    <row r="3776" spans="5:5" x14ac:dyDescent="0.25">
      <c r="E3776" s="43">
        <f>Список!W3683</f>
        <v>0</v>
      </c>
    </row>
    <row r="3777" spans="5:5" x14ac:dyDescent="0.25">
      <c r="E3777" s="43">
        <f>Список!W3684</f>
        <v>0</v>
      </c>
    </row>
    <row r="3778" spans="5:5" x14ac:dyDescent="0.25">
      <c r="E3778" s="43">
        <f>Список!W3686</f>
        <v>0</v>
      </c>
    </row>
    <row r="3779" spans="5:5" x14ac:dyDescent="0.25">
      <c r="E3779" s="43">
        <f>Список!W3687</f>
        <v>0</v>
      </c>
    </row>
    <row r="3780" spans="5:5" x14ac:dyDescent="0.25">
      <c r="E3780" s="43">
        <f>Список!W3688</f>
        <v>0</v>
      </c>
    </row>
    <row r="3781" spans="5:5" x14ac:dyDescent="0.25">
      <c r="E3781" s="43">
        <f>Список!W3689</f>
        <v>0</v>
      </c>
    </row>
    <row r="3782" spans="5:5" x14ac:dyDescent="0.25">
      <c r="E3782" s="43">
        <f>Список!W3690</f>
        <v>0</v>
      </c>
    </row>
    <row r="3783" spans="5:5" x14ac:dyDescent="0.25">
      <c r="E3783" s="43">
        <f>Список!W3691</f>
        <v>0</v>
      </c>
    </row>
    <row r="3784" spans="5:5" x14ac:dyDescent="0.25">
      <c r="E3784" s="43">
        <f>Список!W3692</f>
        <v>0</v>
      </c>
    </row>
    <row r="3785" spans="5:5" x14ac:dyDescent="0.25">
      <c r="E3785" s="43">
        <f>Список!W3693</f>
        <v>0</v>
      </c>
    </row>
    <row r="3786" spans="5:5" x14ac:dyDescent="0.25">
      <c r="E3786" s="43">
        <f>Список!W3694</f>
        <v>0</v>
      </c>
    </row>
    <row r="3787" spans="5:5" x14ac:dyDescent="0.25">
      <c r="E3787" s="43">
        <f>Список!W3695</f>
        <v>0</v>
      </c>
    </row>
    <row r="3788" spans="5:5" x14ac:dyDescent="0.25">
      <c r="E3788" s="43">
        <f>Список!W3696</f>
        <v>0</v>
      </c>
    </row>
    <row r="3789" spans="5:5" x14ac:dyDescent="0.25">
      <c r="E3789" s="43">
        <f>Список!W3697</f>
        <v>0</v>
      </c>
    </row>
    <row r="3790" spans="5:5" x14ac:dyDescent="0.25">
      <c r="E3790" s="43">
        <f>Список!W3698</f>
        <v>0</v>
      </c>
    </row>
    <row r="3791" spans="5:5" x14ac:dyDescent="0.25">
      <c r="E3791" s="43">
        <f>Список!W3699</f>
        <v>0</v>
      </c>
    </row>
    <row r="3792" spans="5:5" x14ac:dyDescent="0.25">
      <c r="E3792" s="43">
        <f>Список!W3700</f>
        <v>0</v>
      </c>
    </row>
    <row r="3793" spans="5:5" x14ac:dyDescent="0.25">
      <c r="E3793" s="43">
        <f>Список!W3701</f>
        <v>0</v>
      </c>
    </row>
    <row r="3794" spans="5:5" x14ac:dyDescent="0.25">
      <c r="E3794" s="43">
        <f>Список!W3703</f>
        <v>0</v>
      </c>
    </row>
    <row r="3795" spans="5:5" x14ac:dyDescent="0.25">
      <c r="E3795" s="43">
        <f>Список!W3704</f>
        <v>0</v>
      </c>
    </row>
    <row r="3796" spans="5:5" x14ac:dyDescent="0.25">
      <c r="E3796" s="43">
        <f>Список!W3705</f>
        <v>0</v>
      </c>
    </row>
    <row r="3797" spans="5:5" x14ac:dyDescent="0.25">
      <c r="E3797" s="43">
        <f>Список!W3706</f>
        <v>0</v>
      </c>
    </row>
    <row r="3798" spans="5:5" x14ac:dyDescent="0.25">
      <c r="E3798" s="43">
        <f>Список!W3707</f>
        <v>0</v>
      </c>
    </row>
    <row r="3799" spans="5:5" x14ac:dyDescent="0.25">
      <c r="E3799" s="43">
        <f>Список!W3708</f>
        <v>0</v>
      </c>
    </row>
    <row r="3800" spans="5:5" x14ac:dyDescent="0.25">
      <c r="E3800" s="43">
        <f>Список!W3709</f>
        <v>0</v>
      </c>
    </row>
    <row r="3801" spans="5:5" x14ac:dyDescent="0.25">
      <c r="E3801" s="43">
        <f>Список!W3710</f>
        <v>0</v>
      </c>
    </row>
    <row r="3802" spans="5:5" x14ac:dyDescent="0.25">
      <c r="E3802" s="43">
        <f>Список!W3711</f>
        <v>0</v>
      </c>
    </row>
    <row r="3803" spans="5:5" x14ac:dyDescent="0.25">
      <c r="E3803" s="43">
        <f>Список!W3712</f>
        <v>0</v>
      </c>
    </row>
    <row r="3804" spans="5:5" x14ac:dyDescent="0.25">
      <c r="E3804" s="43">
        <f>Список!W3713</f>
        <v>0</v>
      </c>
    </row>
    <row r="3805" spans="5:5" x14ac:dyDescent="0.25">
      <c r="E3805" s="43">
        <f>Список!W3714</f>
        <v>0</v>
      </c>
    </row>
    <row r="3806" spans="5:5" x14ac:dyDescent="0.25">
      <c r="E3806" s="43">
        <f>Список!W3715</f>
        <v>0</v>
      </c>
    </row>
    <row r="3807" spans="5:5" x14ac:dyDescent="0.25">
      <c r="E3807" s="43">
        <f>Список!W3716</f>
        <v>0</v>
      </c>
    </row>
    <row r="3808" spans="5:5" x14ac:dyDescent="0.25">
      <c r="E3808" s="43">
        <f>Список!W3717</f>
        <v>0</v>
      </c>
    </row>
    <row r="3809" spans="5:5" x14ac:dyDescent="0.25">
      <c r="E3809" s="43">
        <f>Список!W3718</f>
        <v>0</v>
      </c>
    </row>
    <row r="3810" spans="5:5" x14ac:dyDescent="0.25">
      <c r="E3810" s="43">
        <f>Список!W3720</f>
        <v>0</v>
      </c>
    </row>
    <row r="3811" spans="5:5" x14ac:dyDescent="0.25">
      <c r="E3811" s="43">
        <f>Список!W3721</f>
        <v>0</v>
      </c>
    </row>
    <row r="3812" spans="5:5" x14ac:dyDescent="0.25">
      <c r="E3812" s="43">
        <f>Список!W3722</f>
        <v>0</v>
      </c>
    </row>
    <row r="3813" spans="5:5" x14ac:dyDescent="0.25">
      <c r="E3813" s="43">
        <f>Список!W3723</f>
        <v>0</v>
      </c>
    </row>
    <row r="3814" spans="5:5" x14ac:dyDescent="0.25">
      <c r="E3814" s="43">
        <f>Список!W3724</f>
        <v>0</v>
      </c>
    </row>
    <row r="3815" spans="5:5" x14ac:dyDescent="0.25">
      <c r="E3815" s="43">
        <f>Список!W3725</f>
        <v>0</v>
      </c>
    </row>
    <row r="3816" spans="5:5" x14ac:dyDescent="0.25">
      <c r="E3816" s="43">
        <f>Список!W3726</f>
        <v>0</v>
      </c>
    </row>
    <row r="3817" spans="5:5" x14ac:dyDescent="0.25">
      <c r="E3817" s="43">
        <f>Список!W3727</f>
        <v>0</v>
      </c>
    </row>
    <row r="3818" spans="5:5" x14ac:dyDescent="0.25">
      <c r="E3818" s="43">
        <f>Список!W3728</f>
        <v>0</v>
      </c>
    </row>
    <row r="3819" spans="5:5" x14ac:dyDescent="0.25">
      <c r="E3819" s="43">
        <f>Список!W3729</f>
        <v>0</v>
      </c>
    </row>
    <row r="3820" spans="5:5" x14ac:dyDescent="0.25">
      <c r="E3820" s="43">
        <f>Список!W3730</f>
        <v>0</v>
      </c>
    </row>
    <row r="3821" spans="5:5" x14ac:dyDescent="0.25">
      <c r="E3821" s="43">
        <f>Список!W3731</f>
        <v>0</v>
      </c>
    </row>
    <row r="3822" spans="5:5" x14ac:dyDescent="0.25">
      <c r="E3822" s="43">
        <f>Список!W3732</f>
        <v>0</v>
      </c>
    </row>
    <row r="3823" spans="5:5" x14ac:dyDescent="0.25">
      <c r="E3823" s="43">
        <f>Список!W3733</f>
        <v>0</v>
      </c>
    </row>
    <row r="3824" spans="5:5" x14ac:dyDescent="0.25">
      <c r="E3824" s="43">
        <f>Список!W3734</f>
        <v>0</v>
      </c>
    </row>
    <row r="3825" spans="5:5" x14ac:dyDescent="0.25">
      <c r="E3825" s="43">
        <f>Список!W3735</f>
        <v>0</v>
      </c>
    </row>
    <row r="3826" spans="5:5" x14ac:dyDescent="0.25">
      <c r="E3826" s="43">
        <f>Список!W3737</f>
        <v>0</v>
      </c>
    </row>
    <row r="3827" spans="5:5" x14ac:dyDescent="0.25">
      <c r="E3827" s="43">
        <f>Список!W3738</f>
        <v>0</v>
      </c>
    </row>
    <row r="3828" spans="5:5" x14ac:dyDescent="0.25">
      <c r="E3828" s="43">
        <f>Список!W3739</f>
        <v>0</v>
      </c>
    </row>
    <row r="3829" spans="5:5" x14ac:dyDescent="0.25">
      <c r="E3829" s="43">
        <f>Список!W3740</f>
        <v>0</v>
      </c>
    </row>
    <row r="3830" spans="5:5" x14ac:dyDescent="0.25">
      <c r="E3830" s="43">
        <f>Список!W3741</f>
        <v>0</v>
      </c>
    </row>
    <row r="3831" spans="5:5" x14ac:dyDescent="0.25">
      <c r="E3831" s="43">
        <f>Список!W3742</f>
        <v>0</v>
      </c>
    </row>
    <row r="3832" spans="5:5" x14ac:dyDescent="0.25">
      <c r="E3832" s="43">
        <f>Список!W3743</f>
        <v>0</v>
      </c>
    </row>
    <row r="3833" spans="5:5" x14ac:dyDescent="0.25">
      <c r="E3833" s="43">
        <f>Список!W3744</f>
        <v>0</v>
      </c>
    </row>
    <row r="3834" spans="5:5" x14ac:dyDescent="0.25">
      <c r="E3834" s="43">
        <f>Список!W3745</f>
        <v>0</v>
      </c>
    </row>
    <row r="3835" spans="5:5" x14ac:dyDescent="0.25">
      <c r="E3835" s="43">
        <f>Список!W3746</f>
        <v>0</v>
      </c>
    </row>
    <row r="3836" spans="5:5" x14ac:dyDescent="0.25">
      <c r="E3836" s="43">
        <f>Список!W3747</f>
        <v>0</v>
      </c>
    </row>
    <row r="3837" spans="5:5" x14ac:dyDescent="0.25">
      <c r="E3837" s="43">
        <f>Список!W3748</f>
        <v>0</v>
      </c>
    </row>
    <row r="3838" spans="5:5" x14ac:dyDescent="0.25">
      <c r="E3838" s="43">
        <f>Список!W3749</f>
        <v>0</v>
      </c>
    </row>
    <row r="3839" spans="5:5" x14ac:dyDescent="0.25">
      <c r="E3839" s="43">
        <f>Список!W3750</f>
        <v>0</v>
      </c>
    </row>
    <row r="3840" spans="5:5" x14ac:dyDescent="0.25">
      <c r="E3840" s="43">
        <f>Список!W3751</f>
        <v>0</v>
      </c>
    </row>
    <row r="3841" spans="5:5" x14ac:dyDescent="0.25">
      <c r="E3841" s="43">
        <f>Список!W3752</f>
        <v>0</v>
      </c>
    </row>
    <row r="3842" spans="5:5" x14ac:dyDescent="0.25">
      <c r="E3842" s="43">
        <f>Список!W3754</f>
        <v>0</v>
      </c>
    </row>
    <row r="3843" spans="5:5" x14ac:dyDescent="0.25">
      <c r="E3843" s="43">
        <f>Список!W3755</f>
        <v>0</v>
      </c>
    </row>
    <row r="3844" spans="5:5" x14ac:dyDescent="0.25">
      <c r="E3844" s="43">
        <f>Список!W3756</f>
        <v>0</v>
      </c>
    </row>
    <row r="3845" spans="5:5" x14ac:dyDescent="0.25">
      <c r="E3845" s="43">
        <f>Список!W3757</f>
        <v>0</v>
      </c>
    </row>
    <row r="3846" spans="5:5" x14ac:dyDescent="0.25">
      <c r="E3846" s="43">
        <f>Список!W3758</f>
        <v>0</v>
      </c>
    </row>
    <row r="3847" spans="5:5" x14ac:dyDescent="0.25">
      <c r="E3847" s="43">
        <f>Список!W3759</f>
        <v>0</v>
      </c>
    </row>
    <row r="3848" spans="5:5" x14ac:dyDescent="0.25">
      <c r="E3848" s="43">
        <f>Список!W3760</f>
        <v>0</v>
      </c>
    </row>
    <row r="3849" spans="5:5" x14ac:dyDescent="0.25">
      <c r="E3849" s="43">
        <f>Список!W3761</f>
        <v>0</v>
      </c>
    </row>
    <row r="3850" spans="5:5" x14ac:dyDescent="0.25">
      <c r="E3850" s="43">
        <f>Список!W3762</f>
        <v>0</v>
      </c>
    </row>
    <row r="3851" spans="5:5" x14ac:dyDescent="0.25">
      <c r="E3851" s="43">
        <f>Список!W3763</f>
        <v>0</v>
      </c>
    </row>
    <row r="3852" spans="5:5" x14ac:dyDescent="0.25">
      <c r="E3852" s="43">
        <f>Список!W3764</f>
        <v>0</v>
      </c>
    </row>
    <row r="3853" spans="5:5" x14ac:dyDescent="0.25">
      <c r="E3853" s="43">
        <f>Список!W3765</f>
        <v>0</v>
      </c>
    </row>
    <row r="3854" spans="5:5" x14ac:dyDescent="0.25">
      <c r="E3854" s="43">
        <f>Список!W3766</f>
        <v>0</v>
      </c>
    </row>
    <row r="3855" spans="5:5" x14ac:dyDescent="0.25">
      <c r="E3855" s="43">
        <f>Список!W3767</f>
        <v>0</v>
      </c>
    </row>
    <row r="3856" spans="5:5" x14ac:dyDescent="0.25">
      <c r="E3856" s="43">
        <f>Список!W3768</f>
        <v>0</v>
      </c>
    </row>
    <row r="3857" spans="5:5" x14ac:dyDescent="0.25">
      <c r="E3857" s="43">
        <f>Список!W3769</f>
        <v>0</v>
      </c>
    </row>
    <row r="3858" spans="5:5" x14ac:dyDescent="0.25">
      <c r="E3858" s="43">
        <f>Список!W3771</f>
        <v>0</v>
      </c>
    </row>
    <row r="3859" spans="5:5" x14ac:dyDescent="0.25">
      <c r="E3859" s="43">
        <f>Список!W3772</f>
        <v>0</v>
      </c>
    </row>
    <row r="3860" spans="5:5" x14ac:dyDescent="0.25">
      <c r="E3860" s="43">
        <f>Список!W3773</f>
        <v>0</v>
      </c>
    </row>
    <row r="3861" spans="5:5" x14ac:dyDescent="0.25">
      <c r="E3861" s="43">
        <f>Список!W3774</f>
        <v>0</v>
      </c>
    </row>
    <row r="3862" spans="5:5" x14ac:dyDescent="0.25">
      <c r="E3862" s="43">
        <f>Список!W3775</f>
        <v>0</v>
      </c>
    </row>
    <row r="3863" spans="5:5" x14ac:dyDescent="0.25">
      <c r="E3863" s="43">
        <f>Список!W3776</f>
        <v>0</v>
      </c>
    </row>
    <row r="3864" spans="5:5" x14ac:dyDescent="0.25">
      <c r="E3864" s="43">
        <f>Список!W3777</f>
        <v>0</v>
      </c>
    </row>
    <row r="3865" spans="5:5" x14ac:dyDescent="0.25">
      <c r="E3865" s="43">
        <f>Список!W3778</f>
        <v>0</v>
      </c>
    </row>
    <row r="3866" spans="5:5" x14ac:dyDescent="0.25">
      <c r="E3866" s="43">
        <f>Список!W3779</f>
        <v>0</v>
      </c>
    </row>
    <row r="3867" spans="5:5" x14ac:dyDescent="0.25">
      <c r="E3867" s="43">
        <f>Список!W3780</f>
        <v>0</v>
      </c>
    </row>
    <row r="3868" spans="5:5" x14ac:dyDescent="0.25">
      <c r="E3868" s="43">
        <f>Список!W3781</f>
        <v>0</v>
      </c>
    </row>
    <row r="3869" spans="5:5" x14ac:dyDescent="0.25">
      <c r="E3869" s="43">
        <f>Список!W3782</f>
        <v>0</v>
      </c>
    </row>
    <row r="3870" spans="5:5" x14ac:dyDescent="0.25">
      <c r="E3870" s="43">
        <f>Список!W3783</f>
        <v>0</v>
      </c>
    </row>
    <row r="3871" spans="5:5" x14ac:dyDescent="0.25">
      <c r="E3871" s="43">
        <f>Список!W3784</f>
        <v>0</v>
      </c>
    </row>
    <row r="3872" spans="5:5" x14ac:dyDescent="0.25">
      <c r="E3872" s="43">
        <f>Список!W3785</f>
        <v>0</v>
      </c>
    </row>
    <row r="3873" spans="5:5" x14ac:dyDescent="0.25">
      <c r="E3873" s="43">
        <f>Список!W3786</f>
        <v>0</v>
      </c>
    </row>
    <row r="3874" spans="5:5" x14ac:dyDescent="0.25">
      <c r="E3874" s="43">
        <f>Список!W3788</f>
        <v>0</v>
      </c>
    </row>
    <row r="3875" spans="5:5" x14ac:dyDescent="0.25">
      <c r="E3875" s="43">
        <f>Список!W3789</f>
        <v>0</v>
      </c>
    </row>
    <row r="3876" spans="5:5" x14ac:dyDescent="0.25">
      <c r="E3876" s="43">
        <f>Список!W3790</f>
        <v>0</v>
      </c>
    </row>
    <row r="3877" spans="5:5" x14ac:dyDescent="0.25">
      <c r="E3877" s="43">
        <f>Список!W3791</f>
        <v>0</v>
      </c>
    </row>
    <row r="3878" spans="5:5" x14ac:dyDescent="0.25">
      <c r="E3878" s="43">
        <f>Список!W3792</f>
        <v>0</v>
      </c>
    </row>
    <row r="3879" spans="5:5" x14ac:dyDescent="0.25">
      <c r="E3879" s="43">
        <f>Список!W3793</f>
        <v>0</v>
      </c>
    </row>
    <row r="3880" spans="5:5" x14ac:dyDescent="0.25">
      <c r="E3880" s="43">
        <f>Список!W3794</f>
        <v>0</v>
      </c>
    </row>
    <row r="3881" spans="5:5" x14ac:dyDescent="0.25">
      <c r="E3881" s="43">
        <f>Список!W3795</f>
        <v>0</v>
      </c>
    </row>
    <row r="3882" spans="5:5" x14ac:dyDescent="0.25">
      <c r="E3882" s="43">
        <f>Список!W3796</f>
        <v>0</v>
      </c>
    </row>
    <row r="3883" spans="5:5" x14ac:dyDescent="0.25">
      <c r="E3883" s="43">
        <f>Список!W3797</f>
        <v>0</v>
      </c>
    </row>
    <row r="3884" spans="5:5" x14ac:dyDescent="0.25">
      <c r="E3884" s="43">
        <f>Список!W3798</f>
        <v>0</v>
      </c>
    </row>
    <row r="3885" spans="5:5" x14ac:dyDescent="0.25">
      <c r="E3885" s="43">
        <f>Список!W3799</f>
        <v>0</v>
      </c>
    </row>
    <row r="3886" spans="5:5" x14ac:dyDescent="0.25">
      <c r="E3886" s="43">
        <f>Список!W3800</f>
        <v>0</v>
      </c>
    </row>
    <row r="3887" spans="5:5" x14ac:dyDescent="0.25">
      <c r="E3887" s="43">
        <f>Список!W3801</f>
        <v>0</v>
      </c>
    </row>
    <row r="3888" spans="5:5" x14ac:dyDescent="0.25">
      <c r="E3888" s="43">
        <f>Список!W3802</f>
        <v>0</v>
      </c>
    </row>
    <row r="3889" spans="5:5" x14ac:dyDescent="0.25">
      <c r="E3889" s="43">
        <f>Список!W3803</f>
        <v>0</v>
      </c>
    </row>
    <row r="3890" spans="5:5" x14ac:dyDescent="0.25">
      <c r="E3890" s="43">
        <f>Список!W3805</f>
        <v>0</v>
      </c>
    </row>
    <row r="3891" spans="5:5" x14ac:dyDescent="0.25">
      <c r="E3891" s="43">
        <f>Список!W3806</f>
        <v>0</v>
      </c>
    </row>
    <row r="3892" spans="5:5" x14ac:dyDescent="0.25">
      <c r="E3892" s="43">
        <f>Список!W3807</f>
        <v>0</v>
      </c>
    </row>
    <row r="3893" spans="5:5" x14ac:dyDescent="0.25">
      <c r="E3893" s="43">
        <f>Список!W3808</f>
        <v>0</v>
      </c>
    </row>
    <row r="3894" spans="5:5" x14ac:dyDescent="0.25">
      <c r="E3894" s="43">
        <f>Список!W3809</f>
        <v>0</v>
      </c>
    </row>
    <row r="3895" spans="5:5" x14ac:dyDescent="0.25">
      <c r="E3895" s="43">
        <f>Список!W3810</f>
        <v>0</v>
      </c>
    </row>
    <row r="3896" spans="5:5" x14ac:dyDescent="0.25">
      <c r="E3896" s="43">
        <f>Список!W3811</f>
        <v>0</v>
      </c>
    </row>
    <row r="3897" spans="5:5" x14ac:dyDescent="0.25">
      <c r="E3897" s="43">
        <f>Список!W3812</f>
        <v>0</v>
      </c>
    </row>
    <row r="3898" spans="5:5" x14ac:dyDescent="0.25">
      <c r="E3898" s="43">
        <f>Список!W3813</f>
        <v>0</v>
      </c>
    </row>
    <row r="3899" spans="5:5" x14ac:dyDescent="0.25">
      <c r="E3899" s="43">
        <f>Список!W3814</f>
        <v>0</v>
      </c>
    </row>
    <row r="3900" spans="5:5" x14ac:dyDescent="0.25">
      <c r="E3900" s="43">
        <f>Список!W3815</f>
        <v>0</v>
      </c>
    </row>
    <row r="3901" spans="5:5" x14ac:dyDescent="0.25">
      <c r="E3901" s="43">
        <f>Список!W3816</f>
        <v>0</v>
      </c>
    </row>
    <row r="3902" spans="5:5" x14ac:dyDescent="0.25">
      <c r="E3902" s="43">
        <f>Список!W3817</f>
        <v>0</v>
      </c>
    </row>
    <row r="3903" spans="5:5" x14ac:dyDescent="0.25">
      <c r="E3903" s="43">
        <f>Список!W3818</f>
        <v>0</v>
      </c>
    </row>
    <row r="3904" spans="5:5" x14ac:dyDescent="0.25">
      <c r="E3904" s="43">
        <f>Список!W3819</f>
        <v>0</v>
      </c>
    </row>
    <row r="3905" spans="5:5" x14ac:dyDescent="0.25">
      <c r="E3905" s="43">
        <f>Список!W3820</f>
        <v>0</v>
      </c>
    </row>
    <row r="3906" spans="5:5" x14ac:dyDescent="0.25">
      <c r="E3906" s="43">
        <f>Список!W3822</f>
        <v>0</v>
      </c>
    </row>
    <row r="3907" spans="5:5" x14ac:dyDescent="0.25">
      <c r="E3907" s="43">
        <f>Список!W3823</f>
        <v>0</v>
      </c>
    </row>
    <row r="3908" spans="5:5" x14ac:dyDescent="0.25">
      <c r="E3908" s="43">
        <f>Список!W3824</f>
        <v>0</v>
      </c>
    </row>
    <row r="3909" spans="5:5" x14ac:dyDescent="0.25">
      <c r="E3909" s="43">
        <f>Список!W3825</f>
        <v>0</v>
      </c>
    </row>
    <row r="3910" spans="5:5" x14ac:dyDescent="0.25">
      <c r="E3910" s="43">
        <f>Список!W3826</f>
        <v>0</v>
      </c>
    </row>
    <row r="3911" spans="5:5" x14ac:dyDescent="0.25">
      <c r="E3911" s="43">
        <f>Список!W3827</f>
        <v>0</v>
      </c>
    </row>
    <row r="3912" spans="5:5" x14ac:dyDescent="0.25">
      <c r="E3912" s="43">
        <f>Список!W3828</f>
        <v>0</v>
      </c>
    </row>
    <row r="3913" spans="5:5" x14ac:dyDescent="0.25">
      <c r="E3913" s="43">
        <f>Список!W3829</f>
        <v>0</v>
      </c>
    </row>
    <row r="3914" spans="5:5" x14ac:dyDescent="0.25">
      <c r="E3914" s="43">
        <f>Список!W3830</f>
        <v>0</v>
      </c>
    </row>
    <row r="3915" spans="5:5" x14ac:dyDescent="0.25">
      <c r="E3915" s="43">
        <f>Список!W3831</f>
        <v>0</v>
      </c>
    </row>
    <row r="3916" spans="5:5" x14ac:dyDescent="0.25">
      <c r="E3916" s="43">
        <f>Список!W3832</f>
        <v>0</v>
      </c>
    </row>
    <row r="3917" spans="5:5" x14ac:dyDescent="0.25">
      <c r="E3917" s="43">
        <f>Список!W3833</f>
        <v>0</v>
      </c>
    </row>
    <row r="3918" spans="5:5" x14ac:dyDescent="0.25">
      <c r="E3918" s="43">
        <f>Список!W3834</f>
        <v>0</v>
      </c>
    </row>
    <row r="3919" spans="5:5" x14ac:dyDescent="0.25">
      <c r="E3919" s="43">
        <f>Список!W3835</f>
        <v>0</v>
      </c>
    </row>
    <row r="3920" spans="5:5" x14ac:dyDescent="0.25">
      <c r="E3920" s="43">
        <f>Список!W3836</f>
        <v>0</v>
      </c>
    </row>
    <row r="3921" spans="5:5" x14ac:dyDescent="0.25">
      <c r="E3921" s="43">
        <f>Список!W3837</f>
        <v>0</v>
      </c>
    </row>
    <row r="3922" spans="5:5" x14ac:dyDescent="0.25">
      <c r="E3922" s="43">
        <f>Список!W3839</f>
        <v>0</v>
      </c>
    </row>
    <row r="3923" spans="5:5" x14ac:dyDescent="0.25">
      <c r="E3923" s="43">
        <f>Список!W3840</f>
        <v>0</v>
      </c>
    </row>
    <row r="3924" spans="5:5" x14ac:dyDescent="0.25">
      <c r="E3924" s="43">
        <f>Список!W3841</f>
        <v>0</v>
      </c>
    </row>
    <row r="3925" spans="5:5" x14ac:dyDescent="0.25">
      <c r="E3925" s="43">
        <f>Список!W3842</f>
        <v>0</v>
      </c>
    </row>
    <row r="3926" spans="5:5" x14ac:dyDescent="0.25">
      <c r="E3926" s="43">
        <f>Список!W3843</f>
        <v>0</v>
      </c>
    </row>
    <row r="3927" spans="5:5" x14ac:dyDescent="0.25">
      <c r="E3927" s="43">
        <f>Список!W3844</f>
        <v>0</v>
      </c>
    </row>
    <row r="3928" spans="5:5" x14ac:dyDescent="0.25">
      <c r="E3928" s="43">
        <f>Список!W3845</f>
        <v>0</v>
      </c>
    </row>
    <row r="3929" spans="5:5" x14ac:dyDescent="0.25">
      <c r="E3929" s="43">
        <f>Список!W3846</f>
        <v>0</v>
      </c>
    </row>
    <row r="3930" spans="5:5" x14ac:dyDescent="0.25">
      <c r="E3930" s="43">
        <f>Список!W3847</f>
        <v>0</v>
      </c>
    </row>
    <row r="3931" spans="5:5" x14ac:dyDescent="0.25">
      <c r="E3931" s="43">
        <f>Список!W3848</f>
        <v>0</v>
      </c>
    </row>
    <row r="3932" spans="5:5" x14ac:dyDescent="0.25">
      <c r="E3932" s="43">
        <f>Список!W3849</f>
        <v>0</v>
      </c>
    </row>
    <row r="3933" spans="5:5" x14ac:dyDescent="0.25">
      <c r="E3933" s="43">
        <f>Список!W3850</f>
        <v>0</v>
      </c>
    </row>
    <row r="3934" spans="5:5" x14ac:dyDescent="0.25">
      <c r="E3934" s="43">
        <f>Список!W3851</f>
        <v>0</v>
      </c>
    </row>
    <row r="3935" spans="5:5" x14ac:dyDescent="0.25">
      <c r="E3935" s="43">
        <f>Список!W3852</f>
        <v>0</v>
      </c>
    </row>
    <row r="3936" spans="5:5" x14ac:dyDescent="0.25">
      <c r="E3936" s="43">
        <f>Список!W3853</f>
        <v>0</v>
      </c>
    </row>
    <row r="3937" spans="5:5" x14ac:dyDescent="0.25">
      <c r="E3937" s="43">
        <f>Список!W3854</f>
        <v>0</v>
      </c>
    </row>
    <row r="3938" spans="5:5" x14ac:dyDescent="0.25">
      <c r="E3938" s="43">
        <f>Список!W3856</f>
        <v>0</v>
      </c>
    </row>
    <row r="3939" spans="5:5" x14ac:dyDescent="0.25">
      <c r="E3939" s="43">
        <f>Список!W3857</f>
        <v>0</v>
      </c>
    </row>
    <row r="3940" spans="5:5" x14ac:dyDescent="0.25">
      <c r="E3940" s="43">
        <f>Список!W3858</f>
        <v>0</v>
      </c>
    </row>
    <row r="3941" spans="5:5" x14ac:dyDescent="0.25">
      <c r="E3941" s="43">
        <f>Список!W3859</f>
        <v>0</v>
      </c>
    </row>
    <row r="3942" spans="5:5" x14ac:dyDescent="0.25">
      <c r="E3942" s="43">
        <f>Список!W3860</f>
        <v>0</v>
      </c>
    </row>
    <row r="3943" spans="5:5" x14ac:dyDescent="0.25">
      <c r="E3943" s="43">
        <f>Список!W3861</f>
        <v>0</v>
      </c>
    </row>
    <row r="3944" spans="5:5" x14ac:dyDescent="0.25">
      <c r="E3944" s="43">
        <f>Список!W3862</f>
        <v>0</v>
      </c>
    </row>
    <row r="3945" spans="5:5" x14ac:dyDescent="0.25">
      <c r="E3945" s="43">
        <f>Список!W3863</f>
        <v>0</v>
      </c>
    </row>
    <row r="3946" spans="5:5" x14ac:dyDescent="0.25">
      <c r="E3946" s="43">
        <f>Список!W3864</f>
        <v>0</v>
      </c>
    </row>
    <row r="3947" spans="5:5" x14ac:dyDescent="0.25">
      <c r="E3947" s="43">
        <f>Список!W3865</f>
        <v>0</v>
      </c>
    </row>
    <row r="3948" spans="5:5" x14ac:dyDescent="0.25">
      <c r="E3948" s="43">
        <f>Список!W3866</f>
        <v>0</v>
      </c>
    </row>
    <row r="3949" spans="5:5" x14ac:dyDescent="0.25">
      <c r="E3949" s="43">
        <f>Список!W3867</f>
        <v>0</v>
      </c>
    </row>
    <row r="3950" spans="5:5" x14ac:dyDescent="0.25">
      <c r="E3950" s="43">
        <f>Список!W3868</f>
        <v>0</v>
      </c>
    </row>
    <row r="3951" spans="5:5" x14ac:dyDescent="0.25">
      <c r="E3951" s="43">
        <f>Список!W3869</f>
        <v>0</v>
      </c>
    </row>
    <row r="3952" spans="5:5" x14ac:dyDescent="0.25">
      <c r="E3952" s="43">
        <f>Список!W3870</f>
        <v>0</v>
      </c>
    </row>
    <row r="3953" spans="5:5" x14ac:dyDescent="0.25">
      <c r="E3953" s="43">
        <f>Список!W3871</f>
        <v>0</v>
      </c>
    </row>
    <row r="3954" spans="5:5" x14ac:dyDescent="0.25">
      <c r="E3954" s="43">
        <f>Список!W3873</f>
        <v>0</v>
      </c>
    </row>
    <row r="3955" spans="5:5" x14ac:dyDescent="0.25">
      <c r="E3955" s="43">
        <f>Список!W3874</f>
        <v>0</v>
      </c>
    </row>
    <row r="3956" spans="5:5" x14ac:dyDescent="0.25">
      <c r="E3956" s="43">
        <f>Список!W3875</f>
        <v>0</v>
      </c>
    </row>
    <row r="3957" spans="5:5" x14ac:dyDescent="0.25">
      <c r="E3957" s="43">
        <f>Список!W3876</f>
        <v>0</v>
      </c>
    </row>
    <row r="3958" spans="5:5" x14ac:dyDescent="0.25">
      <c r="E3958" s="43">
        <f>Список!W3877</f>
        <v>0</v>
      </c>
    </row>
    <row r="3959" spans="5:5" x14ac:dyDescent="0.25">
      <c r="E3959" s="43">
        <f>Список!W3878</f>
        <v>0</v>
      </c>
    </row>
    <row r="3960" spans="5:5" x14ac:dyDescent="0.25">
      <c r="E3960" s="43">
        <f>Список!W3879</f>
        <v>0</v>
      </c>
    </row>
    <row r="3961" spans="5:5" x14ac:dyDescent="0.25">
      <c r="E3961" s="43">
        <f>Список!W3880</f>
        <v>0</v>
      </c>
    </row>
    <row r="3962" spans="5:5" x14ac:dyDescent="0.25">
      <c r="E3962" s="43">
        <f>Список!W3881</f>
        <v>0</v>
      </c>
    </row>
    <row r="3963" spans="5:5" x14ac:dyDescent="0.25">
      <c r="E3963" s="43">
        <f>Список!W3882</f>
        <v>0</v>
      </c>
    </row>
    <row r="3964" spans="5:5" x14ac:dyDescent="0.25">
      <c r="E3964" s="43">
        <f>Список!W3883</f>
        <v>0</v>
      </c>
    </row>
    <row r="3965" spans="5:5" x14ac:dyDescent="0.25">
      <c r="E3965" s="43">
        <f>Список!W3884</f>
        <v>0</v>
      </c>
    </row>
    <row r="3966" spans="5:5" x14ac:dyDescent="0.25">
      <c r="E3966" s="43">
        <f>Список!W3885</f>
        <v>0</v>
      </c>
    </row>
    <row r="3967" spans="5:5" x14ac:dyDescent="0.25">
      <c r="E3967" s="43">
        <f>Список!W3886</f>
        <v>0</v>
      </c>
    </row>
    <row r="3968" spans="5:5" x14ac:dyDescent="0.25">
      <c r="E3968" s="43">
        <f>Список!W3887</f>
        <v>0</v>
      </c>
    </row>
    <row r="3969" spans="5:5" x14ac:dyDescent="0.25">
      <c r="E3969" s="43">
        <f>Список!W3888</f>
        <v>0</v>
      </c>
    </row>
    <row r="3970" spans="5:5" x14ac:dyDescent="0.25">
      <c r="E3970" s="43">
        <f>Список!W3890</f>
        <v>0</v>
      </c>
    </row>
    <row r="3971" spans="5:5" x14ac:dyDescent="0.25">
      <c r="E3971" s="43">
        <f>Список!W3891</f>
        <v>0</v>
      </c>
    </row>
    <row r="3972" spans="5:5" x14ac:dyDescent="0.25">
      <c r="E3972" s="43">
        <f>Список!W3892</f>
        <v>0</v>
      </c>
    </row>
    <row r="3973" spans="5:5" x14ac:dyDescent="0.25">
      <c r="E3973" s="43">
        <f>Список!W3893</f>
        <v>0</v>
      </c>
    </row>
    <row r="3974" spans="5:5" x14ac:dyDescent="0.25">
      <c r="E3974" s="43">
        <f>Список!W3894</f>
        <v>0</v>
      </c>
    </row>
    <row r="3975" spans="5:5" x14ac:dyDescent="0.25">
      <c r="E3975" s="43">
        <f>Список!W3895</f>
        <v>0</v>
      </c>
    </row>
    <row r="3976" spans="5:5" x14ac:dyDescent="0.25">
      <c r="E3976" s="43">
        <f>Список!W3896</f>
        <v>0</v>
      </c>
    </row>
    <row r="3977" spans="5:5" x14ac:dyDescent="0.25">
      <c r="E3977" s="43">
        <f>Список!W3897</f>
        <v>0</v>
      </c>
    </row>
    <row r="3978" spans="5:5" x14ac:dyDescent="0.25">
      <c r="E3978" s="43">
        <f>Список!W3898</f>
        <v>0</v>
      </c>
    </row>
    <row r="3979" spans="5:5" x14ac:dyDescent="0.25">
      <c r="E3979" s="43">
        <f>Список!W3899</f>
        <v>0</v>
      </c>
    </row>
    <row r="3980" spans="5:5" x14ac:dyDescent="0.25">
      <c r="E3980" s="43">
        <f>Список!W3900</f>
        <v>0</v>
      </c>
    </row>
    <row r="3981" spans="5:5" x14ac:dyDescent="0.25">
      <c r="E3981" s="43">
        <f>Список!W3901</f>
        <v>0</v>
      </c>
    </row>
    <row r="3982" spans="5:5" x14ac:dyDescent="0.25">
      <c r="E3982" s="43">
        <f>Список!W3902</f>
        <v>0</v>
      </c>
    </row>
    <row r="3983" spans="5:5" x14ac:dyDescent="0.25">
      <c r="E3983" s="43">
        <f>Список!W3903</f>
        <v>0</v>
      </c>
    </row>
    <row r="3984" spans="5:5" x14ac:dyDescent="0.25">
      <c r="E3984" s="43">
        <f>Список!W3904</f>
        <v>0</v>
      </c>
    </row>
    <row r="3985" spans="5:5" x14ac:dyDescent="0.25">
      <c r="E3985" s="43">
        <f>Список!W3905</f>
        <v>0</v>
      </c>
    </row>
    <row r="3986" spans="5:5" x14ac:dyDescent="0.25">
      <c r="E3986" s="43">
        <f>Список!W3907</f>
        <v>0</v>
      </c>
    </row>
    <row r="3987" spans="5:5" x14ac:dyDescent="0.25">
      <c r="E3987" s="43">
        <f>Список!W3908</f>
        <v>0</v>
      </c>
    </row>
    <row r="3988" spans="5:5" x14ac:dyDescent="0.25">
      <c r="E3988" s="43">
        <f>Список!W3909</f>
        <v>0</v>
      </c>
    </row>
    <row r="3989" spans="5:5" x14ac:dyDescent="0.25">
      <c r="E3989" s="43">
        <f>Список!W3910</f>
        <v>0</v>
      </c>
    </row>
    <row r="3990" spans="5:5" x14ac:dyDescent="0.25">
      <c r="E3990" s="43">
        <f>Список!W3911</f>
        <v>0</v>
      </c>
    </row>
    <row r="3991" spans="5:5" x14ac:dyDescent="0.25">
      <c r="E3991" s="43">
        <f>Список!W3912</f>
        <v>0</v>
      </c>
    </row>
    <row r="3992" spans="5:5" x14ac:dyDescent="0.25">
      <c r="E3992" s="43">
        <f>Список!W3913</f>
        <v>0</v>
      </c>
    </row>
    <row r="3993" spans="5:5" x14ac:dyDescent="0.25">
      <c r="E3993" s="43">
        <f>Список!W3914</f>
        <v>0</v>
      </c>
    </row>
    <row r="3994" spans="5:5" x14ac:dyDescent="0.25">
      <c r="E3994" s="43">
        <f>Список!W3915</f>
        <v>0</v>
      </c>
    </row>
    <row r="3995" spans="5:5" x14ac:dyDescent="0.25">
      <c r="E3995" s="43">
        <f>Список!W3916</f>
        <v>0</v>
      </c>
    </row>
    <row r="3996" spans="5:5" x14ac:dyDescent="0.25">
      <c r="E3996" s="43">
        <f>Список!W3917</f>
        <v>0</v>
      </c>
    </row>
    <row r="3997" spans="5:5" x14ac:dyDescent="0.25">
      <c r="E3997" s="43">
        <f>Список!W3918</f>
        <v>0</v>
      </c>
    </row>
    <row r="3998" spans="5:5" x14ac:dyDescent="0.25">
      <c r="E3998" s="43">
        <f>Список!W3919</f>
        <v>0</v>
      </c>
    </row>
    <row r="3999" spans="5:5" x14ac:dyDescent="0.25">
      <c r="E3999" s="43">
        <f>Список!W3920</f>
        <v>0</v>
      </c>
    </row>
    <row r="4000" spans="5:5" x14ac:dyDescent="0.25">
      <c r="E4000" s="43">
        <f>Список!W3921</f>
        <v>0</v>
      </c>
    </row>
    <row r="4001" spans="5:5" x14ac:dyDescent="0.25">
      <c r="E4001" s="43">
        <f>Список!W3922</f>
        <v>0</v>
      </c>
    </row>
  </sheetData>
  <sheetProtection algorithmName="SHA-512" hashValue="1sTf+MyfcJbpPvDO+ba9HfEDvkcJq2wXZke5xzfAZoHqm5u5vuaQU2pBJ/fSDGbOyClGvl8/3uwNGfylnO2gLQ==" saltValue="KYTBq41WWh2swxyUGfG48w=="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СВОД (защита)</vt:lpstr>
      <vt:lpstr>Список</vt:lpstr>
      <vt:lpstr>Подстановка</vt:lpstr>
      <vt:lpstr>Технический лист</vt:lpstr>
      <vt:lpstr>Список!Заголовки_для_печати</vt:lpstr>
      <vt:lpstr>'СВОД (защита)'!Область_печати</vt:lpstr>
      <vt:lpstr>Список!Область_печати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Жихарев Максим Андреевич</dc:creator>
  <cp:lastModifiedBy>Victo</cp:lastModifiedBy>
  <cp:lastPrinted>2025-10-06T04:59:13Z</cp:lastPrinted>
  <dcterms:created xsi:type="dcterms:W3CDTF">2025-07-10T07:38:44Z</dcterms:created>
  <dcterms:modified xsi:type="dcterms:W3CDTF">2025-10-15T06:51:00Z</dcterms:modified>
</cp:coreProperties>
</file>